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\\Interregfs01\shared_all\Flood Guard Applicaton Package final\"/>
    </mc:Choice>
  </mc:AlternateContent>
  <xr:revisionPtr revIDLastSave="0" documentId="13_ncr:1_{02A0DF46-44E3-46B1-869C-432D8FA827AF}" xr6:coauthVersionLast="47" xr6:coauthVersionMax="47" xr10:uidLastSave="{00000000-0000-0000-0000-000000000000}"/>
  <bookViews>
    <workbookView xWindow="-120" yWindow="-120" windowWidth="29040" windowHeight="15840" tabRatio="638" xr2:uid="{00000000-000D-0000-FFFF-FFFF00000000}"/>
  </bookViews>
  <sheets>
    <sheet name="Cover page" sheetId="1" r:id="rId1"/>
    <sheet name="LB (PP01)" sheetId="4" r:id="rId2"/>
    <sheet name="PP02" sheetId="24" r:id="rId3"/>
    <sheet name="PP03" sheetId="25" r:id="rId4"/>
    <sheet name="PP04" sheetId="32" r:id="rId5"/>
    <sheet name="PP05" sheetId="33" r:id="rId6"/>
    <sheet name="PP06" sheetId="34" state="hidden" r:id="rId7"/>
    <sheet name="PP07" sheetId="35" state="hidden" r:id="rId8"/>
    <sheet name="PP08" sheetId="36" state="hidden" r:id="rId9"/>
    <sheet name="PP09" sheetId="37" state="hidden" r:id="rId10"/>
    <sheet name="PP10" sheetId="38" state="hidden" r:id="rId11"/>
    <sheet name="AF-Tables" sheetId="16" r:id="rId12"/>
    <sheet name="Budget Check" sheetId="17" r:id="rId13"/>
    <sheet name="Project Overview" sheetId="14" r:id="rId14"/>
    <sheet name="Data" sheetId="23" state="hidden" r:id="rId15"/>
    <sheet name="XXXX" sheetId="18" state="hidden" r:id="rId16"/>
    <sheet name="Ranges" sheetId="3" state="hidden" r:id="rId17"/>
  </sheets>
  <definedNames>
    <definedName name="_xlnm._FilterDatabase" localSheetId="1" hidden="1">'LB (PP01)'!$A$9:$K$208</definedName>
    <definedName name="_xlnm._FilterDatabase" localSheetId="2" hidden="1">'PP02'!$A$9:$K$208</definedName>
    <definedName name="_xlnm._FilterDatabase" localSheetId="3" hidden="1">'PP03'!$A$9:$K$208</definedName>
    <definedName name="_xlnm._FilterDatabase" localSheetId="4" hidden="1">'PP04'!$A$9:$K$208</definedName>
    <definedName name="_xlnm._FilterDatabase" localSheetId="5" hidden="1">'PP05'!$A$9:$K$208</definedName>
    <definedName name="_xlnm._FilterDatabase" localSheetId="6" hidden="1">'PP06'!$A$9:$K$208</definedName>
    <definedName name="_xlnm._FilterDatabase" localSheetId="7" hidden="1">'PP07'!$A$9:$K$208</definedName>
    <definedName name="_xlnm._FilterDatabase" localSheetId="8" hidden="1">'PP08'!$A$9:$K$208</definedName>
    <definedName name="_xlnm._FilterDatabase" localSheetId="9" hidden="1">'PP09'!$A$9:$K$208</definedName>
    <definedName name="_xlnm._FilterDatabase" localSheetId="10" hidden="1">'PP10'!$A$9:$K$208</definedName>
    <definedName name="_xlnm._FilterDatabase" localSheetId="15" hidden="1">XXXX!$J$23:$J$25</definedName>
    <definedName name="_SO1">XXXX!$P$23:$P$25</definedName>
    <definedName name="_SO2">XXXX!$P$26:$P$29</definedName>
    <definedName name="Budget_Line_direct">Data!$B$11:$B$13</definedName>
    <definedName name="budgetLine">Data!$B$3:$B$8</definedName>
    <definedName name="budgetLine11">Data!$B$16:$B$27</definedName>
    <definedName name="budgetLine11ext">Data!$B$16:$D$30</definedName>
    <definedName name="BudgetLineExt">Data!$B$3:$C$8</definedName>
    <definedName name="CostT">Data!$G$23:$G$25</definedName>
    <definedName name="costType">Data!$G$23:$G$24</definedName>
    <definedName name="Country">Ranges!$A$3:$A$4</definedName>
    <definedName name="DelWP1">Data!$I$3:$I$7</definedName>
    <definedName name="DelWP2">Data!$J$3:$J$7</definedName>
    <definedName name="DelWP3">Data!$K$3:$K$7</definedName>
    <definedName name="DelWP4">Data!$L$3:$L$7</definedName>
    <definedName name="DelWP5">Data!$M$3:$M$7</definedName>
    <definedName name="DelWP6">Data!$N$3:$N$7</definedName>
    <definedName name="DelWP7">Data!#REF!</definedName>
    <definedName name="Equipment">Ranges!$A$46:$A$53</definedName>
    <definedName name="Expertise_Services">Ranges!$A$35:$A$42</definedName>
    <definedName name="Infrastructure">Ranges!$A$57:$A$60</definedName>
    <definedName name="Item0">Data!$B$81:$B$81</definedName>
    <definedName name="ItemA">Data!$B$33:$B$37</definedName>
    <definedName name="ItemB">Data!$B$40:$B$43</definedName>
    <definedName name="ItemC">Data!$B$47:$B$49</definedName>
    <definedName name="ItemD">Data!$B$54:$B$61</definedName>
    <definedName name="ItemE">Data!$B$65:$B$72</definedName>
    <definedName name="ItemF">Data!$B$76:$B$78</definedName>
    <definedName name="myCountries">Data!$E$3:$E$4</definedName>
    <definedName name="Office_Administration">Ranges!$A$21:$A$24</definedName>
    <definedName name="P9WP6">Ranges!$Q$24:$Q$28</definedName>
    <definedName name="Partner">Ranges!$B$3:$B$12</definedName>
    <definedName name="PRI">XXXX!$J$23:$J$24</definedName>
    <definedName name="_xlnm.Print_Area" localSheetId="0">'Cover page'!$A$1:$K$38</definedName>
    <definedName name="_xlnm.Print_Area" localSheetId="1">'LB (PP01)'!$A$1:$L$208</definedName>
    <definedName name="_xlnm.Print_Area" localSheetId="2">'PP02'!$A$1:$L$208</definedName>
    <definedName name="_xlnm.Print_Area" localSheetId="3">'PP03'!$A$1:$L$208</definedName>
    <definedName name="_xlnm.Print_Area" localSheetId="4">'PP04'!$A$1:$L$208</definedName>
    <definedName name="_xlnm.Print_Area" localSheetId="5">'PP05'!$A$1:$L$208</definedName>
    <definedName name="_xlnm.Print_Area" localSheetId="6">'PP06'!$A$1:$L$208</definedName>
    <definedName name="_xlnm.Print_Area" localSheetId="7">'PP07'!$A$1:$L$208</definedName>
    <definedName name="_xlnm.Print_Area" localSheetId="8">'PP08'!$A$1:$L$208</definedName>
    <definedName name="_xlnm.Print_Area" localSheetId="9">'PP09'!$A$1:$L$208</definedName>
    <definedName name="_xlnm.Print_Area" localSheetId="10">'PP10'!$A$1:$L$208</definedName>
    <definedName name="_xlnm.Print_Titles" localSheetId="1">'LB (PP01)'!$1:$9</definedName>
    <definedName name="_xlnm.Print_Titles" localSheetId="2">'PP02'!$1:$9</definedName>
    <definedName name="_xlnm.Print_Titles" localSheetId="3">'PP03'!$1:$9</definedName>
    <definedName name="_xlnm.Print_Titles" localSheetId="4">'PP04'!$1:$9</definedName>
    <definedName name="_xlnm.Print_Titles" localSheetId="5">'PP05'!$1:$9</definedName>
    <definedName name="_xlnm.Print_Titles" localSheetId="6">'PP06'!$1:$9</definedName>
    <definedName name="_xlnm.Print_Titles" localSheetId="7">'PP07'!$1:$9</definedName>
    <definedName name="_xlnm.Print_Titles" localSheetId="8">'PP08'!$1:$9</definedName>
    <definedName name="_xlnm.Print_Titles" localSheetId="9">'PP09'!$1:$9</definedName>
    <definedName name="_xlnm.Print_Titles" localSheetId="10">'PP10'!$1:$9</definedName>
    <definedName name="Priorities">Data!$B$85:$B$87</definedName>
    <definedName name="SO">XXXX!$P$23:$P$29</definedName>
    <definedName name="SOPR1">Data!$B$92:$B$94</definedName>
    <definedName name="SOPR2">Data!$B$98</definedName>
    <definedName name="SOPR3">Data!$B$101:$B$102</definedName>
    <definedName name="Staff_Costs">Ranges!$A$14:$A$18</definedName>
    <definedName name="Travel_Accommodation">Ranges!$A$28:$A$30</definedName>
    <definedName name="WPs">Data!$G$3:$G$8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33" l="1"/>
  <c r="C1" i="32"/>
  <c r="C1" i="25"/>
  <c r="C1" i="24"/>
  <c r="C1" i="4"/>
  <c r="Q30" i="17"/>
  <c r="Q29" i="17"/>
  <c r="Q28" i="17"/>
  <c r="Q27" i="17"/>
  <c r="Q26" i="17"/>
  <c r="C1" i="38"/>
  <c r="C1" i="37"/>
  <c r="C1" i="36"/>
  <c r="C1" i="35"/>
  <c r="C1" i="34"/>
  <c r="M7" i="38"/>
  <c r="M6" i="38"/>
  <c r="M5" i="38"/>
  <c r="M7" i="37"/>
  <c r="M6" i="37"/>
  <c r="M5" i="37"/>
  <c r="M7" i="36"/>
  <c r="M6" i="36"/>
  <c r="M5" i="36"/>
  <c r="M7" i="35"/>
  <c r="M6" i="35"/>
  <c r="M5" i="35"/>
  <c r="M7" i="34"/>
  <c r="M6" i="34"/>
  <c r="M5" i="34"/>
  <c r="M7" i="33"/>
  <c r="M6" i="33"/>
  <c r="M5" i="33"/>
  <c r="M7" i="32"/>
  <c r="M6" i="32"/>
  <c r="M5" i="32"/>
  <c r="M7" i="25"/>
  <c r="M6" i="25"/>
  <c r="M5" i="25"/>
  <c r="M7" i="24"/>
  <c r="M6" i="24"/>
  <c r="M5" i="24"/>
  <c r="M6" i="4"/>
  <c r="M7" i="4"/>
  <c r="M5" i="4"/>
  <c r="AH208" i="38"/>
  <c r="AH207" i="38"/>
  <c r="AH206" i="38"/>
  <c r="AH205" i="38"/>
  <c r="AH204" i="38"/>
  <c r="AH203" i="38"/>
  <c r="AH202" i="38"/>
  <c r="AH201" i="38"/>
  <c r="AH200" i="38"/>
  <c r="AH199" i="38"/>
  <c r="AH198" i="38"/>
  <c r="AH197" i="38"/>
  <c r="AH196" i="38"/>
  <c r="AH195" i="38"/>
  <c r="AH194" i="38"/>
  <c r="AH193" i="38"/>
  <c r="AH192" i="38"/>
  <c r="AH191" i="38"/>
  <c r="AH190" i="38"/>
  <c r="AH189" i="38"/>
  <c r="AH188" i="38"/>
  <c r="AH187" i="38"/>
  <c r="AH186" i="38"/>
  <c r="AH185" i="38"/>
  <c r="AH184" i="38"/>
  <c r="AH183" i="38"/>
  <c r="AH182" i="38"/>
  <c r="AH181" i="38"/>
  <c r="AH180" i="38"/>
  <c r="AH179" i="38"/>
  <c r="AH178" i="38"/>
  <c r="AH177" i="38"/>
  <c r="AH176" i="38"/>
  <c r="AH175" i="38"/>
  <c r="AH174" i="38"/>
  <c r="AH173" i="38"/>
  <c r="AH172" i="38"/>
  <c r="AH171" i="38"/>
  <c r="AH170" i="38"/>
  <c r="AH169" i="38"/>
  <c r="AH168" i="38"/>
  <c r="AH167" i="38"/>
  <c r="AH166" i="38"/>
  <c r="AH165" i="38"/>
  <c r="AH164" i="38"/>
  <c r="AH163" i="38"/>
  <c r="AH162" i="38"/>
  <c r="AH161" i="38"/>
  <c r="AH160" i="38"/>
  <c r="AH159" i="38"/>
  <c r="AH158" i="38"/>
  <c r="AH157" i="38"/>
  <c r="AH156" i="38"/>
  <c r="AH155" i="38"/>
  <c r="AH154" i="38"/>
  <c r="AH153" i="38"/>
  <c r="AH152" i="38"/>
  <c r="AH151" i="38"/>
  <c r="AH150" i="38"/>
  <c r="AH149" i="38"/>
  <c r="AH148" i="38"/>
  <c r="AH147" i="38"/>
  <c r="AH146" i="38"/>
  <c r="AH145" i="38"/>
  <c r="AH144" i="38"/>
  <c r="AH143" i="38"/>
  <c r="AH142" i="38"/>
  <c r="AH141" i="38"/>
  <c r="AH140" i="38"/>
  <c r="AH139" i="38"/>
  <c r="AH138" i="38"/>
  <c r="AH137" i="38"/>
  <c r="AH136" i="38"/>
  <c r="AH135" i="38"/>
  <c r="AH134" i="38"/>
  <c r="AH133" i="38"/>
  <c r="AH132" i="38"/>
  <c r="AH131" i="38"/>
  <c r="AH130" i="38"/>
  <c r="AH129" i="38"/>
  <c r="AH128" i="38"/>
  <c r="AH127" i="38"/>
  <c r="AH126" i="38"/>
  <c r="AH125" i="38"/>
  <c r="AH124" i="38"/>
  <c r="AH123" i="38"/>
  <c r="AH122" i="38"/>
  <c r="AH121" i="38"/>
  <c r="AH120" i="38"/>
  <c r="AH119" i="38"/>
  <c r="AH118" i="38"/>
  <c r="AH117" i="38"/>
  <c r="AH116" i="38"/>
  <c r="AH115" i="38"/>
  <c r="AH114" i="38"/>
  <c r="AH113" i="38"/>
  <c r="AH112" i="38"/>
  <c r="AH111" i="38"/>
  <c r="AH110" i="38"/>
  <c r="AH109" i="38"/>
  <c r="AH108" i="38"/>
  <c r="AH107" i="38"/>
  <c r="AH106" i="38"/>
  <c r="AH105" i="38"/>
  <c r="AH104" i="38"/>
  <c r="AH103" i="38"/>
  <c r="AH102" i="38"/>
  <c r="AH101" i="38"/>
  <c r="AH100" i="38"/>
  <c r="AH99" i="38"/>
  <c r="AH98" i="38"/>
  <c r="AH97" i="38"/>
  <c r="AH96" i="38"/>
  <c r="AH95" i="38"/>
  <c r="AH94" i="38"/>
  <c r="AH93" i="38"/>
  <c r="AH92" i="38"/>
  <c r="AH91" i="38"/>
  <c r="AH90" i="38"/>
  <c r="AH89" i="38"/>
  <c r="AH88" i="38"/>
  <c r="AH87" i="38"/>
  <c r="AH86" i="38"/>
  <c r="AH85" i="38"/>
  <c r="AH84" i="38"/>
  <c r="AH83" i="38"/>
  <c r="AH82" i="38"/>
  <c r="AH81" i="38"/>
  <c r="AH80" i="38"/>
  <c r="AH79" i="38"/>
  <c r="AH78" i="38"/>
  <c r="AH77" i="38"/>
  <c r="AH76" i="38"/>
  <c r="AH75" i="38"/>
  <c r="AH74" i="38"/>
  <c r="AH73" i="38"/>
  <c r="AH72" i="38"/>
  <c r="AH71" i="38"/>
  <c r="AH70" i="38"/>
  <c r="AH69" i="38"/>
  <c r="AH68" i="38"/>
  <c r="AH67" i="38"/>
  <c r="AH66" i="38"/>
  <c r="AH65" i="38"/>
  <c r="AH64" i="38"/>
  <c r="AH63" i="38"/>
  <c r="AH62" i="38"/>
  <c r="AH61" i="38"/>
  <c r="AH60" i="38"/>
  <c r="AH59" i="38"/>
  <c r="AH58" i="38"/>
  <c r="AH57" i="38"/>
  <c r="AH56" i="38"/>
  <c r="AH55" i="38"/>
  <c r="AH54" i="38"/>
  <c r="AH53" i="38"/>
  <c r="AH52" i="38"/>
  <c r="AH51" i="38"/>
  <c r="AH50" i="38"/>
  <c r="AH49" i="38"/>
  <c r="AH48" i="38"/>
  <c r="AH47" i="38"/>
  <c r="AH46" i="38"/>
  <c r="AH45" i="38"/>
  <c r="AH44" i="38"/>
  <c r="AH43" i="38"/>
  <c r="AH42" i="38"/>
  <c r="AH41" i="38"/>
  <c r="AH40" i="38"/>
  <c r="AH39" i="38"/>
  <c r="AH38" i="38"/>
  <c r="AH37" i="38"/>
  <c r="AH36" i="38"/>
  <c r="AH35" i="38"/>
  <c r="AH34" i="38"/>
  <c r="AH33" i="38"/>
  <c r="AH32" i="38"/>
  <c r="AH31" i="38"/>
  <c r="AH30" i="38"/>
  <c r="AH29" i="38"/>
  <c r="AH28" i="38"/>
  <c r="AH27" i="38"/>
  <c r="AH26" i="38"/>
  <c r="AH25" i="38"/>
  <c r="AH24" i="38"/>
  <c r="AH23" i="38"/>
  <c r="AH22" i="38"/>
  <c r="AH21" i="38"/>
  <c r="AH20" i="38"/>
  <c r="AH19" i="38"/>
  <c r="AH18" i="38"/>
  <c r="AH17" i="38"/>
  <c r="AH16" i="38"/>
  <c r="AH15" i="38"/>
  <c r="AH14" i="38"/>
  <c r="AH13" i="38"/>
  <c r="AH12" i="38"/>
  <c r="AH11" i="38"/>
  <c r="AH10" i="38"/>
  <c r="AH208" i="37"/>
  <c r="AH207" i="37"/>
  <c r="AH206" i="37"/>
  <c r="AH205" i="37"/>
  <c r="AH204" i="37"/>
  <c r="AH203" i="37"/>
  <c r="AH202" i="37"/>
  <c r="AH201" i="37"/>
  <c r="AH200" i="37"/>
  <c r="AH199" i="37"/>
  <c r="AH198" i="37"/>
  <c r="AH197" i="37"/>
  <c r="AH196" i="37"/>
  <c r="AH195" i="37"/>
  <c r="AH194" i="37"/>
  <c r="AH193" i="37"/>
  <c r="AH192" i="37"/>
  <c r="AH191" i="37"/>
  <c r="AH190" i="37"/>
  <c r="AH189" i="37"/>
  <c r="AH188" i="37"/>
  <c r="AH187" i="37"/>
  <c r="AH186" i="37"/>
  <c r="AH185" i="37"/>
  <c r="AH184" i="37"/>
  <c r="AH183" i="37"/>
  <c r="AH182" i="37"/>
  <c r="AH181" i="37"/>
  <c r="AH180" i="37"/>
  <c r="AH179" i="37"/>
  <c r="AH178" i="37"/>
  <c r="AH177" i="37"/>
  <c r="AH176" i="37"/>
  <c r="AH175" i="37"/>
  <c r="AH174" i="37"/>
  <c r="AH173" i="37"/>
  <c r="AH172" i="37"/>
  <c r="AH171" i="37"/>
  <c r="AH170" i="37"/>
  <c r="AH169" i="37"/>
  <c r="AH168" i="37"/>
  <c r="AH167" i="37"/>
  <c r="AH166" i="37"/>
  <c r="AH165" i="37"/>
  <c r="AH164" i="37"/>
  <c r="AH163" i="37"/>
  <c r="AH162" i="37"/>
  <c r="AH161" i="37"/>
  <c r="AH160" i="37"/>
  <c r="AH159" i="37"/>
  <c r="AH158" i="37"/>
  <c r="AH157" i="37"/>
  <c r="AH156" i="37"/>
  <c r="AH155" i="37"/>
  <c r="AH154" i="37"/>
  <c r="AH153" i="37"/>
  <c r="AH152" i="37"/>
  <c r="AH151" i="37"/>
  <c r="AH150" i="37"/>
  <c r="AH149" i="37"/>
  <c r="AH148" i="37"/>
  <c r="AH147" i="37"/>
  <c r="AH146" i="37"/>
  <c r="AH145" i="37"/>
  <c r="AH144" i="37"/>
  <c r="AH143" i="37"/>
  <c r="AH142" i="37"/>
  <c r="AH141" i="37"/>
  <c r="AH140" i="37"/>
  <c r="AH139" i="37"/>
  <c r="AH138" i="37"/>
  <c r="AH137" i="37"/>
  <c r="AH136" i="37"/>
  <c r="AH135" i="37"/>
  <c r="AH134" i="37"/>
  <c r="AH133" i="37"/>
  <c r="AH132" i="37"/>
  <c r="AH131" i="37"/>
  <c r="AH130" i="37"/>
  <c r="AH129" i="37"/>
  <c r="AH128" i="37"/>
  <c r="AH127" i="37"/>
  <c r="AH126" i="37"/>
  <c r="AH125" i="37"/>
  <c r="AH124" i="37"/>
  <c r="AH123" i="37"/>
  <c r="AH122" i="37"/>
  <c r="AH121" i="37"/>
  <c r="AH120" i="37"/>
  <c r="AH119" i="37"/>
  <c r="AH118" i="37"/>
  <c r="AH117" i="37"/>
  <c r="AH116" i="37"/>
  <c r="AH115" i="37"/>
  <c r="AH114" i="37"/>
  <c r="AH113" i="37"/>
  <c r="AH112" i="37"/>
  <c r="AH111" i="37"/>
  <c r="AH110" i="37"/>
  <c r="AH109" i="37"/>
  <c r="AH108" i="37"/>
  <c r="AH107" i="37"/>
  <c r="AH106" i="37"/>
  <c r="AH105" i="37"/>
  <c r="AH104" i="37"/>
  <c r="AH103" i="37"/>
  <c r="AH102" i="37"/>
  <c r="AH101" i="37"/>
  <c r="AH100" i="37"/>
  <c r="AH99" i="37"/>
  <c r="AH98" i="37"/>
  <c r="AH97" i="37"/>
  <c r="AH96" i="37"/>
  <c r="AH95" i="37"/>
  <c r="AH94" i="37"/>
  <c r="AH93" i="37"/>
  <c r="AH92" i="37"/>
  <c r="AH91" i="37"/>
  <c r="AH90" i="37"/>
  <c r="AH89" i="37"/>
  <c r="AH88" i="37"/>
  <c r="AH87" i="37"/>
  <c r="AH86" i="37"/>
  <c r="AH85" i="37"/>
  <c r="AH84" i="37"/>
  <c r="AH83" i="37"/>
  <c r="AH82" i="37"/>
  <c r="AH81" i="37"/>
  <c r="AH80" i="37"/>
  <c r="AH79" i="37"/>
  <c r="AH78" i="37"/>
  <c r="AH77" i="37"/>
  <c r="AH76" i="37"/>
  <c r="AH75" i="37"/>
  <c r="AH74" i="37"/>
  <c r="AH73" i="37"/>
  <c r="AH72" i="37"/>
  <c r="AH71" i="37"/>
  <c r="AH70" i="37"/>
  <c r="AH69" i="37"/>
  <c r="AH68" i="37"/>
  <c r="AH67" i="37"/>
  <c r="AH66" i="37"/>
  <c r="AH65" i="37"/>
  <c r="AH64" i="37"/>
  <c r="AH63" i="37"/>
  <c r="AH62" i="37"/>
  <c r="AH61" i="37"/>
  <c r="AH60" i="37"/>
  <c r="AH59" i="37"/>
  <c r="AH58" i="37"/>
  <c r="AH57" i="37"/>
  <c r="AH56" i="37"/>
  <c r="AH55" i="37"/>
  <c r="AH54" i="37"/>
  <c r="AH53" i="37"/>
  <c r="AH52" i="37"/>
  <c r="AH51" i="37"/>
  <c r="AH50" i="37"/>
  <c r="AH49" i="37"/>
  <c r="AH48" i="37"/>
  <c r="AH47" i="37"/>
  <c r="AH46" i="37"/>
  <c r="AH45" i="37"/>
  <c r="AH44" i="37"/>
  <c r="AH43" i="37"/>
  <c r="AH42" i="37"/>
  <c r="AH41" i="37"/>
  <c r="AH40" i="37"/>
  <c r="AH39" i="37"/>
  <c r="AH38" i="37"/>
  <c r="AH37" i="37"/>
  <c r="AH36" i="37"/>
  <c r="AH35" i="37"/>
  <c r="AH34" i="37"/>
  <c r="AH33" i="37"/>
  <c r="AH32" i="37"/>
  <c r="AH31" i="37"/>
  <c r="AH30" i="37"/>
  <c r="AH29" i="37"/>
  <c r="AH28" i="37"/>
  <c r="AH27" i="37"/>
  <c r="AH26" i="37"/>
  <c r="AH25" i="37"/>
  <c r="AH24" i="37"/>
  <c r="AH23" i="37"/>
  <c r="AH22" i="37"/>
  <c r="AH21" i="37"/>
  <c r="AH20" i="37"/>
  <c r="AH19" i="37"/>
  <c r="AH18" i="37"/>
  <c r="AH17" i="37"/>
  <c r="AH16" i="37"/>
  <c r="AH15" i="37"/>
  <c r="AH14" i="37"/>
  <c r="AH13" i="37"/>
  <c r="AH12" i="37"/>
  <c r="AH11" i="37"/>
  <c r="AH10" i="37"/>
  <c r="AH208" i="36"/>
  <c r="AH207" i="36"/>
  <c r="AH206" i="36"/>
  <c r="AH205" i="36"/>
  <c r="AH204" i="36"/>
  <c r="AH203" i="36"/>
  <c r="AH202" i="36"/>
  <c r="AH201" i="36"/>
  <c r="AH200" i="36"/>
  <c r="AH199" i="36"/>
  <c r="AH198" i="36"/>
  <c r="AH197" i="36"/>
  <c r="AH196" i="36"/>
  <c r="AH195" i="36"/>
  <c r="AH194" i="36"/>
  <c r="AH193" i="36"/>
  <c r="AH192" i="36"/>
  <c r="AH191" i="36"/>
  <c r="AH190" i="36"/>
  <c r="AH189" i="36"/>
  <c r="AH188" i="36"/>
  <c r="AH187" i="36"/>
  <c r="AH186" i="36"/>
  <c r="AH185" i="36"/>
  <c r="AH184" i="36"/>
  <c r="AH183" i="36"/>
  <c r="AH182" i="36"/>
  <c r="AH181" i="36"/>
  <c r="AH180" i="36"/>
  <c r="AH179" i="36"/>
  <c r="AH178" i="36"/>
  <c r="AH177" i="36"/>
  <c r="AH176" i="36"/>
  <c r="AH175" i="36"/>
  <c r="AH174" i="36"/>
  <c r="AH173" i="36"/>
  <c r="AH172" i="36"/>
  <c r="AH171" i="36"/>
  <c r="AH170" i="36"/>
  <c r="AH169" i="36"/>
  <c r="AH168" i="36"/>
  <c r="AH167" i="36"/>
  <c r="AH166" i="36"/>
  <c r="AH165" i="36"/>
  <c r="AH164" i="36"/>
  <c r="AH163" i="36"/>
  <c r="AH162" i="36"/>
  <c r="AH161" i="36"/>
  <c r="AH160" i="36"/>
  <c r="AH159" i="36"/>
  <c r="AH158" i="36"/>
  <c r="AH157" i="36"/>
  <c r="AH156" i="36"/>
  <c r="AH155" i="36"/>
  <c r="AH154" i="36"/>
  <c r="AH153" i="36"/>
  <c r="AH152" i="36"/>
  <c r="AH151" i="36"/>
  <c r="AH150" i="36"/>
  <c r="AH149" i="36"/>
  <c r="AH148" i="36"/>
  <c r="AH147" i="36"/>
  <c r="AH146" i="36"/>
  <c r="AH145" i="36"/>
  <c r="AH144" i="36"/>
  <c r="AH143" i="36"/>
  <c r="AH142" i="36"/>
  <c r="AH141" i="36"/>
  <c r="AH140" i="36"/>
  <c r="AH139" i="36"/>
  <c r="AH138" i="36"/>
  <c r="AH137" i="36"/>
  <c r="AH136" i="36"/>
  <c r="AH135" i="36"/>
  <c r="AH134" i="36"/>
  <c r="AH133" i="36"/>
  <c r="AH132" i="36"/>
  <c r="AH131" i="36"/>
  <c r="AH130" i="36"/>
  <c r="AH129" i="36"/>
  <c r="AH128" i="36"/>
  <c r="AH127" i="36"/>
  <c r="AH126" i="36"/>
  <c r="AH125" i="36"/>
  <c r="AH124" i="36"/>
  <c r="AH123" i="36"/>
  <c r="AH122" i="36"/>
  <c r="AH121" i="36"/>
  <c r="AH120" i="36"/>
  <c r="AH119" i="36"/>
  <c r="AH118" i="36"/>
  <c r="AH117" i="36"/>
  <c r="AH116" i="36"/>
  <c r="AH115" i="36"/>
  <c r="AH114" i="36"/>
  <c r="AH113" i="36"/>
  <c r="AH112" i="36"/>
  <c r="AH111" i="36"/>
  <c r="AH110" i="36"/>
  <c r="AH109" i="36"/>
  <c r="AH108" i="36"/>
  <c r="AH107" i="36"/>
  <c r="AH106" i="36"/>
  <c r="AH105" i="36"/>
  <c r="AH104" i="36"/>
  <c r="AH103" i="36"/>
  <c r="AH102" i="36"/>
  <c r="AH101" i="36"/>
  <c r="AH100" i="36"/>
  <c r="AH99" i="36"/>
  <c r="AH98" i="36"/>
  <c r="AH97" i="36"/>
  <c r="AH96" i="36"/>
  <c r="AH95" i="36"/>
  <c r="AH94" i="36"/>
  <c r="AH93" i="36"/>
  <c r="AH92" i="36"/>
  <c r="AH91" i="36"/>
  <c r="AH90" i="36"/>
  <c r="AH89" i="36"/>
  <c r="AH88" i="36"/>
  <c r="AH87" i="36"/>
  <c r="AH86" i="36"/>
  <c r="AH85" i="36"/>
  <c r="AH84" i="36"/>
  <c r="AH83" i="36"/>
  <c r="AH82" i="36"/>
  <c r="AH81" i="36"/>
  <c r="AH80" i="36"/>
  <c r="AH79" i="36"/>
  <c r="AH78" i="36"/>
  <c r="AH77" i="36"/>
  <c r="AH76" i="36"/>
  <c r="AH75" i="36"/>
  <c r="AH74" i="36"/>
  <c r="AH73" i="36"/>
  <c r="AH72" i="36"/>
  <c r="AH71" i="36"/>
  <c r="AH70" i="36"/>
  <c r="AH69" i="36"/>
  <c r="AH68" i="36"/>
  <c r="AH67" i="36"/>
  <c r="AH66" i="36"/>
  <c r="AH65" i="36"/>
  <c r="AH64" i="36"/>
  <c r="AH63" i="36"/>
  <c r="AH62" i="36"/>
  <c r="AH61" i="36"/>
  <c r="AH60" i="36"/>
  <c r="AH59" i="36"/>
  <c r="AH58" i="36"/>
  <c r="AH57" i="36"/>
  <c r="AH56" i="36"/>
  <c r="AH55" i="36"/>
  <c r="AH54" i="36"/>
  <c r="AH53" i="36"/>
  <c r="AH52" i="36"/>
  <c r="AH51" i="36"/>
  <c r="AH50" i="36"/>
  <c r="AH49" i="36"/>
  <c r="AH48" i="36"/>
  <c r="AH47" i="36"/>
  <c r="AH46" i="36"/>
  <c r="AH45" i="36"/>
  <c r="AH44" i="36"/>
  <c r="AH43" i="36"/>
  <c r="AH42" i="36"/>
  <c r="AH41" i="36"/>
  <c r="AH40" i="36"/>
  <c r="AH39" i="36"/>
  <c r="AH38" i="36"/>
  <c r="AH37" i="36"/>
  <c r="AH36" i="36"/>
  <c r="AH35" i="36"/>
  <c r="AH34" i="36"/>
  <c r="AH33" i="36"/>
  <c r="AH32" i="36"/>
  <c r="AH31" i="36"/>
  <c r="AH30" i="36"/>
  <c r="AH29" i="36"/>
  <c r="AH28" i="36"/>
  <c r="AH27" i="36"/>
  <c r="AH26" i="36"/>
  <c r="AH25" i="36"/>
  <c r="AH24" i="36"/>
  <c r="AH23" i="36"/>
  <c r="AH22" i="36"/>
  <c r="AH21" i="36"/>
  <c r="AH20" i="36"/>
  <c r="AH19" i="36"/>
  <c r="AH18" i="36"/>
  <c r="AH17" i="36"/>
  <c r="AH16" i="36"/>
  <c r="AH15" i="36"/>
  <c r="AH14" i="36"/>
  <c r="AH13" i="36"/>
  <c r="AH12" i="36"/>
  <c r="AH11" i="36"/>
  <c r="AH10" i="36"/>
  <c r="AH208" i="35"/>
  <c r="AH207" i="35"/>
  <c r="AH206" i="35"/>
  <c r="AH205" i="35"/>
  <c r="AH204" i="35"/>
  <c r="AH203" i="35"/>
  <c r="AH202" i="35"/>
  <c r="AH201" i="35"/>
  <c r="AH200" i="35"/>
  <c r="AH199" i="35"/>
  <c r="AH198" i="35"/>
  <c r="AH197" i="35"/>
  <c r="AH196" i="35"/>
  <c r="AH195" i="35"/>
  <c r="AH194" i="35"/>
  <c r="AH193" i="35"/>
  <c r="AH192" i="35"/>
  <c r="AH191" i="35"/>
  <c r="AH190" i="35"/>
  <c r="AH189" i="35"/>
  <c r="AH188" i="35"/>
  <c r="AH187" i="35"/>
  <c r="AH186" i="35"/>
  <c r="AH185" i="35"/>
  <c r="AH184" i="35"/>
  <c r="AH183" i="35"/>
  <c r="AH182" i="35"/>
  <c r="AH181" i="35"/>
  <c r="AH180" i="35"/>
  <c r="AH179" i="35"/>
  <c r="AH178" i="35"/>
  <c r="AH177" i="35"/>
  <c r="AH176" i="35"/>
  <c r="AH175" i="35"/>
  <c r="AH174" i="35"/>
  <c r="AH173" i="35"/>
  <c r="AH172" i="35"/>
  <c r="AH171" i="35"/>
  <c r="AH170" i="35"/>
  <c r="AH169" i="35"/>
  <c r="AH168" i="35"/>
  <c r="AH167" i="35"/>
  <c r="AH166" i="35"/>
  <c r="AH165" i="35"/>
  <c r="AH164" i="35"/>
  <c r="AH163" i="35"/>
  <c r="AH162" i="35"/>
  <c r="AH161" i="35"/>
  <c r="AH160" i="35"/>
  <c r="AH159" i="35"/>
  <c r="AH158" i="35"/>
  <c r="AH157" i="35"/>
  <c r="AH156" i="35"/>
  <c r="AH155" i="35"/>
  <c r="AH154" i="35"/>
  <c r="AH153" i="35"/>
  <c r="AH152" i="35"/>
  <c r="AH151" i="35"/>
  <c r="AH150" i="35"/>
  <c r="AH149" i="35"/>
  <c r="AH148" i="35"/>
  <c r="AH147" i="35"/>
  <c r="AH146" i="35"/>
  <c r="AH145" i="35"/>
  <c r="AH144" i="35"/>
  <c r="AH143" i="35"/>
  <c r="AH142" i="35"/>
  <c r="AH141" i="35"/>
  <c r="AH140" i="35"/>
  <c r="AH139" i="35"/>
  <c r="AH138" i="35"/>
  <c r="AH137" i="35"/>
  <c r="AH136" i="35"/>
  <c r="AH135" i="35"/>
  <c r="AH134" i="35"/>
  <c r="AH133" i="35"/>
  <c r="AH132" i="35"/>
  <c r="AH131" i="35"/>
  <c r="AH130" i="35"/>
  <c r="AH129" i="35"/>
  <c r="AH128" i="35"/>
  <c r="AH127" i="35"/>
  <c r="AH126" i="35"/>
  <c r="AH125" i="35"/>
  <c r="AH124" i="35"/>
  <c r="AH123" i="35"/>
  <c r="AH122" i="35"/>
  <c r="AH121" i="35"/>
  <c r="AH120" i="35"/>
  <c r="AH119" i="35"/>
  <c r="AH118" i="35"/>
  <c r="AH117" i="35"/>
  <c r="AH116" i="35"/>
  <c r="AH115" i="35"/>
  <c r="AH114" i="35"/>
  <c r="AH113" i="35"/>
  <c r="AH112" i="35"/>
  <c r="AH111" i="35"/>
  <c r="AH110" i="35"/>
  <c r="AH109" i="35"/>
  <c r="AH108" i="35"/>
  <c r="AH107" i="35"/>
  <c r="AH106" i="35"/>
  <c r="AH105" i="35"/>
  <c r="AH104" i="35"/>
  <c r="AH103" i="35"/>
  <c r="AH102" i="35"/>
  <c r="AH101" i="35"/>
  <c r="AH100" i="35"/>
  <c r="AH99" i="35"/>
  <c r="AH98" i="35"/>
  <c r="AH97" i="35"/>
  <c r="AH96" i="35"/>
  <c r="AH95" i="35"/>
  <c r="AH94" i="35"/>
  <c r="AH93" i="35"/>
  <c r="AH92" i="35"/>
  <c r="AH91" i="35"/>
  <c r="AH90" i="35"/>
  <c r="AH89" i="35"/>
  <c r="AH88" i="35"/>
  <c r="AH87" i="35"/>
  <c r="AH86" i="35"/>
  <c r="AH85" i="35"/>
  <c r="AH84" i="35"/>
  <c r="AH83" i="35"/>
  <c r="AH82" i="35"/>
  <c r="AH81" i="35"/>
  <c r="AH80" i="35"/>
  <c r="AH79" i="35"/>
  <c r="AH78" i="35"/>
  <c r="AH77" i="35"/>
  <c r="AH76" i="35"/>
  <c r="AH75" i="35"/>
  <c r="AH74" i="35"/>
  <c r="AH73" i="35"/>
  <c r="AH72" i="35"/>
  <c r="AH71" i="35"/>
  <c r="AH70" i="35"/>
  <c r="AH69" i="35"/>
  <c r="AH68" i="35"/>
  <c r="AH67" i="35"/>
  <c r="AH66" i="35"/>
  <c r="AH65" i="35"/>
  <c r="AH64" i="35"/>
  <c r="AH63" i="35"/>
  <c r="AH62" i="35"/>
  <c r="AH61" i="35"/>
  <c r="AH60" i="35"/>
  <c r="AH59" i="35"/>
  <c r="AH58" i="35"/>
  <c r="AH57" i="35"/>
  <c r="AH56" i="35"/>
  <c r="AH55" i="35"/>
  <c r="AH54" i="35"/>
  <c r="AH53" i="35"/>
  <c r="AH52" i="35"/>
  <c r="AH51" i="35"/>
  <c r="AH50" i="35"/>
  <c r="AH49" i="35"/>
  <c r="AH48" i="35"/>
  <c r="AH47" i="35"/>
  <c r="AH46" i="35"/>
  <c r="AH45" i="35"/>
  <c r="AH44" i="35"/>
  <c r="AH43" i="35"/>
  <c r="AH42" i="35"/>
  <c r="AH41" i="35"/>
  <c r="AH40" i="35"/>
  <c r="AH39" i="35"/>
  <c r="AH38" i="35"/>
  <c r="AH37" i="35"/>
  <c r="AH36" i="35"/>
  <c r="AH35" i="35"/>
  <c r="AH34" i="35"/>
  <c r="AH33" i="35"/>
  <c r="AH32" i="35"/>
  <c r="AH31" i="35"/>
  <c r="AH30" i="35"/>
  <c r="AH29" i="35"/>
  <c r="AH28" i="35"/>
  <c r="AH27" i="35"/>
  <c r="AH26" i="35"/>
  <c r="AH25" i="35"/>
  <c r="AH24" i="35"/>
  <c r="AH23" i="35"/>
  <c r="AH22" i="35"/>
  <c r="AH21" i="35"/>
  <c r="AH20" i="35"/>
  <c r="AH19" i="35"/>
  <c r="AH18" i="35"/>
  <c r="AH17" i="35"/>
  <c r="AH16" i="35"/>
  <c r="AH15" i="35"/>
  <c r="AH14" i="35"/>
  <c r="AH13" i="35"/>
  <c r="AH12" i="35"/>
  <c r="AH11" i="35"/>
  <c r="AH10" i="35"/>
  <c r="AH208" i="34"/>
  <c r="AH207" i="34"/>
  <c r="AH206" i="34"/>
  <c r="AH205" i="34"/>
  <c r="AH204" i="34"/>
  <c r="AH203" i="34"/>
  <c r="AH202" i="34"/>
  <c r="AH201" i="34"/>
  <c r="AH200" i="34"/>
  <c r="AH199" i="34"/>
  <c r="AH198" i="34"/>
  <c r="AH197" i="34"/>
  <c r="AH196" i="34"/>
  <c r="AH195" i="34"/>
  <c r="AH194" i="34"/>
  <c r="AH193" i="34"/>
  <c r="AH192" i="34"/>
  <c r="AH191" i="34"/>
  <c r="AH190" i="34"/>
  <c r="AH189" i="34"/>
  <c r="AH188" i="34"/>
  <c r="AH187" i="34"/>
  <c r="AH186" i="34"/>
  <c r="AH185" i="34"/>
  <c r="AH184" i="34"/>
  <c r="AH183" i="34"/>
  <c r="AH182" i="34"/>
  <c r="AH181" i="34"/>
  <c r="AH180" i="34"/>
  <c r="AH179" i="34"/>
  <c r="AH178" i="34"/>
  <c r="AH177" i="34"/>
  <c r="AH176" i="34"/>
  <c r="AH175" i="34"/>
  <c r="AH174" i="34"/>
  <c r="AH173" i="34"/>
  <c r="AH172" i="34"/>
  <c r="AH171" i="34"/>
  <c r="AH170" i="34"/>
  <c r="AH169" i="34"/>
  <c r="AH168" i="34"/>
  <c r="AH167" i="34"/>
  <c r="AH166" i="34"/>
  <c r="AH165" i="34"/>
  <c r="AH164" i="34"/>
  <c r="AH163" i="34"/>
  <c r="AH162" i="34"/>
  <c r="AH161" i="34"/>
  <c r="AH160" i="34"/>
  <c r="AH159" i="34"/>
  <c r="AH158" i="34"/>
  <c r="AH157" i="34"/>
  <c r="AH156" i="34"/>
  <c r="AH155" i="34"/>
  <c r="AH154" i="34"/>
  <c r="AH153" i="34"/>
  <c r="AH152" i="34"/>
  <c r="AH151" i="34"/>
  <c r="AH150" i="34"/>
  <c r="AH149" i="34"/>
  <c r="AH148" i="34"/>
  <c r="AH147" i="34"/>
  <c r="AH146" i="34"/>
  <c r="AH145" i="34"/>
  <c r="AH144" i="34"/>
  <c r="AH143" i="34"/>
  <c r="AH142" i="34"/>
  <c r="AH141" i="34"/>
  <c r="AH140" i="34"/>
  <c r="AH139" i="34"/>
  <c r="AH138" i="34"/>
  <c r="AH137" i="34"/>
  <c r="AH136" i="34"/>
  <c r="AH135" i="34"/>
  <c r="AH134" i="34"/>
  <c r="AH133" i="34"/>
  <c r="AH132" i="34"/>
  <c r="AH131" i="34"/>
  <c r="AH130" i="34"/>
  <c r="AH129" i="34"/>
  <c r="AH128" i="34"/>
  <c r="AH127" i="34"/>
  <c r="AH126" i="34"/>
  <c r="AH125" i="34"/>
  <c r="AH124" i="34"/>
  <c r="AH123" i="34"/>
  <c r="AH122" i="34"/>
  <c r="AH121" i="34"/>
  <c r="AH120" i="34"/>
  <c r="AH119" i="34"/>
  <c r="AH118" i="34"/>
  <c r="AH117" i="34"/>
  <c r="AH116" i="34"/>
  <c r="AH115" i="34"/>
  <c r="AH114" i="34"/>
  <c r="AH113" i="34"/>
  <c r="AH112" i="34"/>
  <c r="AH111" i="34"/>
  <c r="AH110" i="34"/>
  <c r="AH109" i="34"/>
  <c r="AH108" i="34"/>
  <c r="AH107" i="34"/>
  <c r="AH106" i="34"/>
  <c r="AH105" i="34"/>
  <c r="AH104" i="34"/>
  <c r="AH103" i="34"/>
  <c r="AH102" i="34"/>
  <c r="AH101" i="34"/>
  <c r="AH100" i="34"/>
  <c r="AH99" i="34"/>
  <c r="AH98" i="34"/>
  <c r="AH97" i="34"/>
  <c r="AH96" i="34"/>
  <c r="AH95" i="34"/>
  <c r="AH94" i="34"/>
  <c r="AH93" i="34"/>
  <c r="AH92" i="34"/>
  <c r="AH91" i="34"/>
  <c r="AH90" i="34"/>
  <c r="AH89" i="34"/>
  <c r="AH88" i="34"/>
  <c r="AH87" i="34"/>
  <c r="AH86" i="34"/>
  <c r="AH85" i="34"/>
  <c r="AH84" i="34"/>
  <c r="AH83" i="34"/>
  <c r="AH82" i="34"/>
  <c r="AH81" i="34"/>
  <c r="AH80" i="34"/>
  <c r="AH79" i="34"/>
  <c r="AH78" i="34"/>
  <c r="AH77" i="34"/>
  <c r="AH76" i="34"/>
  <c r="AH75" i="34"/>
  <c r="AH74" i="34"/>
  <c r="AH73" i="34"/>
  <c r="AH72" i="34"/>
  <c r="AH71" i="34"/>
  <c r="AH70" i="34"/>
  <c r="AH69" i="34"/>
  <c r="AH68" i="34"/>
  <c r="AH67" i="34"/>
  <c r="AH66" i="34"/>
  <c r="AH65" i="34"/>
  <c r="AH64" i="34"/>
  <c r="AH63" i="34"/>
  <c r="AH62" i="34"/>
  <c r="AH61" i="34"/>
  <c r="AH60" i="34"/>
  <c r="AH59" i="34"/>
  <c r="AH58" i="34"/>
  <c r="AH57" i="34"/>
  <c r="AH56" i="34"/>
  <c r="AH55" i="34"/>
  <c r="AH54" i="34"/>
  <c r="AH53" i="34"/>
  <c r="AH52" i="34"/>
  <c r="AH51" i="34"/>
  <c r="AH50" i="34"/>
  <c r="AH49" i="34"/>
  <c r="AH48" i="34"/>
  <c r="AH47" i="34"/>
  <c r="AH46" i="34"/>
  <c r="AH45" i="34"/>
  <c r="AH44" i="34"/>
  <c r="AH43" i="34"/>
  <c r="AH42" i="34"/>
  <c r="AH41" i="34"/>
  <c r="AH40" i="34"/>
  <c r="AH39" i="34"/>
  <c r="AH38" i="34"/>
  <c r="AH37" i="34"/>
  <c r="AH36" i="34"/>
  <c r="AH35" i="34"/>
  <c r="AH34" i="34"/>
  <c r="AH33" i="34"/>
  <c r="AH32" i="34"/>
  <c r="AH31" i="34"/>
  <c r="AH30" i="34"/>
  <c r="AH29" i="34"/>
  <c r="AH28" i="34"/>
  <c r="AH27" i="34"/>
  <c r="AH26" i="34"/>
  <c r="AH25" i="34"/>
  <c r="AH24" i="34"/>
  <c r="AH23" i="34"/>
  <c r="AH22" i="34"/>
  <c r="AH21" i="34"/>
  <c r="AH20" i="34"/>
  <c r="AH19" i="34"/>
  <c r="AH18" i="34"/>
  <c r="AH17" i="34"/>
  <c r="AH16" i="34"/>
  <c r="AH15" i="34"/>
  <c r="AH14" i="34"/>
  <c r="AH13" i="34"/>
  <c r="AH12" i="34"/>
  <c r="AH11" i="34"/>
  <c r="AH10" i="34"/>
  <c r="AH208" i="33"/>
  <c r="AH207" i="33"/>
  <c r="AH206" i="33"/>
  <c r="AH205" i="33"/>
  <c r="AH204" i="33"/>
  <c r="AH203" i="33"/>
  <c r="AH202" i="33"/>
  <c r="AH201" i="33"/>
  <c r="AH200" i="33"/>
  <c r="AH199" i="33"/>
  <c r="AH198" i="33"/>
  <c r="AH197" i="33"/>
  <c r="AH196" i="33"/>
  <c r="AH195" i="33"/>
  <c r="AH194" i="33"/>
  <c r="AH193" i="33"/>
  <c r="AH192" i="33"/>
  <c r="AH191" i="33"/>
  <c r="AH190" i="33"/>
  <c r="AH189" i="33"/>
  <c r="AH188" i="33"/>
  <c r="AH187" i="33"/>
  <c r="AH186" i="33"/>
  <c r="AH185" i="33"/>
  <c r="AH184" i="33"/>
  <c r="AH183" i="33"/>
  <c r="AH182" i="33"/>
  <c r="AH181" i="33"/>
  <c r="AH180" i="33"/>
  <c r="AH179" i="33"/>
  <c r="AH178" i="33"/>
  <c r="AH177" i="33"/>
  <c r="AH176" i="33"/>
  <c r="AH175" i="33"/>
  <c r="AH174" i="33"/>
  <c r="AH173" i="33"/>
  <c r="AH172" i="33"/>
  <c r="AH171" i="33"/>
  <c r="AH170" i="33"/>
  <c r="AH169" i="33"/>
  <c r="AH168" i="33"/>
  <c r="AH167" i="33"/>
  <c r="AH166" i="33"/>
  <c r="AH165" i="33"/>
  <c r="AH164" i="33"/>
  <c r="AH163" i="33"/>
  <c r="AH162" i="33"/>
  <c r="AH161" i="33"/>
  <c r="AH160" i="33"/>
  <c r="AH159" i="33"/>
  <c r="AH158" i="33"/>
  <c r="AH157" i="33"/>
  <c r="AH156" i="33"/>
  <c r="AH155" i="33"/>
  <c r="AH154" i="33"/>
  <c r="AH153" i="33"/>
  <c r="AH152" i="33"/>
  <c r="AH151" i="33"/>
  <c r="AH150" i="33"/>
  <c r="AH149" i="33"/>
  <c r="AH148" i="33"/>
  <c r="AH147" i="33"/>
  <c r="AH146" i="33"/>
  <c r="AH145" i="33"/>
  <c r="AH144" i="33"/>
  <c r="AH143" i="33"/>
  <c r="AH142" i="33"/>
  <c r="AH141" i="33"/>
  <c r="AH140" i="33"/>
  <c r="AH139" i="33"/>
  <c r="AH138" i="33"/>
  <c r="AH137" i="33"/>
  <c r="AH136" i="33"/>
  <c r="AH135" i="33"/>
  <c r="AH134" i="33"/>
  <c r="AH133" i="33"/>
  <c r="AH132" i="33"/>
  <c r="AH131" i="33"/>
  <c r="AH130" i="33"/>
  <c r="AH129" i="33"/>
  <c r="AH128" i="33"/>
  <c r="AH127" i="33"/>
  <c r="AH126" i="33"/>
  <c r="AH125" i="33"/>
  <c r="AH124" i="33"/>
  <c r="AH123" i="33"/>
  <c r="AH122" i="33"/>
  <c r="AH121" i="33"/>
  <c r="AH120" i="33"/>
  <c r="AH119" i="33"/>
  <c r="AH118" i="33"/>
  <c r="AH117" i="33"/>
  <c r="AH116" i="33"/>
  <c r="AH115" i="33"/>
  <c r="AH114" i="33"/>
  <c r="AH113" i="33"/>
  <c r="AH112" i="33"/>
  <c r="AH111" i="33"/>
  <c r="AH110" i="33"/>
  <c r="AH109" i="33"/>
  <c r="AH108" i="33"/>
  <c r="AH107" i="33"/>
  <c r="AH106" i="33"/>
  <c r="AH105" i="33"/>
  <c r="AH104" i="33"/>
  <c r="AH103" i="33"/>
  <c r="AH102" i="33"/>
  <c r="AH101" i="33"/>
  <c r="AH100" i="33"/>
  <c r="AH99" i="33"/>
  <c r="AH98" i="33"/>
  <c r="AH97" i="33"/>
  <c r="AH96" i="33"/>
  <c r="AH95" i="33"/>
  <c r="AH94" i="33"/>
  <c r="AH93" i="33"/>
  <c r="AH92" i="33"/>
  <c r="AH91" i="33"/>
  <c r="AH90" i="33"/>
  <c r="AH89" i="33"/>
  <c r="AH88" i="33"/>
  <c r="AH87" i="33"/>
  <c r="AH86" i="33"/>
  <c r="AH85" i="33"/>
  <c r="AH84" i="33"/>
  <c r="AH83" i="33"/>
  <c r="AH82" i="33"/>
  <c r="AH81" i="33"/>
  <c r="AH80" i="33"/>
  <c r="AH79" i="33"/>
  <c r="AH78" i="33"/>
  <c r="AH77" i="33"/>
  <c r="AH76" i="33"/>
  <c r="AH75" i="33"/>
  <c r="AH74" i="33"/>
  <c r="AH73" i="33"/>
  <c r="AH72" i="33"/>
  <c r="AH71" i="33"/>
  <c r="AH70" i="33"/>
  <c r="AH69" i="33"/>
  <c r="AH68" i="33"/>
  <c r="AH67" i="33"/>
  <c r="AH66" i="33"/>
  <c r="AH65" i="33"/>
  <c r="AH64" i="33"/>
  <c r="AH63" i="33"/>
  <c r="AH62" i="33"/>
  <c r="AH61" i="33"/>
  <c r="AH60" i="33"/>
  <c r="AH59" i="33"/>
  <c r="AH58" i="33"/>
  <c r="AH57" i="33"/>
  <c r="AH56" i="33"/>
  <c r="AH55" i="33"/>
  <c r="AH54" i="33"/>
  <c r="AH53" i="33"/>
  <c r="AH52" i="33"/>
  <c r="AH51" i="33"/>
  <c r="AH50" i="33"/>
  <c r="AH49" i="33"/>
  <c r="AH48" i="33"/>
  <c r="AH47" i="33"/>
  <c r="AH46" i="33"/>
  <c r="AH45" i="33"/>
  <c r="AH44" i="33"/>
  <c r="AH43" i="33"/>
  <c r="AH42" i="33"/>
  <c r="AH41" i="33"/>
  <c r="AH40" i="33"/>
  <c r="AH39" i="33"/>
  <c r="AH38" i="33"/>
  <c r="AH37" i="33"/>
  <c r="AH36" i="33"/>
  <c r="AH35" i="33"/>
  <c r="AH34" i="33"/>
  <c r="AH33" i="33"/>
  <c r="AH32" i="33"/>
  <c r="AH31" i="33"/>
  <c r="AH30" i="33"/>
  <c r="AH29" i="33"/>
  <c r="AH28" i="33"/>
  <c r="AH27" i="33"/>
  <c r="AH26" i="33"/>
  <c r="AH25" i="33"/>
  <c r="AH24" i="33"/>
  <c r="AH23" i="33"/>
  <c r="AH22" i="33"/>
  <c r="AH21" i="33"/>
  <c r="AH20" i="33"/>
  <c r="AH19" i="33"/>
  <c r="AH18" i="33"/>
  <c r="AH17" i="33"/>
  <c r="AH16" i="33"/>
  <c r="AH15" i="33"/>
  <c r="AH14" i="33"/>
  <c r="AH13" i="33"/>
  <c r="AH12" i="33"/>
  <c r="AH11" i="33"/>
  <c r="AH10" i="33"/>
  <c r="AH208" i="32"/>
  <c r="AH207" i="32"/>
  <c r="AH206" i="32"/>
  <c r="AH205" i="32"/>
  <c r="AH204" i="32"/>
  <c r="AH203" i="32"/>
  <c r="AH202" i="32"/>
  <c r="AH201" i="32"/>
  <c r="AH200" i="32"/>
  <c r="AH199" i="32"/>
  <c r="AH198" i="32"/>
  <c r="AH197" i="32"/>
  <c r="AH196" i="32"/>
  <c r="AH195" i="32"/>
  <c r="AH194" i="32"/>
  <c r="AH193" i="32"/>
  <c r="AH192" i="32"/>
  <c r="AH191" i="32"/>
  <c r="AH190" i="32"/>
  <c r="AH189" i="32"/>
  <c r="AH188" i="32"/>
  <c r="AH187" i="32"/>
  <c r="AH186" i="32"/>
  <c r="AH185" i="32"/>
  <c r="AH184" i="32"/>
  <c r="AH183" i="32"/>
  <c r="AH182" i="32"/>
  <c r="AH181" i="32"/>
  <c r="AH180" i="32"/>
  <c r="AH179" i="32"/>
  <c r="AH178" i="32"/>
  <c r="AH177" i="32"/>
  <c r="AH176" i="32"/>
  <c r="AH175" i="32"/>
  <c r="AH174" i="32"/>
  <c r="AH173" i="32"/>
  <c r="AH172" i="32"/>
  <c r="AH171" i="32"/>
  <c r="AH170" i="32"/>
  <c r="AH169" i="32"/>
  <c r="AH168" i="32"/>
  <c r="AH167" i="32"/>
  <c r="AH166" i="32"/>
  <c r="AH165" i="32"/>
  <c r="AH164" i="32"/>
  <c r="AH163" i="32"/>
  <c r="AH162" i="32"/>
  <c r="AH161" i="32"/>
  <c r="AH160" i="32"/>
  <c r="AH159" i="32"/>
  <c r="AH158" i="32"/>
  <c r="AH157" i="32"/>
  <c r="AH156" i="32"/>
  <c r="AH155" i="32"/>
  <c r="AH154" i="32"/>
  <c r="AH153" i="32"/>
  <c r="AH152" i="32"/>
  <c r="AH151" i="32"/>
  <c r="AH150" i="32"/>
  <c r="AH149" i="32"/>
  <c r="AH148" i="32"/>
  <c r="AH147" i="32"/>
  <c r="AH146" i="32"/>
  <c r="AH145" i="32"/>
  <c r="AH144" i="32"/>
  <c r="AH143" i="32"/>
  <c r="AH142" i="32"/>
  <c r="AH141" i="32"/>
  <c r="AH140" i="32"/>
  <c r="AH139" i="32"/>
  <c r="AH138" i="32"/>
  <c r="AH137" i="32"/>
  <c r="AH136" i="32"/>
  <c r="AH135" i="32"/>
  <c r="AH134" i="32"/>
  <c r="AH133" i="32"/>
  <c r="AH132" i="32"/>
  <c r="AH131" i="32"/>
  <c r="AH130" i="32"/>
  <c r="AH129" i="32"/>
  <c r="AH128" i="32"/>
  <c r="AH127" i="32"/>
  <c r="AH126" i="32"/>
  <c r="AH125" i="32"/>
  <c r="AH124" i="32"/>
  <c r="AH123" i="32"/>
  <c r="AH122" i="32"/>
  <c r="AH121" i="32"/>
  <c r="AH120" i="32"/>
  <c r="AH119" i="32"/>
  <c r="AH118" i="32"/>
  <c r="AH117" i="32"/>
  <c r="AH116" i="32"/>
  <c r="AH115" i="32"/>
  <c r="AH114" i="32"/>
  <c r="AH113" i="32"/>
  <c r="AH112" i="32"/>
  <c r="AH111" i="32"/>
  <c r="AH110" i="32"/>
  <c r="AH109" i="32"/>
  <c r="AH108" i="32"/>
  <c r="AH107" i="32"/>
  <c r="AH106" i="32"/>
  <c r="AH105" i="32"/>
  <c r="AH104" i="32"/>
  <c r="AH103" i="32"/>
  <c r="AH102" i="32"/>
  <c r="AH101" i="32"/>
  <c r="AH100" i="32"/>
  <c r="AH99" i="32"/>
  <c r="AH98" i="32"/>
  <c r="AH97" i="32"/>
  <c r="AH96" i="32"/>
  <c r="AH95" i="32"/>
  <c r="AH94" i="32"/>
  <c r="AH93" i="32"/>
  <c r="AH92" i="32"/>
  <c r="AH91" i="32"/>
  <c r="AH90" i="32"/>
  <c r="AH89" i="32"/>
  <c r="AH88" i="32"/>
  <c r="AH87" i="32"/>
  <c r="AH86" i="32"/>
  <c r="AH85" i="32"/>
  <c r="AH84" i="32"/>
  <c r="AH83" i="32"/>
  <c r="AH82" i="32"/>
  <c r="AH81" i="32"/>
  <c r="AH80" i="32"/>
  <c r="AH79" i="32"/>
  <c r="AH78" i="32"/>
  <c r="AH77" i="32"/>
  <c r="AH76" i="32"/>
  <c r="AH75" i="32"/>
  <c r="AH74" i="32"/>
  <c r="AH73" i="32"/>
  <c r="AH72" i="32"/>
  <c r="AH71" i="32"/>
  <c r="AH70" i="32"/>
  <c r="AH69" i="32"/>
  <c r="AH68" i="32"/>
  <c r="AH67" i="32"/>
  <c r="AH66" i="32"/>
  <c r="AH65" i="32"/>
  <c r="AH64" i="32"/>
  <c r="AH63" i="32"/>
  <c r="AH62" i="32"/>
  <c r="AH61" i="32"/>
  <c r="AH60" i="32"/>
  <c r="AH59" i="32"/>
  <c r="AH58" i="32"/>
  <c r="AH57" i="32"/>
  <c r="AH56" i="32"/>
  <c r="AH55" i="32"/>
  <c r="AH54" i="32"/>
  <c r="AH53" i="32"/>
  <c r="AH52" i="32"/>
  <c r="AH51" i="32"/>
  <c r="AH50" i="32"/>
  <c r="AH49" i="32"/>
  <c r="AH48" i="32"/>
  <c r="AH47" i="32"/>
  <c r="AH46" i="32"/>
  <c r="AH45" i="32"/>
  <c r="AH44" i="32"/>
  <c r="AH43" i="32"/>
  <c r="AH42" i="32"/>
  <c r="AH41" i="32"/>
  <c r="AH40" i="32"/>
  <c r="AH39" i="32"/>
  <c r="AH38" i="32"/>
  <c r="AH37" i="32"/>
  <c r="AH36" i="32"/>
  <c r="AH35" i="32"/>
  <c r="AH34" i="32"/>
  <c r="AH33" i="32"/>
  <c r="AH32" i="32"/>
  <c r="AH31" i="32"/>
  <c r="AH30" i="32"/>
  <c r="AH29" i="32"/>
  <c r="AH28" i="32"/>
  <c r="AH27" i="32"/>
  <c r="AH26" i="32"/>
  <c r="AH25" i="32"/>
  <c r="AH24" i="32"/>
  <c r="AH23" i="32"/>
  <c r="AH22" i="32"/>
  <c r="AH21" i="32"/>
  <c r="AH20" i="32"/>
  <c r="AH19" i="32"/>
  <c r="AH18" i="32"/>
  <c r="AH17" i="32"/>
  <c r="AH16" i="32"/>
  <c r="AH15" i="32"/>
  <c r="AH14" i="32"/>
  <c r="AH13" i="32"/>
  <c r="AH12" i="32"/>
  <c r="AH11" i="32"/>
  <c r="AH10" i="32"/>
  <c r="AH208" i="25"/>
  <c r="AH207" i="25"/>
  <c r="AH206" i="25"/>
  <c r="AH205" i="25"/>
  <c r="AH204" i="25"/>
  <c r="AH203" i="25"/>
  <c r="AH202" i="25"/>
  <c r="AH201" i="25"/>
  <c r="AH200" i="25"/>
  <c r="AH199" i="25"/>
  <c r="AH198" i="25"/>
  <c r="AH197" i="25"/>
  <c r="AH196" i="25"/>
  <c r="AH195" i="25"/>
  <c r="AH194" i="25"/>
  <c r="AH193" i="25"/>
  <c r="AH192" i="25"/>
  <c r="AH191" i="25"/>
  <c r="AH190" i="25"/>
  <c r="AH189" i="25"/>
  <c r="AH188" i="25"/>
  <c r="AH187" i="25"/>
  <c r="AH186" i="25"/>
  <c r="AH185" i="25"/>
  <c r="AH184" i="25"/>
  <c r="AH183" i="25"/>
  <c r="AH182" i="25"/>
  <c r="AH181" i="25"/>
  <c r="AH180" i="25"/>
  <c r="AH179" i="25"/>
  <c r="AH178" i="25"/>
  <c r="AH177" i="25"/>
  <c r="AH176" i="25"/>
  <c r="AH175" i="25"/>
  <c r="AH174" i="25"/>
  <c r="AH173" i="25"/>
  <c r="AH172" i="25"/>
  <c r="AH171" i="25"/>
  <c r="AH170" i="25"/>
  <c r="AH169" i="25"/>
  <c r="AH168" i="25"/>
  <c r="AH167" i="25"/>
  <c r="AH166" i="25"/>
  <c r="AH165" i="25"/>
  <c r="AH164" i="25"/>
  <c r="AH163" i="25"/>
  <c r="AH162" i="25"/>
  <c r="AH161" i="25"/>
  <c r="AH160" i="25"/>
  <c r="AH159" i="25"/>
  <c r="AH158" i="25"/>
  <c r="AH157" i="25"/>
  <c r="AH156" i="25"/>
  <c r="AH155" i="25"/>
  <c r="AH154" i="25"/>
  <c r="AH153" i="25"/>
  <c r="AH152" i="25"/>
  <c r="AH151" i="25"/>
  <c r="AH150" i="25"/>
  <c r="AH149" i="25"/>
  <c r="AH148" i="25"/>
  <c r="AH147" i="25"/>
  <c r="AH146" i="25"/>
  <c r="AH145" i="25"/>
  <c r="AH144" i="25"/>
  <c r="AH143" i="25"/>
  <c r="AH142" i="25"/>
  <c r="AH141" i="25"/>
  <c r="AH140" i="25"/>
  <c r="AH139" i="25"/>
  <c r="AH138" i="25"/>
  <c r="AH137" i="25"/>
  <c r="AH136" i="25"/>
  <c r="AH135" i="25"/>
  <c r="AH134" i="25"/>
  <c r="AH133" i="25"/>
  <c r="AH132" i="25"/>
  <c r="AH131" i="25"/>
  <c r="AH130" i="25"/>
  <c r="AH129" i="25"/>
  <c r="AH128" i="25"/>
  <c r="AH127" i="25"/>
  <c r="AH126" i="25"/>
  <c r="AH125" i="25"/>
  <c r="AH124" i="25"/>
  <c r="AH123" i="25"/>
  <c r="AH122" i="25"/>
  <c r="AH121" i="25"/>
  <c r="AH120" i="25"/>
  <c r="AH119" i="25"/>
  <c r="AH118" i="25"/>
  <c r="AH117" i="25"/>
  <c r="AH116" i="25"/>
  <c r="AH115" i="25"/>
  <c r="AH114" i="25"/>
  <c r="AH113" i="25"/>
  <c r="AH112" i="25"/>
  <c r="AH111" i="25"/>
  <c r="AH110" i="25"/>
  <c r="AH109" i="25"/>
  <c r="AH108" i="25"/>
  <c r="AH107" i="25"/>
  <c r="AH106" i="25"/>
  <c r="AH105" i="25"/>
  <c r="AH104" i="25"/>
  <c r="AH103" i="25"/>
  <c r="AH102" i="25"/>
  <c r="AH101" i="25"/>
  <c r="AH100" i="25"/>
  <c r="AH99" i="25"/>
  <c r="AH98" i="25"/>
  <c r="AH97" i="25"/>
  <c r="AH96" i="25"/>
  <c r="AH95" i="25"/>
  <c r="AH94" i="25"/>
  <c r="AH93" i="25"/>
  <c r="AH92" i="25"/>
  <c r="AH91" i="25"/>
  <c r="AH90" i="25"/>
  <c r="AH89" i="25"/>
  <c r="AH88" i="25"/>
  <c r="AH87" i="25"/>
  <c r="AH86" i="25"/>
  <c r="AH85" i="25"/>
  <c r="AH84" i="25"/>
  <c r="AH83" i="25"/>
  <c r="AH82" i="25"/>
  <c r="AH81" i="25"/>
  <c r="AH80" i="25"/>
  <c r="AH79" i="25"/>
  <c r="AH78" i="25"/>
  <c r="AH77" i="25"/>
  <c r="AH76" i="25"/>
  <c r="AH75" i="25"/>
  <c r="AH74" i="25"/>
  <c r="AH73" i="25"/>
  <c r="AH72" i="25"/>
  <c r="AH71" i="25"/>
  <c r="AH70" i="25"/>
  <c r="AH69" i="25"/>
  <c r="AH68" i="25"/>
  <c r="AH67" i="25"/>
  <c r="AH66" i="25"/>
  <c r="AH65" i="25"/>
  <c r="AH64" i="25"/>
  <c r="AH63" i="25"/>
  <c r="AH62" i="25"/>
  <c r="AH61" i="25"/>
  <c r="AH60" i="25"/>
  <c r="AH59" i="25"/>
  <c r="AH58" i="25"/>
  <c r="AH57" i="25"/>
  <c r="AH56" i="25"/>
  <c r="AH55" i="25"/>
  <c r="AH54" i="25"/>
  <c r="AH53" i="25"/>
  <c r="AH52" i="25"/>
  <c r="AH51" i="25"/>
  <c r="AH50" i="25"/>
  <c r="AH49" i="25"/>
  <c r="AH48" i="25"/>
  <c r="AH47" i="25"/>
  <c r="AH46" i="25"/>
  <c r="AH45" i="25"/>
  <c r="AH44" i="25"/>
  <c r="AH43" i="25"/>
  <c r="AH42" i="25"/>
  <c r="AH41" i="25"/>
  <c r="AH40" i="25"/>
  <c r="AH39" i="25"/>
  <c r="AH38" i="25"/>
  <c r="AH37" i="25"/>
  <c r="AH36" i="25"/>
  <c r="AH35" i="25"/>
  <c r="AH34" i="25"/>
  <c r="AH33" i="25"/>
  <c r="AH32" i="25"/>
  <c r="AH31" i="25"/>
  <c r="AH30" i="25"/>
  <c r="AH29" i="25"/>
  <c r="AH28" i="25"/>
  <c r="AH27" i="25"/>
  <c r="AH26" i="25"/>
  <c r="AH25" i="25"/>
  <c r="AH24" i="25"/>
  <c r="AH23" i="25"/>
  <c r="AH22" i="25"/>
  <c r="AH21" i="25"/>
  <c r="AH20" i="25"/>
  <c r="AH19" i="25"/>
  <c r="AH18" i="25"/>
  <c r="AH17" i="25"/>
  <c r="AH16" i="25"/>
  <c r="AH15" i="25"/>
  <c r="AH14" i="25"/>
  <c r="AH13" i="25"/>
  <c r="AH12" i="25"/>
  <c r="AH11" i="25"/>
  <c r="AH10" i="25"/>
  <c r="AH208" i="24"/>
  <c r="AH207" i="24"/>
  <c r="AH206" i="24"/>
  <c r="AH205" i="24"/>
  <c r="AH204" i="24"/>
  <c r="AH203" i="24"/>
  <c r="AH202" i="24"/>
  <c r="AH201" i="24"/>
  <c r="AH200" i="24"/>
  <c r="AH199" i="24"/>
  <c r="AH198" i="24"/>
  <c r="AH197" i="24"/>
  <c r="AH196" i="24"/>
  <c r="AH195" i="24"/>
  <c r="AH194" i="24"/>
  <c r="AH193" i="24"/>
  <c r="AH192" i="24"/>
  <c r="AH191" i="24"/>
  <c r="AH190" i="24"/>
  <c r="AH189" i="24"/>
  <c r="AH188" i="24"/>
  <c r="AH187" i="24"/>
  <c r="AH186" i="24"/>
  <c r="AH185" i="24"/>
  <c r="AH184" i="24"/>
  <c r="AH183" i="24"/>
  <c r="AH182" i="24"/>
  <c r="AH181" i="24"/>
  <c r="AH180" i="24"/>
  <c r="AH179" i="24"/>
  <c r="AH178" i="24"/>
  <c r="AH177" i="24"/>
  <c r="AH176" i="24"/>
  <c r="AH175" i="24"/>
  <c r="AH174" i="24"/>
  <c r="AH173" i="24"/>
  <c r="AH172" i="24"/>
  <c r="AH171" i="24"/>
  <c r="AH170" i="24"/>
  <c r="AH169" i="24"/>
  <c r="AH168" i="24"/>
  <c r="AH167" i="24"/>
  <c r="AH166" i="24"/>
  <c r="AH165" i="24"/>
  <c r="AH164" i="24"/>
  <c r="AH163" i="24"/>
  <c r="AH162" i="24"/>
  <c r="AH161" i="24"/>
  <c r="AH160" i="24"/>
  <c r="AH159" i="24"/>
  <c r="AH158" i="24"/>
  <c r="AH157" i="24"/>
  <c r="AH156" i="24"/>
  <c r="AH155" i="24"/>
  <c r="AH154" i="24"/>
  <c r="AH153" i="24"/>
  <c r="AH152" i="24"/>
  <c r="AH151" i="24"/>
  <c r="AH150" i="24"/>
  <c r="AH149" i="24"/>
  <c r="AH148" i="24"/>
  <c r="AH147" i="24"/>
  <c r="AH146" i="24"/>
  <c r="AH145" i="24"/>
  <c r="AH144" i="24"/>
  <c r="AH143" i="24"/>
  <c r="AH142" i="24"/>
  <c r="AH141" i="24"/>
  <c r="AH140" i="24"/>
  <c r="AH139" i="24"/>
  <c r="AH138" i="24"/>
  <c r="AH137" i="24"/>
  <c r="AH136" i="24"/>
  <c r="AH135" i="24"/>
  <c r="AH134" i="24"/>
  <c r="AH133" i="24"/>
  <c r="AH132" i="24"/>
  <c r="AH131" i="24"/>
  <c r="AH130" i="24"/>
  <c r="AH129" i="24"/>
  <c r="AH128" i="24"/>
  <c r="AH127" i="24"/>
  <c r="AH126" i="24"/>
  <c r="AH125" i="24"/>
  <c r="AH124" i="24"/>
  <c r="AH123" i="24"/>
  <c r="AH122" i="24"/>
  <c r="AH121" i="24"/>
  <c r="AH120" i="24"/>
  <c r="AH119" i="24"/>
  <c r="AH118" i="24"/>
  <c r="AH117" i="24"/>
  <c r="AH116" i="24"/>
  <c r="AH115" i="24"/>
  <c r="AH114" i="24"/>
  <c r="AH113" i="24"/>
  <c r="AH112" i="24"/>
  <c r="AH111" i="24"/>
  <c r="AH110" i="24"/>
  <c r="AH109" i="24"/>
  <c r="AH108" i="24"/>
  <c r="AH107" i="24"/>
  <c r="AH106" i="24"/>
  <c r="AH105" i="24"/>
  <c r="AH104" i="24"/>
  <c r="AH103" i="24"/>
  <c r="AH102" i="24"/>
  <c r="AH101" i="24"/>
  <c r="AH100" i="24"/>
  <c r="AH99" i="24"/>
  <c r="AH98" i="24"/>
  <c r="AH97" i="24"/>
  <c r="AH96" i="24"/>
  <c r="AH95" i="24"/>
  <c r="AH94" i="24"/>
  <c r="AH93" i="24"/>
  <c r="AH92" i="24"/>
  <c r="AH91" i="24"/>
  <c r="AH90" i="24"/>
  <c r="AH89" i="24"/>
  <c r="AH88" i="24"/>
  <c r="AH87" i="24"/>
  <c r="AH86" i="24"/>
  <c r="AH85" i="24"/>
  <c r="AH84" i="24"/>
  <c r="AH83" i="24"/>
  <c r="AH82" i="24"/>
  <c r="AH81" i="24"/>
  <c r="AH80" i="24"/>
  <c r="AH79" i="24"/>
  <c r="AH78" i="24"/>
  <c r="AH77" i="24"/>
  <c r="AH76" i="24"/>
  <c r="AH75" i="24"/>
  <c r="AH74" i="24"/>
  <c r="AH73" i="24"/>
  <c r="AH72" i="24"/>
  <c r="AH71" i="24"/>
  <c r="AH70" i="24"/>
  <c r="AH69" i="24"/>
  <c r="AH68" i="24"/>
  <c r="AH67" i="24"/>
  <c r="AH66" i="24"/>
  <c r="AH65" i="24"/>
  <c r="AH64" i="24"/>
  <c r="AH63" i="24"/>
  <c r="AH62" i="24"/>
  <c r="AH61" i="24"/>
  <c r="AH60" i="24"/>
  <c r="AH59" i="24"/>
  <c r="AH58" i="24"/>
  <c r="AH57" i="24"/>
  <c r="AH56" i="24"/>
  <c r="AH55" i="24"/>
  <c r="AH54" i="24"/>
  <c r="AH53" i="24"/>
  <c r="AH52" i="24"/>
  <c r="AH51" i="24"/>
  <c r="AH50" i="24"/>
  <c r="AH49" i="24"/>
  <c r="AH48" i="24"/>
  <c r="AH47" i="24"/>
  <c r="AH46" i="24"/>
  <c r="AH45" i="24"/>
  <c r="AH44" i="24"/>
  <c r="AH43" i="24"/>
  <c r="AH42" i="24"/>
  <c r="AH41" i="24"/>
  <c r="AH40" i="24"/>
  <c r="AH39" i="24"/>
  <c r="AH38" i="24"/>
  <c r="AH37" i="24"/>
  <c r="AH36" i="24"/>
  <c r="AH35" i="24"/>
  <c r="AH34" i="24"/>
  <c r="AH33" i="24"/>
  <c r="AH32" i="24"/>
  <c r="AH31" i="24"/>
  <c r="AH30" i="24"/>
  <c r="AH29" i="24"/>
  <c r="AH28" i="24"/>
  <c r="AH27" i="24"/>
  <c r="AH26" i="24"/>
  <c r="AH25" i="24"/>
  <c r="AH24" i="24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AH205" i="4"/>
  <c r="AH206" i="4"/>
  <c r="AH207" i="4"/>
  <c r="AH208" i="4"/>
  <c r="AH10" i="4"/>
  <c r="K22" i="4" l="1"/>
  <c r="AG22" i="4" s="1"/>
  <c r="L22" i="4"/>
  <c r="V22" i="4" s="1"/>
  <c r="W22" i="4" l="1"/>
  <c r="X22" i="4" s="1"/>
  <c r="AE22" i="4"/>
  <c r="R22" i="4"/>
  <c r="U22" i="4" s="1"/>
  <c r="AA22" i="4"/>
  <c r="AB22" i="4" s="1"/>
  <c r="Z22" i="4"/>
  <c r="AC22" i="4" s="1"/>
  <c r="S22" i="4"/>
  <c r="T22" i="4" s="1"/>
  <c r="C13" i="14"/>
  <c r="C14" i="14"/>
  <c r="C15" i="14"/>
  <c r="C16" i="14"/>
  <c r="C17" i="14"/>
  <c r="C18" i="14"/>
  <c r="C19" i="14"/>
  <c r="C20" i="14"/>
  <c r="C21" i="14"/>
  <c r="G388" i="16"/>
  <c r="F388" i="16"/>
  <c r="E388" i="16"/>
  <c r="D388" i="16"/>
  <c r="C388" i="16"/>
  <c r="B388" i="16"/>
  <c r="G387" i="16"/>
  <c r="F387" i="16"/>
  <c r="E387" i="16"/>
  <c r="D387" i="16"/>
  <c r="C387" i="16"/>
  <c r="B387" i="16"/>
  <c r="G386" i="16"/>
  <c r="F386" i="16"/>
  <c r="E386" i="16"/>
  <c r="D386" i="16"/>
  <c r="C386" i="16"/>
  <c r="B386" i="16"/>
  <c r="G382" i="16"/>
  <c r="F382" i="16"/>
  <c r="E382" i="16"/>
  <c r="D382" i="16"/>
  <c r="C382" i="16"/>
  <c r="B382" i="16"/>
  <c r="G380" i="16"/>
  <c r="F380" i="16"/>
  <c r="E380" i="16"/>
  <c r="D380" i="16"/>
  <c r="C380" i="16"/>
  <c r="B380" i="16"/>
  <c r="G376" i="16"/>
  <c r="F376" i="16"/>
  <c r="E376" i="16"/>
  <c r="D376" i="16"/>
  <c r="C376" i="16"/>
  <c r="B376" i="16"/>
  <c r="G375" i="16"/>
  <c r="F375" i="16"/>
  <c r="E375" i="16"/>
  <c r="D375" i="16"/>
  <c r="C375" i="16"/>
  <c r="B375" i="16"/>
  <c r="G374" i="16"/>
  <c r="F374" i="16"/>
  <c r="E374" i="16"/>
  <c r="D374" i="16"/>
  <c r="C374" i="16"/>
  <c r="B374" i="16"/>
  <c r="G373" i="16"/>
  <c r="F373" i="16"/>
  <c r="E373" i="16"/>
  <c r="D373" i="16"/>
  <c r="C373" i="16"/>
  <c r="B373" i="16"/>
  <c r="G370" i="16"/>
  <c r="F370" i="16"/>
  <c r="E370" i="16"/>
  <c r="D370" i="16"/>
  <c r="C370" i="16"/>
  <c r="B370" i="16"/>
  <c r="G369" i="16"/>
  <c r="F369" i="16"/>
  <c r="E369" i="16"/>
  <c r="D369" i="16"/>
  <c r="C369" i="16"/>
  <c r="B369" i="16"/>
  <c r="G368" i="16"/>
  <c r="F368" i="16"/>
  <c r="E368" i="16"/>
  <c r="D368" i="16"/>
  <c r="C368" i="16"/>
  <c r="B368" i="16"/>
  <c r="G367" i="16"/>
  <c r="F367" i="16"/>
  <c r="E367" i="16"/>
  <c r="D367" i="16"/>
  <c r="C367" i="16"/>
  <c r="B367" i="16"/>
  <c r="G364" i="16"/>
  <c r="F364" i="16"/>
  <c r="E364" i="16"/>
  <c r="D364" i="16"/>
  <c r="C364" i="16"/>
  <c r="B364" i="16"/>
  <c r="G363" i="16"/>
  <c r="F363" i="16"/>
  <c r="E363" i="16"/>
  <c r="D363" i="16"/>
  <c r="C363" i="16"/>
  <c r="B363" i="16"/>
  <c r="G362" i="16"/>
  <c r="F362" i="16"/>
  <c r="E362" i="16"/>
  <c r="D362" i="16"/>
  <c r="C362" i="16"/>
  <c r="B362" i="16"/>
  <c r="G361" i="16"/>
  <c r="F361" i="16"/>
  <c r="E361" i="16"/>
  <c r="D361" i="16"/>
  <c r="C361" i="16"/>
  <c r="B361" i="16"/>
  <c r="G349" i="16"/>
  <c r="F349" i="16"/>
  <c r="E349" i="16"/>
  <c r="D349" i="16"/>
  <c r="C349" i="16"/>
  <c r="B349" i="16"/>
  <c r="G348" i="16"/>
  <c r="F348" i="16"/>
  <c r="E348" i="16"/>
  <c r="D348" i="16"/>
  <c r="C348" i="16"/>
  <c r="B348" i="16"/>
  <c r="G347" i="16"/>
  <c r="F347" i="16"/>
  <c r="E347" i="16"/>
  <c r="D347" i="16"/>
  <c r="C347" i="16"/>
  <c r="B347" i="16"/>
  <c r="G346" i="16"/>
  <c r="F346" i="16"/>
  <c r="E346" i="16"/>
  <c r="D346" i="16"/>
  <c r="C346" i="16"/>
  <c r="B346" i="16"/>
  <c r="G343" i="16"/>
  <c r="F343" i="16"/>
  <c r="E343" i="16"/>
  <c r="D343" i="16"/>
  <c r="C343" i="16"/>
  <c r="B343" i="16"/>
  <c r="G341" i="16"/>
  <c r="F341" i="16"/>
  <c r="E341" i="16"/>
  <c r="D341" i="16"/>
  <c r="C341" i="16"/>
  <c r="B341" i="16"/>
  <c r="G337" i="16"/>
  <c r="F337" i="16"/>
  <c r="E337" i="16"/>
  <c r="D337" i="16"/>
  <c r="C337" i="16"/>
  <c r="B337" i="16"/>
  <c r="G336" i="16"/>
  <c r="F336" i="16"/>
  <c r="E336" i="16"/>
  <c r="D336" i="16"/>
  <c r="C336" i="16"/>
  <c r="B336" i="16"/>
  <c r="G335" i="16"/>
  <c r="F335" i="16"/>
  <c r="E335" i="16"/>
  <c r="D335" i="16"/>
  <c r="C335" i="16"/>
  <c r="B335" i="16"/>
  <c r="G334" i="16"/>
  <c r="F334" i="16"/>
  <c r="E334" i="16"/>
  <c r="D334" i="16"/>
  <c r="C334" i="16"/>
  <c r="B334" i="16"/>
  <c r="G331" i="16"/>
  <c r="F331" i="16"/>
  <c r="E331" i="16"/>
  <c r="D331" i="16"/>
  <c r="C331" i="16"/>
  <c r="B331" i="16"/>
  <c r="G330" i="16"/>
  <c r="F330" i="16"/>
  <c r="E330" i="16"/>
  <c r="D330" i="16"/>
  <c r="C330" i="16"/>
  <c r="B330" i="16"/>
  <c r="G328" i="16"/>
  <c r="F328" i="16"/>
  <c r="E328" i="16"/>
  <c r="D328" i="16"/>
  <c r="C328" i="16"/>
  <c r="B328" i="16"/>
  <c r="G325" i="16"/>
  <c r="F325" i="16"/>
  <c r="E325" i="16"/>
  <c r="D325" i="16"/>
  <c r="C325" i="16"/>
  <c r="B325" i="16"/>
  <c r="G324" i="16"/>
  <c r="F324" i="16"/>
  <c r="E324" i="16"/>
  <c r="D324" i="16"/>
  <c r="C324" i="16"/>
  <c r="B324" i="16"/>
  <c r="G323" i="16"/>
  <c r="F323" i="16"/>
  <c r="E323" i="16"/>
  <c r="D323" i="16"/>
  <c r="C323" i="16"/>
  <c r="B323" i="16"/>
  <c r="G310" i="16"/>
  <c r="F310" i="16"/>
  <c r="E310" i="16"/>
  <c r="D310" i="16"/>
  <c r="C310" i="16"/>
  <c r="B310" i="16"/>
  <c r="G309" i="16"/>
  <c r="F309" i="16"/>
  <c r="E309" i="16"/>
  <c r="D309" i="16"/>
  <c r="C309" i="16"/>
  <c r="B309" i="16"/>
  <c r="G308" i="16"/>
  <c r="F308" i="16"/>
  <c r="E308" i="16"/>
  <c r="D308" i="16"/>
  <c r="C308" i="16"/>
  <c r="B308" i="16"/>
  <c r="G307" i="16"/>
  <c r="F307" i="16"/>
  <c r="E307" i="16"/>
  <c r="D307" i="16"/>
  <c r="C307" i="16"/>
  <c r="B307" i="16"/>
  <c r="G304" i="16"/>
  <c r="F304" i="16"/>
  <c r="E304" i="16"/>
  <c r="D304" i="16"/>
  <c r="C304" i="16"/>
  <c r="B304" i="16"/>
  <c r="G302" i="16"/>
  <c r="F302" i="16"/>
  <c r="E302" i="16"/>
  <c r="D302" i="16"/>
  <c r="C302" i="16"/>
  <c r="B302" i="16"/>
  <c r="G298" i="16"/>
  <c r="F298" i="16"/>
  <c r="E298" i="16"/>
  <c r="D298" i="16"/>
  <c r="C298" i="16"/>
  <c r="B298" i="16"/>
  <c r="G297" i="16"/>
  <c r="F297" i="16"/>
  <c r="E297" i="16"/>
  <c r="D297" i="16"/>
  <c r="C297" i="16"/>
  <c r="B297" i="16"/>
  <c r="G296" i="16"/>
  <c r="F296" i="16"/>
  <c r="E296" i="16"/>
  <c r="D296" i="16"/>
  <c r="C296" i="16"/>
  <c r="B296" i="16"/>
  <c r="G295" i="16"/>
  <c r="F295" i="16"/>
  <c r="E295" i="16"/>
  <c r="D295" i="16"/>
  <c r="C295" i="16"/>
  <c r="B295" i="16"/>
  <c r="G292" i="16"/>
  <c r="F292" i="16"/>
  <c r="E292" i="16"/>
  <c r="D292" i="16"/>
  <c r="C292" i="16"/>
  <c r="B292" i="16"/>
  <c r="G291" i="16"/>
  <c r="F291" i="16"/>
  <c r="E291" i="16"/>
  <c r="D291" i="16"/>
  <c r="C291" i="16"/>
  <c r="B291" i="16"/>
  <c r="G290" i="16"/>
  <c r="F290" i="16"/>
  <c r="E290" i="16"/>
  <c r="D290" i="16"/>
  <c r="C290" i="16"/>
  <c r="B290" i="16"/>
  <c r="G289" i="16"/>
  <c r="F289" i="16"/>
  <c r="E289" i="16"/>
  <c r="D289" i="16"/>
  <c r="C289" i="16"/>
  <c r="B289" i="16"/>
  <c r="G286" i="16"/>
  <c r="F286" i="16"/>
  <c r="E286" i="16"/>
  <c r="D286" i="16"/>
  <c r="C286" i="16"/>
  <c r="B286" i="16"/>
  <c r="G285" i="16"/>
  <c r="F285" i="16"/>
  <c r="E285" i="16"/>
  <c r="D285" i="16"/>
  <c r="C285" i="16"/>
  <c r="B285" i="16"/>
  <c r="G284" i="16"/>
  <c r="F284" i="16"/>
  <c r="E284" i="16"/>
  <c r="D284" i="16"/>
  <c r="C284" i="16"/>
  <c r="B284" i="16"/>
  <c r="G271" i="16"/>
  <c r="F271" i="16"/>
  <c r="E271" i="16"/>
  <c r="D271" i="16"/>
  <c r="C271" i="16"/>
  <c r="B271" i="16"/>
  <c r="G270" i="16"/>
  <c r="F270" i="16"/>
  <c r="E270" i="16"/>
  <c r="D270" i="16"/>
  <c r="C270" i="16"/>
  <c r="B270" i="16"/>
  <c r="G269" i="16"/>
  <c r="F269" i="16"/>
  <c r="E269" i="16"/>
  <c r="D269" i="16"/>
  <c r="C269" i="16"/>
  <c r="B269" i="16"/>
  <c r="G268" i="16"/>
  <c r="F268" i="16"/>
  <c r="E268" i="16"/>
  <c r="D268" i="16"/>
  <c r="C268" i="16"/>
  <c r="B268" i="16"/>
  <c r="G265" i="16"/>
  <c r="F265" i="16"/>
  <c r="E265" i="16"/>
  <c r="D265" i="16"/>
  <c r="C265" i="16"/>
  <c r="B265" i="16"/>
  <c r="G263" i="16"/>
  <c r="F263" i="16"/>
  <c r="E263" i="16"/>
  <c r="D263" i="16"/>
  <c r="C263" i="16"/>
  <c r="B263" i="16"/>
  <c r="G259" i="16"/>
  <c r="F259" i="16"/>
  <c r="E259" i="16"/>
  <c r="D259" i="16"/>
  <c r="C259" i="16"/>
  <c r="B259" i="16"/>
  <c r="G258" i="16"/>
  <c r="F258" i="16"/>
  <c r="E258" i="16"/>
  <c r="D258" i="16"/>
  <c r="C258" i="16"/>
  <c r="B258" i="16"/>
  <c r="G257" i="16"/>
  <c r="F257" i="16"/>
  <c r="E257" i="16"/>
  <c r="D257" i="16"/>
  <c r="C257" i="16"/>
  <c r="B257" i="16"/>
  <c r="G256" i="16"/>
  <c r="F256" i="16"/>
  <c r="E256" i="16"/>
  <c r="D256" i="16"/>
  <c r="C256" i="16"/>
  <c r="B256" i="16"/>
  <c r="G253" i="16"/>
  <c r="F253" i="16"/>
  <c r="E253" i="16"/>
  <c r="D253" i="16"/>
  <c r="C253" i="16"/>
  <c r="B253" i="16"/>
  <c r="G252" i="16"/>
  <c r="F252" i="16"/>
  <c r="E252" i="16"/>
  <c r="D252" i="16"/>
  <c r="C252" i="16"/>
  <c r="B252" i="16"/>
  <c r="G250" i="16"/>
  <c r="F250" i="16"/>
  <c r="E250" i="16"/>
  <c r="D250" i="16"/>
  <c r="C250" i="16"/>
  <c r="B250" i="16"/>
  <c r="G247" i="16"/>
  <c r="F247" i="16"/>
  <c r="E247" i="16"/>
  <c r="D247" i="16"/>
  <c r="C247" i="16"/>
  <c r="B247" i="16"/>
  <c r="G246" i="16"/>
  <c r="F246" i="16"/>
  <c r="E246" i="16"/>
  <c r="D246" i="16"/>
  <c r="C246" i="16"/>
  <c r="B246" i="16"/>
  <c r="G245" i="16"/>
  <c r="F245" i="16"/>
  <c r="E245" i="16"/>
  <c r="D245" i="16"/>
  <c r="C245" i="16"/>
  <c r="B245" i="16"/>
  <c r="G244" i="16"/>
  <c r="F244" i="16"/>
  <c r="E244" i="16"/>
  <c r="D244" i="16"/>
  <c r="C244" i="16"/>
  <c r="B244" i="16"/>
  <c r="G232" i="16"/>
  <c r="F232" i="16"/>
  <c r="E232" i="16"/>
  <c r="D232" i="16"/>
  <c r="C232" i="16"/>
  <c r="B232" i="16"/>
  <c r="G231" i="16"/>
  <c r="F231" i="16"/>
  <c r="E231" i="16"/>
  <c r="D231" i="16"/>
  <c r="C231" i="16"/>
  <c r="B231" i="16"/>
  <c r="G230" i="16"/>
  <c r="F230" i="16"/>
  <c r="E230" i="16"/>
  <c r="D230" i="16"/>
  <c r="C230" i="16"/>
  <c r="B230" i="16"/>
  <c r="G229" i="16"/>
  <c r="F229" i="16"/>
  <c r="E229" i="16"/>
  <c r="D229" i="16"/>
  <c r="C229" i="16"/>
  <c r="B229" i="16"/>
  <c r="G226" i="16"/>
  <c r="F226" i="16"/>
  <c r="E226" i="16"/>
  <c r="D226" i="16"/>
  <c r="C226" i="16"/>
  <c r="B226" i="16"/>
  <c r="G224" i="16"/>
  <c r="F224" i="16"/>
  <c r="E224" i="16"/>
  <c r="D224" i="16"/>
  <c r="C224" i="16"/>
  <c r="B224" i="16"/>
  <c r="G220" i="16"/>
  <c r="F220" i="16"/>
  <c r="E220" i="16"/>
  <c r="D220" i="16"/>
  <c r="C220" i="16"/>
  <c r="B220" i="16"/>
  <c r="G219" i="16"/>
  <c r="F219" i="16"/>
  <c r="E219" i="16"/>
  <c r="D219" i="16"/>
  <c r="C219" i="16"/>
  <c r="B219" i="16"/>
  <c r="G218" i="16"/>
  <c r="F218" i="16"/>
  <c r="E218" i="16"/>
  <c r="D218" i="16"/>
  <c r="C218" i="16"/>
  <c r="B218" i="16"/>
  <c r="G217" i="16"/>
  <c r="F217" i="16"/>
  <c r="E217" i="16"/>
  <c r="D217" i="16"/>
  <c r="C217" i="16"/>
  <c r="B217" i="16"/>
  <c r="G214" i="16"/>
  <c r="F214" i="16"/>
  <c r="E214" i="16"/>
  <c r="D214" i="16"/>
  <c r="C214" i="16"/>
  <c r="B214" i="16"/>
  <c r="G213" i="16"/>
  <c r="F213" i="16"/>
  <c r="E213" i="16"/>
  <c r="D213" i="16"/>
  <c r="C213" i="16"/>
  <c r="B213" i="16"/>
  <c r="G212" i="16"/>
  <c r="F212" i="16"/>
  <c r="E212" i="16"/>
  <c r="D212" i="16"/>
  <c r="C212" i="16"/>
  <c r="B212" i="16"/>
  <c r="G211" i="16"/>
  <c r="F211" i="16"/>
  <c r="E211" i="16"/>
  <c r="D211" i="16"/>
  <c r="C211" i="16"/>
  <c r="B211" i="16"/>
  <c r="G208" i="16"/>
  <c r="F208" i="16"/>
  <c r="E208" i="16"/>
  <c r="D208" i="16"/>
  <c r="C208" i="16"/>
  <c r="B208" i="16"/>
  <c r="G207" i="16"/>
  <c r="F207" i="16"/>
  <c r="E207" i="16"/>
  <c r="D207" i="16"/>
  <c r="C207" i="16"/>
  <c r="B207" i="16"/>
  <c r="G206" i="16"/>
  <c r="F206" i="16"/>
  <c r="E206" i="16"/>
  <c r="D206" i="16"/>
  <c r="C206" i="16"/>
  <c r="B206" i="16"/>
  <c r="G193" i="16"/>
  <c r="F193" i="16"/>
  <c r="E193" i="16"/>
  <c r="D193" i="16"/>
  <c r="C193" i="16"/>
  <c r="B193" i="16"/>
  <c r="G192" i="16"/>
  <c r="F192" i="16"/>
  <c r="E192" i="16"/>
  <c r="D192" i="16"/>
  <c r="C192" i="16"/>
  <c r="B192" i="16"/>
  <c r="G191" i="16"/>
  <c r="F191" i="16"/>
  <c r="E191" i="16"/>
  <c r="D191" i="16"/>
  <c r="C191" i="16"/>
  <c r="B191" i="16"/>
  <c r="G187" i="16"/>
  <c r="F187" i="16"/>
  <c r="E187" i="16"/>
  <c r="D187" i="16"/>
  <c r="C187" i="16"/>
  <c r="B187" i="16"/>
  <c r="G185" i="16"/>
  <c r="F185" i="16"/>
  <c r="E185" i="16"/>
  <c r="D185" i="16"/>
  <c r="C185" i="16"/>
  <c r="B185" i="16"/>
  <c r="G181" i="16"/>
  <c r="F181" i="16"/>
  <c r="E181" i="16"/>
  <c r="D181" i="16"/>
  <c r="C181" i="16"/>
  <c r="B181" i="16"/>
  <c r="G180" i="16"/>
  <c r="F180" i="16"/>
  <c r="E180" i="16"/>
  <c r="D180" i="16"/>
  <c r="C180" i="16"/>
  <c r="B180" i="16"/>
  <c r="G179" i="16"/>
  <c r="F179" i="16"/>
  <c r="E179" i="16"/>
  <c r="D179" i="16"/>
  <c r="C179" i="16"/>
  <c r="B179" i="16"/>
  <c r="G175" i="16"/>
  <c r="F175" i="16"/>
  <c r="E175" i="16"/>
  <c r="D175" i="16"/>
  <c r="C175" i="16"/>
  <c r="B175" i="16"/>
  <c r="G174" i="16"/>
  <c r="F174" i="16"/>
  <c r="E174" i="16"/>
  <c r="D174" i="16"/>
  <c r="C174" i="16"/>
  <c r="B174" i="16"/>
  <c r="G173" i="16"/>
  <c r="F173" i="16"/>
  <c r="E173" i="16"/>
  <c r="D173" i="16"/>
  <c r="C173" i="16"/>
  <c r="B173" i="16"/>
  <c r="G172" i="16"/>
  <c r="F172" i="16"/>
  <c r="E172" i="16"/>
  <c r="D172" i="16"/>
  <c r="C172" i="16"/>
  <c r="B172" i="16"/>
  <c r="G169" i="16"/>
  <c r="F169" i="16"/>
  <c r="E169" i="16"/>
  <c r="D169" i="16"/>
  <c r="C169" i="16"/>
  <c r="B169" i="16"/>
  <c r="G168" i="16"/>
  <c r="F168" i="16"/>
  <c r="E168" i="16"/>
  <c r="D168" i="16"/>
  <c r="C168" i="16"/>
  <c r="B168" i="16"/>
  <c r="G167" i="16"/>
  <c r="F167" i="16"/>
  <c r="E167" i="16"/>
  <c r="D167" i="16"/>
  <c r="C167" i="16"/>
  <c r="B167" i="16"/>
  <c r="G166" i="16"/>
  <c r="F166" i="16"/>
  <c r="E166" i="16"/>
  <c r="D166" i="16"/>
  <c r="C166" i="16"/>
  <c r="B166" i="16"/>
  <c r="G154" i="16"/>
  <c r="F154" i="16"/>
  <c r="E154" i="16"/>
  <c r="D154" i="16"/>
  <c r="C154" i="16"/>
  <c r="B154" i="16"/>
  <c r="G153" i="16"/>
  <c r="F153" i="16"/>
  <c r="E153" i="16"/>
  <c r="D153" i="16"/>
  <c r="C153" i="16"/>
  <c r="B153" i="16"/>
  <c r="G152" i="16"/>
  <c r="F152" i="16"/>
  <c r="E152" i="16"/>
  <c r="D152" i="16"/>
  <c r="C152" i="16"/>
  <c r="B152" i="16"/>
  <c r="G146" i="16"/>
  <c r="F146" i="16"/>
  <c r="E146" i="16"/>
  <c r="D146" i="16"/>
  <c r="C146" i="16"/>
  <c r="B146" i="16"/>
  <c r="G142" i="16"/>
  <c r="F142" i="16"/>
  <c r="E142" i="16"/>
  <c r="D142" i="16"/>
  <c r="C142" i="16"/>
  <c r="B142" i="16"/>
  <c r="G140" i="16"/>
  <c r="F140" i="16"/>
  <c r="E140" i="16"/>
  <c r="D140" i="16"/>
  <c r="C140" i="16"/>
  <c r="B140" i="16"/>
  <c r="G136" i="16"/>
  <c r="F136" i="16"/>
  <c r="E136" i="16"/>
  <c r="D136" i="16"/>
  <c r="C136" i="16"/>
  <c r="B136" i="16"/>
  <c r="G135" i="16"/>
  <c r="F135" i="16"/>
  <c r="E135" i="16"/>
  <c r="D135" i="16"/>
  <c r="C135" i="16"/>
  <c r="B135" i="16"/>
  <c r="G133" i="16"/>
  <c r="F133" i="16"/>
  <c r="E133" i="16"/>
  <c r="D133" i="16"/>
  <c r="C133" i="16"/>
  <c r="B133" i="16"/>
  <c r="G130" i="16"/>
  <c r="F130" i="16"/>
  <c r="E130" i="16"/>
  <c r="D130" i="16"/>
  <c r="C130" i="16"/>
  <c r="B130" i="16"/>
  <c r="G129" i="16"/>
  <c r="F129" i="16"/>
  <c r="E129" i="16"/>
  <c r="D129" i="16"/>
  <c r="C129" i="16"/>
  <c r="B129" i="16"/>
  <c r="G128" i="16"/>
  <c r="F128" i="16"/>
  <c r="E128" i="16"/>
  <c r="D128" i="16"/>
  <c r="C128" i="16"/>
  <c r="B128" i="16"/>
  <c r="G127" i="16"/>
  <c r="F127" i="16"/>
  <c r="E127" i="16"/>
  <c r="D127" i="16"/>
  <c r="C127" i="16"/>
  <c r="B127" i="16"/>
  <c r="G115" i="16"/>
  <c r="F115" i="16"/>
  <c r="E115" i="16"/>
  <c r="D115" i="16"/>
  <c r="C115" i="16"/>
  <c r="B115" i="16"/>
  <c r="G114" i="16"/>
  <c r="F114" i="16"/>
  <c r="E114" i="16"/>
  <c r="D114" i="16"/>
  <c r="C114" i="16"/>
  <c r="B114" i="16"/>
  <c r="G112" i="16"/>
  <c r="F112" i="16"/>
  <c r="E112" i="16"/>
  <c r="D112" i="16"/>
  <c r="C112" i="16"/>
  <c r="B112" i="16"/>
  <c r="G109" i="16"/>
  <c r="F109" i="16"/>
  <c r="E109" i="16"/>
  <c r="D109" i="16"/>
  <c r="C109" i="16"/>
  <c r="B109" i="16"/>
  <c r="G103" i="16"/>
  <c r="F103" i="16"/>
  <c r="E103" i="16"/>
  <c r="D103" i="16"/>
  <c r="C103" i="16"/>
  <c r="B103" i="16"/>
  <c r="G101" i="16"/>
  <c r="F101" i="16"/>
  <c r="E101" i="16"/>
  <c r="D101" i="16"/>
  <c r="C101" i="16"/>
  <c r="B101" i="16"/>
  <c r="G100" i="16"/>
  <c r="F100" i="16"/>
  <c r="E100" i="16"/>
  <c r="D100" i="16"/>
  <c r="C100" i="16"/>
  <c r="B100" i="16"/>
  <c r="G97" i="16"/>
  <c r="F97" i="16"/>
  <c r="E97" i="16"/>
  <c r="D97" i="16"/>
  <c r="C97" i="16"/>
  <c r="B97" i="16"/>
  <c r="G91" i="16"/>
  <c r="F91" i="16"/>
  <c r="E91" i="16"/>
  <c r="D91" i="16"/>
  <c r="C91" i="16"/>
  <c r="B91" i="16"/>
  <c r="G90" i="16"/>
  <c r="F90" i="16"/>
  <c r="E90" i="16"/>
  <c r="D90" i="16"/>
  <c r="C90" i="16"/>
  <c r="B90" i="16"/>
  <c r="G89" i="16"/>
  <c r="F89" i="16"/>
  <c r="E89" i="16"/>
  <c r="D89" i="16"/>
  <c r="C89" i="16"/>
  <c r="B89" i="16"/>
  <c r="G88" i="16"/>
  <c r="F88" i="16"/>
  <c r="E88" i="16"/>
  <c r="D88" i="16"/>
  <c r="C88" i="16"/>
  <c r="B88" i="16"/>
  <c r="L208" i="38"/>
  <c r="V208" i="38" s="1"/>
  <c r="Y208" i="38" s="1"/>
  <c r="K208" i="38"/>
  <c r="AG208" i="38" s="1"/>
  <c r="L207" i="38"/>
  <c r="AE207" i="38" s="1"/>
  <c r="K207" i="38"/>
  <c r="AG207" i="38" s="1"/>
  <c r="L206" i="38"/>
  <c r="AA206" i="38" s="1"/>
  <c r="AB206" i="38" s="1"/>
  <c r="K206" i="38"/>
  <c r="AG206" i="38" s="1"/>
  <c r="L205" i="38"/>
  <c r="AA205" i="38" s="1"/>
  <c r="AB205" i="38" s="1"/>
  <c r="K205" i="38"/>
  <c r="AG205" i="38" s="1"/>
  <c r="L204" i="38"/>
  <c r="AE204" i="38" s="1"/>
  <c r="K204" i="38"/>
  <c r="AG204" i="38" s="1"/>
  <c r="L203" i="38"/>
  <c r="W203" i="38" s="1"/>
  <c r="X203" i="38" s="1"/>
  <c r="K203" i="38"/>
  <c r="AG203" i="38" s="1"/>
  <c r="L202" i="38"/>
  <c r="W202" i="38" s="1"/>
  <c r="X202" i="38" s="1"/>
  <c r="K202" i="38"/>
  <c r="AG202" i="38" s="1"/>
  <c r="L201" i="38"/>
  <c r="V201" i="38" s="1"/>
  <c r="Y201" i="38" s="1"/>
  <c r="K201" i="38"/>
  <c r="AG201" i="38" s="1"/>
  <c r="L200" i="38"/>
  <c r="K200" i="38"/>
  <c r="AG200" i="38" s="1"/>
  <c r="L199" i="38"/>
  <c r="W199" i="38" s="1"/>
  <c r="X199" i="38" s="1"/>
  <c r="K199" i="38"/>
  <c r="AG199" i="38" s="1"/>
  <c r="L198" i="38"/>
  <c r="Z198" i="38" s="1"/>
  <c r="AC198" i="38" s="1"/>
  <c r="K198" i="38"/>
  <c r="AG198" i="38" s="1"/>
  <c r="L197" i="38"/>
  <c r="AE197" i="38" s="1"/>
  <c r="K197" i="38"/>
  <c r="AG197" i="38" s="1"/>
  <c r="L196" i="38"/>
  <c r="V196" i="38" s="1"/>
  <c r="Y196" i="38" s="1"/>
  <c r="K196" i="38"/>
  <c r="AG196" i="38" s="1"/>
  <c r="L195" i="38"/>
  <c r="AA195" i="38" s="1"/>
  <c r="AB195" i="38" s="1"/>
  <c r="K195" i="38"/>
  <c r="AG195" i="38" s="1"/>
  <c r="L194" i="38"/>
  <c r="AA194" i="38" s="1"/>
  <c r="AB194" i="38" s="1"/>
  <c r="K194" i="38"/>
  <c r="AG194" i="38" s="1"/>
  <c r="L193" i="38"/>
  <c r="Z193" i="38" s="1"/>
  <c r="AC193" i="38" s="1"/>
  <c r="K193" i="38"/>
  <c r="AG193" i="38" s="1"/>
  <c r="L192" i="38"/>
  <c r="S192" i="38" s="1"/>
  <c r="T192" i="38" s="1"/>
  <c r="K192" i="38"/>
  <c r="AG192" i="38" s="1"/>
  <c r="L191" i="38"/>
  <c r="W191" i="38" s="1"/>
  <c r="X191" i="38" s="1"/>
  <c r="K191" i="38"/>
  <c r="AG191" i="38" s="1"/>
  <c r="L190" i="38"/>
  <c r="AA190" i="38" s="1"/>
  <c r="AB190" i="38" s="1"/>
  <c r="K190" i="38"/>
  <c r="AG190" i="38" s="1"/>
  <c r="L189" i="38"/>
  <c r="Z189" i="38" s="1"/>
  <c r="AC189" i="38" s="1"/>
  <c r="K189" i="38"/>
  <c r="AG189" i="38" s="1"/>
  <c r="L188" i="38"/>
  <c r="W188" i="38" s="1"/>
  <c r="X188" i="38" s="1"/>
  <c r="K188" i="38"/>
  <c r="AG188" i="38" s="1"/>
  <c r="L187" i="38"/>
  <c r="K187" i="38"/>
  <c r="AG187" i="38" s="1"/>
  <c r="L186" i="38"/>
  <c r="Z186" i="38" s="1"/>
  <c r="AC186" i="38" s="1"/>
  <c r="K186" i="38"/>
  <c r="AG186" i="38" s="1"/>
  <c r="L185" i="38"/>
  <c r="AE185" i="38" s="1"/>
  <c r="K185" i="38"/>
  <c r="AG185" i="38" s="1"/>
  <c r="L184" i="38"/>
  <c r="V184" i="38" s="1"/>
  <c r="Y184" i="38" s="1"/>
  <c r="K184" i="38"/>
  <c r="AG184" i="38" s="1"/>
  <c r="L183" i="38"/>
  <c r="W183" i="38" s="1"/>
  <c r="X183" i="38" s="1"/>
  <c r="K183" i="38"/>
  <c r="AG183" i="38" s="1"/>
  <c r="L182" i="38"/>
  <c r="AA182" i="38" s="1"/>
  <c r="AB182" i="38" s="1"/>
  <c r="K182" i="38"/>
  <c r="AG182" i="38" s="1"/>
  <c r="L181" i="38"/>
  <c r="Z181" i="38" s="1"/>
  <c r="AC181" i="38" s="1"/>
  <c r="K181" i="38"/>
  <c r="AG181" i="38" s="1"/>
  <c r="L180" i="38"/>
  <c r="S180" i="38" s="1"/>
  <c r="T180" i="38" s="1"/>
  <c r="K180" i="38"/>
  <c r="AG180" i="38" s="1"/>
  <c r="L179" i="38"/>
  <c r="S179" i="38" s="1"/>
  <c r="T179" i="38" s="1"/>
  <c r="K179" i="38"/>
  <c r="AG179" i="38" s="1"/>
  <c r="L178" i="38"/>
  <c r="AA178" i="38" s="1"/>
  <c r="AB178" i="38" s="1"/>
  <c r="K178" i="38"/>
  <c r="AG178" i="38" s="1"/>
  <c r="L177" i="38"/>
  <c r="Z177" i="38" s="1"/>
  <c r="AC177" i="38" s="1"/>
  <c r="K177" i="38"/>
  <c r="AG177" i="38" s="1"/>
  <c r="L176" i="38"/>
  <c r="K176" i="38"/>
  <c r="AG176" i="38" s="1"/>
  <c r="L175" i="38"/>
  <c r="R175" i="38" s="1"/>
  <c r="U175" i="38" s="1"/>
  <c r="K175" i="38"/>
  <c r="AG175" i="38" s="1"/>
  <c r="L174" i="38"/>
  <c r="Z174" i="38" s="1"/>
  <c r="AC174" i="38" s="1"/>
  <c r="K174" i="38"/>
  <c r="AG174" i="38" s="1"/>
  <c r="L173" i="38"/>
  <c r="K173" i="38"/>
  <c r="AG173" i="38" s="1"/>
  <c r="L172" i="38"/>
  <c r="V172" i="38" s="1"/>
  <c r="Y172" i="38" s="1"/>
  <c r="K172" i="38"/>
  <c r="AG172" i="38" s="1"/>
  <c r="L171" i="38"/>
  <c r="Z171" i="38" s="1"/>
  <c r="AC171" i="38" s="1"/>
  <c r="K171" i="38"/>
  <c r="AG171" i="38" s="1"/>
  <c r="L170" i="38"/>
  <c r="R170" i="38" s="1"/>
  <c r="U170" i="38" s="1"/>
  <c r="K170" i="38"/>
  <c r="AG170" i="38" s="1"/>
  <c r="L169" i="38"/>
  <c r="AE169" i="38" s="1"/>
  <c r="K169" i="38"/>
  <c r="AG169" i="38" s="1"/>
  <c r="L168" i="38"/>
  <c r="AA168" i="38" s="1"/>
  <c r="AB168" i="38" s="1"/>
  <c r="K168" i="38"/>
  <c r="AG168" i="38" s="1"/>
  <c r="L167" i="38"/>
  <c r="AA167" i="38" s="1"/>
  <c r="AB167" i="38" s="1"/>
  <c r="K167" i="38"/>
  <c r="AG167" i="38" s="1"/>
  <c r="L166" i="38"/>
  <c r="W166" i="38" s="1"/>
  <c r="X166" i="38" s="1"/>
  <c r="K166" i="38"/>
  <c r="AG166" i="38" s="1"/>
  <c r="L165" i="38"/>
  <c r="R165" i="38" s="1"/>
  <c r="U165" i="38" s="1"/>
  <c r="K165" i="38"/>
  <c r="AG165" i="38" s="1"/>
  <c r="L164" i="38"/>
  <c r="K164" i="38"/>
  <c r="AG164" i="38" s="1"/>
  <c r="L163" i="38"/>
  <c r="AE163" i="38" s="1"/>
  <c r="K163" i="38"/>
  <c r="AG163" i="38" s="1"/>
  <c r="L162" i="38"/>
  <c r="Z162" i="38" s="1"/>
  <c r="AC162" i="38" s="1"/>
  <c r="K162" i="38"/>
  <c r="AG162" i="38" s="1"/>
  <c r="L161" i="38"/>
  <c r="Z161" i="38" s="1"/>
  <c r="AC161" i="38" s="1"/>
  <c r="K161" i="38"/>
  <c r="AG161" i="38" s="1"/>
  <c r="L160" i="38"/>
  <c r="AA160" i="38" s="1"/>
  <c r="AB160" i="38" s="1"/>
  <c r="K160" i="38"/>
  <c r="AG160" i="38" s="1"/>
  <c r="L159" i="38"/>
  <c r="AE159" i="38" s="1"/>
  <c r="K159" i="38"/>
  <c r="AG159" i="38" s="1"/>
  <c r="L158" i="38"/>
  <c r="V158" i="38" s="1"/>
  <c r="Y158" i="38" s="1"/>
  <c r="K158" i="38"/>
  <c r="AG158" i="38" s="1"/>
  <c r="L157" i="38"/>
  <c r="K157" i="38"/>
  <c r="AG157" i="38" s="1"/>
  <c r="L156" i="38"/>
  <c r="S156" i="38" s="1"/>
  <c r="T156" i="38" s="1"/>
  <c r="K156" i="38"/>
  <c r="AG156" i="38" s="1"/>
  <c r="L155" i="38"/>
  <c r="S155" i="38" s="1"/>
  <c r="T155" i="38" s="1"/>
  <c r="K155" i="38"/>
  <c r="AG155" i="38" s="1"/>
  <c r="L154" i="38"/>
  <c r="Z154" i="38" s="1"/>
  <c r="AC154" i="38" s="1"/>
  <c r="K154" i="38"/>
  <c r="AG154" i="38" s="1"/>
  <c r="L153" i="38"/>
  <c r="Z153" i="38" s="1"/>
  <c r="AC153" i="38" s="1"/>
  <c r="K153" i="38"/>
  <c r="AG153" i="38" s="1"/>
  <c r="L152" i="38"/>
  <c r="AA152" i="38" s="1"/>
  <c r="AB152" i="38" s="1"/>
  <c r="K152" i="38"/>
  <c r="AG152" i="38" s="1"/>
  <c r="L151" i="38"/>
  <c r="K151" i="38"/>
  <c r="AG151" i="38" s="1"/>
  <c r="L150" i="38"/>
  <c r="V150" i="38" s="1"/>
  <c r="Y150" i="38" s="1"/>
  <c r="K150" i="38"/>
  <c r="AG150" i="38" s="1"/>
  <c r="L149" i="38"/>
  <c r="W149" i="38" s="1"/>
  <c r="X149" i="38" s="1"/>
  <c r="K149" i="38"/>
  <c r="AG149" i="38" s="1"/>
  <c r="L148" i="38"/>
  <c r="S148" i="38" s="1"/>
  <c r="T148" i="38" s="1"/>
  <c r="K148" i="38"/>
  <c r="AG148" i="38" s="1"/>
  <c r="L147" i="38"/>
  <c r="V147" i="38" s="1"/>
  <c r="Y147" i="38" s="1"/>
  <c r="K147" i="38"/>
  <c r="AG147" i="38" s="1"/>
  <c r="L146" i="38"/>
  <c r="AA146" i="38" s="1"/>
  <c r="AB146" i="38" s="1"/>
  <c r="K146" i="38"/>
  <c r="AG146" i="38" s="1"/>
  <c r="L145" i="38"/>
  <c r="W145" i="38" s="1"/>
  <c r="X145" i="38" s="1"/>
  <c r="K145" i="38"/>
  <c r="AG145" i="38" s="1"/>
  <c r="L144" i="38"/>
  <c r="Z144" i="38" s="1"/>
  <c r="AC144" i="38" s="1"/>
  <c r="K144" i="38"/>
  <c r="AG144" i="38" s="1"/>
  <c r="L143" i="38"/>
  <c r="Z143" i="38" s="1"/>
  <c r="AC143" i="38" s="1"/>
  <c r="K143" i="38"/>
  <c r="AG143" i="38" s="1"/>
  <c r="L142" i="38"/>
  <c r="V142" i="38" s="1"/>
  <c r="Y142" i="38" s="1"/>
  <c r="K142" i="38"/>
  <c r="AG142" i="38" s="1"/>
  <c r="L141" i="38"/>
  <c r="K141" i="38"/>
  <c r="AG141" i="38" s="1"/>
  <c r="L140" i="38"/>
  <c r="W140" i="38" s="1"/>
  <c r="X140" i="38" s="1"/>
  <c r="K140" i="38"/>
  <c r="AG140" i="38" s="1"/>
  <c r="L139" i="38"/>
  <c r="K139" i="38"/>
  <c r="AG139" i="38" s="1"/>
  <c r="L138" i="38"/>
  <c r="K138" i="38"/>
  <c r="AG138" i="38" s="1"/>
  <c r="L137" i="38"/>
  <c r="W137" i="38" s="1"/>
  <c r="X137" i="38" s="1"/>
  <c r="K137" i="38"/>
  <c r="AG137" i="38" s="1"/>
  <c r="L136" i="38"/>
  <c r="AA136" i="38" s="1"/>
  <c r="AB136" i="38" s="1"/>
  <c r="K136" i="38"/>
  <c r="AG136" i="38" s="1"/>
  <c r="L135" i="38"/>
  <c r="V135" i="38" s="1"/>
  <c r="Y135" i="38" s="1"/>
  <c r="K135" i="38"/>
  <c r="AG135" i="38" s="1"/>
  <c r="L134" i="38"/>
  <c r="S134" i="38" s="1"/>
  <c r="T134" i="38" s="1"/>
  <c r="K134" i="38"/>
  <c r="AG134" i="38" s="1"/>
  <c r="L133" i="38"/>
  <c r="AA133" i="38" s="1"/>
  <c r="AB133" i="38" s="1"/>
  <c r="K133" i="38"/>
  <c r="AG133" i="38" s="1"/>
  <c r="L132" i="38"/>
  <c r="W132" i="38" s="1"/>
  <c r="X132" i="38" s="1"/>
  <c r="K132" i="38"/>
  <c r="AG132" i="38" s="1"/>
  <c r="L131" i="38"/>
  <c r="AE131" i="38" s="1"/>
  <c r="K131" i="38"/>
  <c r="AG131" i="38" s="1"/>
  <c r="L130" i="38"/>
  <c r="Z130" i="38" s="1"/>
  <c r="AC130" i="38" s="1"/>
  <c r="K130" i="38"/>
  <c r="AG130" i="38" s="1"/>
  <c r="L129" i="38"/>
  <c r="W129" i="38" s="1"/>
  <c r="X129" i="38" s="1"/>
  <c r="K129" i="38"/>
  <c r="AG129" i="38" s="1"/>
  <c r="L128" i="38"/>
  <c r="W128" i="38" s="1"/>
  <c r="X128" i="38" s="1"/>
  <c r="K128" i="38"/>
  <c r="AG128" i="38" s="1"/>
  <c r="L127" i="38"/>
  <c r="K127" i="38"/>
  <c r="AG127" i="38" s="1"/>
  <c r="L126" i="38"/>
  <c r="S126" i="38" s="1"/>
  <c r="T126" i="38" s="1"/>
  <c r="K126" i="38"/>
  <c r="AG126" i="38" s="1"/>
  <c r="L125" i="38"/>
  <c r="Z125" i="38" s="1"/>
  <c r="AC125" i="38" s="1"/>
  <c r="K125" i="38"/>
  <c r="AG125" i="38" s="1"/>
  <c r="L124" i="38"/>
  <c r="V124" i="38" s="1"/>
  <c r="Y124" i="38" s="1"/>
  <c r="K124" i="38"/>
  <c r="AG124" i="38" s="1"/>
  <c r="L123" i="38"/>
  <c r="S123" i="38" s="1"/>
  <c r="T123" i="38" s="1"/>
  <c r="K123" i="38"/>
  <c r="AG123" i="38" s="1"/>
  <c r="L122" i="38"/>
  <c r="Z122" i="38" s="1"/>
  <c r="AC122" i="38" s="1"/>
  <c r="K122" i="38"/>
  <c r="AG122" i="38" s="1"/>
  <c r="L121" i="38"/>
  <c r="K121" i="38"/>
  <c r="AG121" i="38" s="1"/>
  <c r="L120" i="38"/>
  <c r="AE120" i="38" s="1"/>
  <c r="K120" i="38"/>
  <c r="AG120" i="38" s="1"/>
  <c r="L119" i="38"/>
  <c r="K119" i="38"/>
  <c r="AG119" i="38" s="1"/>
  <c r="L118" i="38"/>
  <c r="W118" i="38" s="1"/>
  <c r="X118" i="38" s="1"/>
  <c r="K118" i="38"/>
  <c r="AG118" i="38" s="1"/>
  <c r="L117" i="38"/>
  <c r="Z117" i="38" s="1"/>
  <c r="AC117" i="38" s="1"/>
  <c r="K117" i="38"/>
  <c r="AG117" i="38" s="1"/>
  <c r="L116" i="38"/>
  <c r="K116" i="38"/>
  <c r="AG116" i="38" s="1"/>
  <c r="L115" i="38"/>
  <c r="K115" i="38"/>
  <c r="AG115" i="38" s="1"/>
  <c r="L114" i="38"/>
  <c r="K114" i="38"/>
  <c r="AG114" i="38" s="1"/>
  <c r="L113" i="38"/>
  <c r="Z113" i="38" s="1"/>
  <c r="AC113" i="38" s="1"/>
  <c r="K113" i="38"/>
  <c r="AG113" i="38" s="1"/>
  <c r="L112" i="38"/>
  <c r="Z112" i="38" s="1"/>
  <c r="AC112" i="38" s="1"/>
  <c r="K112" i="38"/>
  <c r="AG112" i="38" s="1"/>
  <c r="L111" i="38"/>
  <c r="V111" i="38" s="1"/>
  <c r="Y111" i="38" s="1"/>
  <c r="K111" i="38"/>
  <c r="AG111" i="38" s="1"/>
  <c r="L110" i="38"/>
  <c r="Z110" i="38" s="1"/>
  <c r="AC110" i="38" s="1"/>
  <c r="K110" i="38"/>
  <c r="AG110" i="38" s="1"/>
  <c r="L109" i="38"/>
  <c r="K109" i="38"/>
  <c r="AG109" i="38" s="1"/>
  <c r="L108" i="38"/>
  <c r="V108" i="38" s="1"/>
  <c r="Y108" i="38" s="1"/>
  <c r="K108" i="38"/>
  <c r="AG108" i="38" s="1"/>
  <c r="L107" i="38"/>
  <c r="S107" i="38" s="1"/>
  <c r="T107" i="38" s="1"/>
  <c r="K107" i="38"/>
  <c r="AG107" i="38" s="1"/>
  <c r="L106" i="38"/>
  <c r="Z106" i="38" s="1"/>
  <c r="AC106" i="38" s="1"/>
  <c r="K106" i="38"/>
  <c r="AG106" i="38" s="1"/>
  <c r="L105" i="38"/>
  <c r="K105" i="38"/>
  <c r="AG105" i="38" s="1"/>
  <c r="L104" i="38"/>
  <c r="W104" i="38" s="1"/>
  <c r="X104" i="38" s="1"/>
  <c r="K104" i="38"/>
  <c r="AG104" i="38" s="1"/>
  <c r="L103" i="38"/>
  <c r="W103" i="38" s="1"/>
  <c r="X103" i="38" s="1"/>
  <c r="K103" i="38"/>
  <c r="AG103" i="38" s="1"/>
  <c r="L102" i="38"/>
  <c r="K102" i="38"/>
  <c r="AG102" i="38" s="1"/>
  <c r="L101" i="38"/>
  <c r="AE101" i="38" s="1"/>
  <c r="K101" i="38"/>
  <c r="AG101" i="38" s="1"/>
  <c r="L100" i="38"/>
  <c r="S100" i="38" s="1"/>
  <c r="T100" i="38" s="1"/>
  <c r="K100" i="38"/>
  <c r="AG100" i="38" s="1"/>
  <c r="L99" i="38"/>
  <c r="AA99" i="38" s="1"/>
  <c r="AB99" i="38" s="1"/>
  <c r="K99" i="38"/>
  <c r="AG99" i="38" s="1"/>
  <c r="L98" i="38"/>
  <c r="S98" i="38" s="1"/>
  <c r="T98" i="38" s="1"/>
  <c r="K98" i="38"/>
  <c r="AG98" i="38" s="1"/>
  <c r="L97" i="38"/>
  <c r="AA97" i="38" s="1"/>
  <c r="AB97" i="38" s="1"/>
  <c r="K97" i="38"/>
  <c r="AG97" i="38" s="1"/>
  <c r="L96" i="38"/>
  <c r="K96" i="38"/>
  <c r="AG96" i="38" s="1"/>
  <c r="L95" i="38"/>
  <c r="Z95" i="38" s="1"/>
  <c r="AC95" i="38" s="1"/>
  <c r="K95" i="38"/>
  <c r="AG95" i="38" s="1"/>
  <c r="L94" i="38"/>
  <c r="S94" i="38" s="1"/>
  <c r="T94" i="38" s="1"/>
  <c r="K94" i="38"/>
  <c r="AG94" i="38" s="1"/>
  <c r="L93" i="38"/>
  <c r="K93" i="38"/>
  <c r="AG93" i="38" s="1"/>
  <c r="L92" i="38"/>
  <c r="AA92" i="38" s="1"/>
  <c r="AB92" i="38" s="1"/>
  <c r="K92" i="38"/>
  <c r="AG92" i="38" s="1"/>
  <c r="L91" i="38"/>
  <c r="AE91" i="38" s="1"/>
  <c r="K91" i="38"/>
  <c r="AG91" i="38" s="1"/>
  <c r="L90" i="38"/>
  <c r="K90" i="38"/>
  <c r="AG90" i="38" s="1"/>
  <c r="L89" i="38"/>
  <c r="V89" i="38" s="1"/>
  <c r="Y89" i="38" s="1"/>
  <c r="K89" i="38"/>
  <c r="AG89" i="38" s="1"/>
  <c r="L88" i="38"/>
  <c r="V88" i="38" s="1"/>
  <c r="Y88" i="38" s="1"/>
  <c r="K88" i="38"/>
  <c r="AG88" i="38" s="1"/>
  <c r="L87" i="38"/>
  <c r="AA87" i="38" s="1"/>
  <c r="AB87" i="38" s="1"/>
  <c r="K87" i="38"/>
  <c r="AG87" i="38" s="1"/>
  <c r="L86" i="38"/>
  <c r="K86" i="38"/>
  <c r="AG86" i="38" s="1"/>
  <c r="L85" i="38"/>
  <c r="W85" i="38" s="1"/>
  <c r="X85" i="38" s="1"/>
  <c r="K85" i="38"/>
  <c r="AG85" i="38" s="1"/>
  <c r="L84" i="38"/>
  <c r="W84" i="38" s="1"/>
  <c r="X84" i="38" s="1"/>
  <c r="K84" i="38"/>
  <c r="AG84" i="38" s="1"/>
  <c r="L83" i="38"/>
  <c r="AE83" i="38" s="1"/>
  <c r="K83" i="38"/>
  <c r="AG83" i="38" s="1"/>
  <c r="L82" i="38"/>
  <c r="AA82" i="38" s="1"/>
  <c r="AB82" i="38" s="1"/>
  <c r="K82" i="38"/>
  <c r="AG82" i="38" s="1"/>
  <c r="L81" i="38"/>
  <c r="AA81" i="38" s="1"/>
  <c r="AB81" i="38" s="1"/>
  <c r="K81" i="38"/>
  <c r="AG81" i="38" s="1"/>
  <c r="L80" i="38"/>
  <c r="AE80" i="38" s="1"/>
  <c r="K80" i="38"/>
  <c r="AG80" i="38" s="1"/>
  <c r="L79" i="38"/>
  <c r="AA79" i="38" s="1"/>
  <c r="AB79" i="38" s="1"/>
  <c r="K79" i="38"/>
  <c r="AG79" i="38" s="1"/>
  <c r="L78" i="38"/>
  <c r="R78" i="38" s="1"/>
  <c r="U78" i="38" s="1"/>
  <c r="K78" i="38"/>
  <c r="AG78" i="38" s="1"/>
  <c r="L77" i="38"/>
  <c r="W77" i="38" s="1"/>
  <c r="X77" i="38" s="1"/>
  <c r="K77" i="38"/>
  <c r="AG77" i="38" s="1"/>
  <c r="L76" i="38"/>
  <c r="V76" i="38" s="1"/>
  <c r="Y76" i="38" s="1"/>
  <c r="K76" i="38"/>
  <c r="AG76" i="38" s="1"/>
  <c r="L75" i="38"/>
  <c r="S75" i="38" s="1"/>
  <c r="T75" i="38" s="1"/>
  <c r="K75" i="38"/>
  <c r="AG75" i="38" s="1"/>
  <c r="L74" i="38"/>
  <c r="Z74" i="38" s="1"/>
  <c r="AC74" i="38" s="1"/>
  <c r="K74" i="38"/>
  <c r="AG74" i="38" s="1"/>
  <c r="L73" i="38"/>
  <c r="Z73" i="38" s="1"/>
  <c r="AC73" i="38" s="1"/>
  <c r="K73" i="38"/>
  <c r="AG73" i="38" s="1"/>
  <c r="L72" i="38"/>
  <c r="W72" i="38" s="1"/>
  <c r="X72" i="38" s="1"/>
  <c r="K72" i="38"/>
  <c r="AG72" i="38" s="1"/>
  <c r="L71" i="38"/>
  <c r="R71" i="38" s="1"/>
  <c r="U71" i="38" s="1"/>
  <c r="K71" i="38"/>
  <c r="AG71" i="38" s="1"/>
  <c r="L70" i="38"/>
  <c r="AE70" i="38" s="1"/>
  <c r="K70" i="38"/>
  <c r="AG70" i="38" s="1"/>
  <c r="L69" i="38"/>
  <c r="AE69" i="38" s="1"/>
  <c r="K69" i="38"/>
  <c r="AG69" i="38" s="1"/>
  <c r="L68" i="38"/>
  <c r="AE68" i="38" s="1"/>
  <c r="K68" i="38"/>
  <c r="AG68" i="38" s="1"/>
  <c r="L67" i="38"/>
  <c r="K67" i="38"/>
  <c r="AG67" i="38" s="1"/>
  <c r="L66" i="38"/>
  <c r="S66" i="38" s="1"/>
  <c r="T66" i="38" s="1"/>
  <c r="K66" i="38"/>
  <c r="AG66" i="38" s="1"/>
  <c r="L65" i="38"/>
  <c r="AA65" i="38" s="1"/>
  <c r="AB65" i="38" s="1"/>
  <c r="K65" i="38"/>
  <c r="AG65" i="38" s="1"/>
  <c r="L64" i="38"/>
  <c r="AA64" i="38" s="1"/>
  <c r="AB64" i="38" s="1"/>
  <c r="K64" i="38"/>
  <c r="AG64" i="38" s="1"/>
  <c r="L63" i="38"/>
  <c r="AA63" i="38" s="1"/>
  <c r="AB63" i="38" s="1"/>
  <c r="K63" i="38"/>
  <c r="AG63" i="38" s="1"/>
  <c r="L62" i="38"/>
  <c r="V62" i="38" s="1"/>
  <c r="Y62" i="38" s="1"/>
  <c r="K62" i="38"/>
  <c r="AG62" i="38" s="1"/>
  <c r="L61" i="38"/>
  <c r="K61" i="38"/>
  <c r="AG61" i="38" s="1"/>
  <c r="L60" i="38"/>
  <c r="AA60" i="38" s="1"/>
  <c r="AB60" i="38" s="1"/>
  <c r="K60" i="38"/>
  <c r="AG60" i="38" s="1"/>
  <c r="L59" i="38"/>
  <c r="V59" i="38" s="1"/>
  <c r="Y59" i="38" s="1"/>
  <c r="K59" i="38"/>
  <c r="AG59" i="38" s="1"/>
  <c r="L58" i="38"/>
  <c r="Z58" i="38" s="1"/>
  <c r="AC58" i="38" s="1"/>
  <c r="K58" i="38"/>
  <c r="AG58" i="38" s="1"/>
  <c r="L57" i="38"/>
  <c r="W57" i="38" s="1"/>
  <c r="X57" i="38" s="1"/>
  <c r="K57" i="38"/>
  <c r="AG57" i="38" s="1"/>
  <c r="L56" i="38"/>
  <c r="AA56" i="38" s="1"/>
  <c r="AB56" i="38" s="1"/>
  <c r="K56" i="38"/>
  <c r="AG56" i="38" s="1"/>
  <c r="L55" i="38"/>
  <c r="R55" i="38" s="1"/>
  <c r="U55" i="38" s="1"/>
  <c r="K55" i="38"/>
  <c r="AG55" i="38" s="1"/>
  <c r="L54" i="38"/>
  <c r="V54" i="38" s="1"/>
  <c r="Y54" i="38" s="1"/>
  <c r="K54" i="38"/>
  <c r="AG54" i="38" s="1"/>
  <c r="L53" i="38"/>
  <c r="Z53" i="38" s="1"/>
  <c r="AC53" i="38" s="1"/>
  <c r="K53" i="38"/>
  <c r="AG53" i="38" s="1"/>
  <c r="L52" i="38"/>
  <c r="W52" i="38" s="1"/>
  <c r="X52" i="38" s="1"/>
  <c r="K52" i="38"/>
  <c r="AG52" i="38" s="1"/>
  <c r="L51" i="38"/>
  <c r="AE51" i="38" s="1"/>
  <c r="K51" i="38"/>
  <c r="AG51" i="38" s="1"/>
  <c r="L50" i="38"/>
  <c r="W50" i="38" s="1"/>
  <c r="X50" i="38" s="1"/>
  <c r="K50" i="38"/>
  <c r="AG50" i="38" s="1"/>
  <c r="L49" i="38"/>
  <c r="S49" i="38" s="1"/>
  <c r="T49" i="38" s="1"/>
  <c r="K49" i="38"/>
  <c r="AG49" i="38" s="1"/>
  <c r="L48" i="38"/>
  <c r="W48" i="38" s="1"/>
  <c r="X48" i="38" s="1"/>
  <c r="K48" i="38"/>
  <c r="AG48" i="38" s="1"/>
  <c r="L47" i="38"/>
  <c r="Z47" i="38" s="1"/>
  <c r="AC47" i="38" s="1"/>
  <c r="K47" i="38"/>
  <c r="AG47" i="38" s="1"/>
  <c r="L46" i="38"/>
  <c r="R46" i="38" s="1"/>
  <c r="U46" i="38" s="1"/>
  <c r="K46" i="38"/>
  <c r="AG46" i="38" s="1"/>
  <c r="L45" i="38"/>
  <c r="S45" i="38" s="1"/>
  <c r="T45" i="38" s="1"/>
  <c r="K45" i="38"/>
  <c r="AG45" i="38" s="1"/>
  <c r="L44" i="38"/>
  <c r="Z44" i="38" s="1"/>
  <c r="AC44" i="38" s="1"/>
  <c r="K44" i="38"/>
  <c r="AG44" i="38" s="1"/>
  <c r="L43" i="38"/>
  <c r="R43" i="38" s="1"/>
  <c r="U43" i="38" s="1"/>
  <c r="K43" i="38"/>
  <c r="AG43" i="38" s="1"/>
  <c r="L42" i="38"/>
  <c r="AA42" i="38" s="1"/>
  <c r="AB42" i="38" s="1"/>
  <c r="K42" i="38"/>
  <c r="AG42" i="38" s="1"/>
  <c r="L41" i="38"/>
  <c r="V41" i="38" s="1"/>
  <c r="Y41" i="38" s="1"/>
  <c r="K41" i="38"/>
  <c r="AG41" i="38" s="1"/>
  <c r="L40" i="38"/>
  <c r="K40" i="38"/>
  <c r="AG40" i="38" s="1"/>
  <c r="L39" i="38"/>
  <c r="W39" i="38" s="1"/>
  <c r="X39" i="38" s="1"/>
  <c r="K39" i="38"/>
  <c r="AG39" i="38" s="1"/>
  <c r="L38" i="38"/>
  <c r="K38" i="38"/>
  <c r="AG38" i="38" s="1"/>
  <c r="L37" i="38"/>
  <c r="W37" i="38" s="1"/>
  <c r="X37" i="38" s="1"/>
  <c r="K37" i="38"/>
  <c r="AG37" i="38" s="1"/>
  <c r="L36" i="38"/>
  <c r="AA36" i="38" s="1"/>
  <c r="AB36" i="38" s="1"/>
  <c r="K36" i="38"/>
  <c r="AG36" i="38" s="1"/>
  <c r="L35" i="38"/>
  <c r="S35" i="38" s="1"/>
  <c r="T35" i="38" s="1"/>
  <c r="K35" i="38"/>
  <c r="AG35" i="38" s="1"/>
  <c r="L34" i="38"/>
  <c r="V34" i="38" s="1"/>
  <c r="Y34" i="38" s="1"/>
  <c r="K34" i="38"/>
  <c r="AG34" i="38" s="1"/>
  <c r="L33" i="38"/>
  <c r="V33" i="38" s="1"/>
  <c r="Y33" i="38" s="1"/>
  <c r="K33" i="38"/>
  <c r="AG33" i="38" s="1"/>
  <c r="L32" i="38"/>
  <c r="AA32" i="38" s="1"/>
  <c r="AB32" i="38" s="1"/>
  <c r="K32" i="38"/>
  <c r="AG32" i="38" s="1"/>
  <c r="L31" i="38"/>
  <c r="AA31" i="38" s="1"/>
  <c r="AB31" i="38" s="1"/>
  <c r="K31" i="38"/>
  <c r="AG31" i="38" s="1"/>
  <c r="L30" i="38"/>
  <c r="S30" i="38" s="1"/>
  <c r="T30" i="38" s="1"/>
  <c r="K30" i="38"/>
  <c r="AG30" i="38" s="1"/>
  <c r="L29" i="38"/>
  <c r="AE29" i="38" s="1"/>
  <c r="K29" i="38"/>
  <c r="AG29" i="38" s="1"/>
  <c r="L28" i="38"/>
  <c r="AE28" i="38" s="1"/>
  <c r="K28" i="38"/>
  <c r="AG28" i="38" s="1"/>
  <c r="L27" i="38"/>
  <c r="AE27" i="38" s="1"/>
  <c r="K27" i="38"/>
  <c r="AG27" i="38" s="1"/>
  <c r="L26" i="38"/>
  <c r="AA26" i="38" s="1"/>
  <c r="AB26" i="38" s="1"/>
  <c r="K26" i="38"/>
  <c r="AG26" i="38" s="1"/>
  <c r="L25" i="38"/>
  <c r="AE25" i="38" s="1"/>
  <c r="K25" i="38"/>
  <c r="AG25" i="38" s="1"/>
  <c r="L24" i="38"/>
  <c r="AA24" i="38" s="1"/>
  <c r="AB24" i="38" s="1"/>
  <c r="K24" i="38"/>
  <c r="AG24" i="38" s="1"/>
  <c r="L23" i="38"/>
  <c r="AE23" i="38" s="1"/>
  <c r="K23" i="38"/>
  <c r="AG23" i="38" s="1"/>
  <c r="L22" i="38"/>
  <c r="AE22" i="38" s="1"/>
  <c r="K22" i="38"/>
  <c r="AG22" i="38" s="1"/>
  <c r="L21" i="38"/>
  <c r="R21" i="38" s="1"/>
  <c r="U21" i="38" s="1"/>
  <c r="K21" i="38"/>
  <c r="AG21" i="38" s="1"/>
  <c r="L20" i="38"/>
  <c r="Z20" i="38" s="1"/>
  <c r="AC20" i="38" s="1"/>
  <c r="K20" i="38"/>
  <c r="AG20" i="38" s="1"/>
  <c r="L19" i="38"/>
  <c r="AA19" i="38" s="1"/>
  <c r="AB19" i="38" s="1"/>
  <c r="K19" i="38"/>
  <c r="AG19" i="38" s="1"/>
  <c r="L18" i="38"/>
  <c r="AA18" i="38" s="1"/>
  <c r="AB18" i="38" s="1"/>
  <c r="K18" i="38"/>
  <c r="AG18" i="38" s="1"/>
  <c r="L17" i="38"/>
  <c r="AA17" i="38" s="1"/>
  <c r="AB17" i="38" s="1"/>
  <c r="K17" i="38"/>
  <c r="AG17" i="38" s="1"/>
  <c r="L16" i="38"/>
  <c r="AE16" i="38" s="1"/>
  <c r="K16" i="38"/>
  <c r="AG16" i="38" s="1"/>
  <c r="L15" i="38"/>
  <c r="K15" i="38"/>
  <c r="AG15" i="38" s="1"/>
  <c r="L14" i="38"/>
  <c r="W14" i="38" s="1"/>
  <c r="X14" i="38" s="1"/>
  <c r="K14" i="38"/>
  <c r="AG14" i="38" s="1"/>
  <c r="L13" i="38"/>
  <c r="Z13" i="38" s="1"/>
  <c r="AC13" i="38" s="1"/>
  <c r="K13" i="38"/>
  <c r="AG13" i="38" s="1"/>
  <c r="L12" i="38"/>
  <c r="AA12" i="38" s="1"/>
  <c r="AB12" i="38" s="1"/>
  <c r="K12" i="38"/>
  <c r="AG12" i="38" s="1"/>
  <c r="L11" i="38"/>
  <c r="R11" i="38" s="1"/>
  <c r="K11" i="38"/>
  <c r="AG11" i="38" s="1"/>
  <c r="L10" i="38"/>
  <c r="AA10" i="38" s="1"/>
  <c r="AB10" i="38" s="1"/>
  <c r="K10" i="38"/>
  <c r="AG10" i="38" s="1"/>
  <c r="O69" i="38"/>
  <c r="L208" i="37"/>
  <c r="S208" i="37" s="1"/>
  <c r="T208" i="37" s="1"/>
  <c r="K208" i="37"/>
  <c r="AG208" i="37" s="1"/>
  <c r="L207" i="37"/>
  <c r="S207" i="37" s="1"/>
  <c r="T207" i="37" s="1"/>
  <c r="K207" i="37"/>
  <c r="AG207" i="37" s="1"/>
  <c r="L206" i="37"/>
  <c r="AE206" i="37" s="1"/>
  <c r="K206" i="37"/>
  <c r="AG206" i="37" s="1"/>
  <c r="L205" i="37"/>
  <c r="AA205" i="37" s="1"/>
  <c r="AB205" i="37" s="1"/>
  <c r="K205" i="37"/>
  <c r="AG205" i="37" s="1"/>
  <c r="L204" i="37"/>
  <c r="AA204" i="37" s="1"/>
  <c r="AB204" i="37" s="1"/>
  <c r="K204" i="37"/>
  <c r="AG204" i="37" s="1"/>
  <c r="L203" i="37"/>
  <c r="AA203" i="37" s="1"/>
  <c r="AB203" i="37" s="1"/>
  <c r="K203" i="37"/>
  <c r="AG203" i="37" s="1"/>
  <c r="L202" i="37"/>
  <c r="Z202" i="37" s="1"/>
  <c r="AC202" i="37" s="1"/>
  <c r="K202" i="37"/>
  <c r="AG202" i="37" s="1"/>
  <c r="L201" i="37"/>
  <c r="S201" i="37" s="1"/>
  <c r="T201" i="37" s="1"/>
  <c r="K201" i="37"/>
  <c r="AG201" i="37" s="1"/>
  <c r="L200" i="37"/>
  <c r="S200" i="37" s="1"/>
  <c r="T200" i="37" s="1"/>
  <c r="K200" i="37"/>
  <c r="AG200" i="37" s="1"/>
  <c r="L199" i="37"/>
  <c r="K199" i="37"/>
  <c r="AG199" i="37" s="1"/>
  <c r="L198" i="37"/>
  <c r="V198" i="37" s="1"/>
  <c r="Y198" i="37" s="1"/>
  <c r="K198" i="37"/>
  <c r="AG198" i="37" s="1"/>
  <c r="L197" i="37"/>
  <c r="AE197" i="37" s="1"/>
  <c r="K197" i="37"/>
  <c r="AG197" i="37" s="1"/>
  <c r="L196" i="37"/>
  <c r="S196" i="37" s="1"/>
  <c r="T196" i="37" s="1"/>
  <c r="K196" i="37"/>
  <c r="AG196" i="37" s="1"/>
  <c r="L195" i="37"/>
  <c r="Z195" i="37" s="1"/>
  <c r="AC195" i="37" s="1"/>
  <c r="K195" i="37"/>
  <c r="AG195" i="37" s="1"/>
  <c r="L194" i="37"/>
  <c r="AE194" i="37" s="1"/>
  <c r="K194" i="37"/>
  <c r="AG194" i="37" s="1"/>
  <c r="L193" i="37"/>
  <c r="AA193" i="37" s="1"/>
  <c r="AB193" i="37" s="1"/>
  <c r="K193" i="37"/>
  <c r="AG193" i="37" s="1"/>
  <c r="L192" i="37"/>
  <c r="AA192" i="37" s="1"/>
  <c r="AB192" i="37" s="1"/>
  <c r="K192" i="37"/>
  <c r="AG192" i="37" s="1"/>
  <c r="L191" i="37"/>
  <c r="W191" i="37" s="1"/>
  <c r="X191" i="37" s="1"/>
  <c r="K191" i="37"/>
  <c r="AG191" i="37" s="1"/>
  <c r="L190" i="37"/>
  <c r="AA190" i="37" s="1"/>
  <c r="AB190" i="37" s="1"/>
  <c r="K190" i="37"/>
  <c r="AG190" i="37" s="1"/>
  <c r="L189" i="37"/>
  <c r="Z189" i="37" s="1"/>
  <c r="AC189" i="37" s="1"/>
  <c r="K189" i="37"/>
  <c r="AG189" i="37" s="1"/>
  <c r="L188" i="37"/>
  <c r="AA188" i="37" s="1"/>
  <c r="AB188" i="37" s="1"/>
  <c r="K188" i="37"/>
  <c r="AG188" i="37" s="1"/>
  <c r="L187" i="37"/>
  <c r="K187" i="37"/>
  <c r="AG187" i="37" s="1"/>
  <c r="L186" i="37"/>
  <c r="K186" i="37"/>
  <c r="AG186" i="37" s="1"/>
  <c r="L185" i="37"/>
  <c r="V185" i="37" s="1"/>
  <c r="Y185" i="37" s="1"/>
  <c r="K185" i="37"/>
  <c r="AG185" i="37" s="1"/>
  <c r="L184" i="37"/>
  <c r="K184" i="37"/>
  <c r="AG184" i="37" s="1"/>
  <c r="L183" i="37"/>
  <c r="Z183" i="37" s="1"/>
  <c r="AC183" i="37" s="1"/>
  <c r="K183" i="37"/>
  <c r="AG183" i="37" s="1"/>
  <c r="L182" i="37"/>
  <c r="AA182" i="37" s="1"/>
  <c r="AB182" i="37" s="1"/>
  <c r="K182" i="37"/>
  <c r="AG182" i="37" s="1"/>
  <c r="L181" i="37"/>
  <c r="V181" i="37" s="1"/>
  <c r="Y181" i="37" s="1"/>
  <c r="K181" i="37"/>
  <c r="AG181" i="37" s="1"/>
  <c r="L180" i="37"/>
  <c r="AA180" i="37" s="1"/>
  <c r="AB180" i="37" s="1"/>
  <c r="K180" i="37"/>
  <c r="AG180" i="37" s="1"/>
  <c r="L179" i="37"/>
  <c r="Z179" i="37" s="1"/>
  <c r="AC179" i="37" s="1"/>
  <c r="K179" i="37"/>
  <c r="AG179" i="37" s="1"/>
  <c r="L178" i="37"/>
  <c r="Z178" i="37" s="1"/>
  <c r="AC178" i="37" s="1"/>
  <c r="K178" i="37"/>
  <c r="AG178" i="37" s="1"/>
  <c r="L177" i="37"/>
  <c r="K177" i="37"/>
  <c r="AG177" i="37" s="1"/>
  <c r="L176" i="37"/>
  <c r="AA176" i="37" s="1"/>
  <c r="AB176" i="37" s="1"/>
  <c r="K176" i="37"/>
  <c r="AG176" i="37" s="1"/>
  <c r="L175" i="37"/>
  <c r="W175" i="37" s="1"/>
  <c r="X175" i="37" s="1"/>
  <c r="K175" i="37"/>
  <c r="AG175" i="37" s="1"/>
  <c r="L174" i="37"/>
  <c r="Z174" i="37" s="1"/>
  <c r="AC174" i="37" s="1"/>
  <c r="K174" i="37"/>
  <c r="AG174" i="37" s="1"/>
  <c r="L173" i="37"/>
  <c r="V173" i="37" s="1"/>
  <c r="Y173" i="37" s="1"/>
  <c r="K173" i="37"/>
  <c r="AG173" i="37" s="1"/>
  <c r="L172" i="37"/>
  <c r="AA172" i="37" s="1"/>
  <c r="AB172" i="37" s="1"/>
  <c r="K172" i="37"/>
  <c r="AG172" i="37" s="1"/>
  <c r="L171" i="37"/>
  <c r="AE171" i="37" s="1"/>
  <c r="K171" i="37"/>
  <c r="AG171" i="37" s="1"/>
  <c r="L170" i="37"/>
  <c r="W170" i="37" s="1"/>
  <c r="X170" i="37" s="1"/>
  <c r="K170" i="37"/>
  <c r="AG170" i="37" s="1"/>
  <c r="L169" i="37"/>
  <c r="W169" i="37" s="1"/>
  <c r="X169" i="37" s="1"/>
  <c r="K169" i="37"/>
  <c r="AG169" i="37" s="1"/>
  <c r="L168" i="37"/>
  <c r="K168" i="37"/>
  <c r="AG168" i="37" s="1"/>
  <c r="L167" i="37"/>
  <c r="W167" i="37" s="1"/>
  <c r="X167" i="37" s="1"/>
  <c r="K167" i="37"/>
  <c r="AG167" i="37" s="1"/>
  <c r="L166" i="37"/>
  <c r="K166" i="37"/>
  <c r="AG166" i="37" s="1"/>
  <c r="L165" i="37"/>
  <c r="Z165" i="37" s="1"/>
  <c r="AC165" i="37" s="1"/>
  <c r="K165" i="37"/>
  <c r="AG165" i="37" s="1"/>
  <c r="L164" i="37"/>
  <c r="V164" i="37" s="1"/>
  <c r="Y164" i="37" s="1"/>
  <c r="K164" i="37"/>
  <c r="AG164" i="37" s="1"/>
  <c r="L163" i="37"/>
  <c r="Z163" i="37" s="1"/>
  <c r="AC163" i="37" s="1"/>
  <c r="K163" i="37"/>
  <c r="AG163" i="37" s="1"/>
  <c r="L162" i="37"/>
  <c r="AE162" i="37" s="1"/>
  <c r="K162" i="37"/>
  <c r="AG162" i="37" s="1"/>
  <c r="L161" i="37"/>
  <c r="V161" i="37" s="1"/>
  <c r="Y161" i="37" s="1"/>
  <c r="K161" i="37"/>
  <c r="AG161" i="37" s="1"/>
  <c r="L160" i="37"/>
  <c r="W160" i="37" s="1"/>
  <c r="X160" i="37" s="1"/>
  <c r="K160" i="37"/>
  <c r="AG160" i="37" s="1"/>
  <c r="L159" i="37"/>
  <c r="Z159" i="37" s="1"/>
  <c r="AC159" i="37" s="1"/>
  <c r="K159" i="37"/>
  <c r="AG159" i="37" s="1"/>
  <c r="L158" i="37"/>
  <c r="S158" i="37" s="1"/>
  <c r="T158" i="37" s="1"/>
  <c r="K158" i="37"/>
  <c r="AG158" i="37" s="1"/>
  <c r="L157" i="37"/>
  <c r="W157" i="37" s="1"/>
  <c r="X157" i="37" s="1"/>
  <c r="K157" i="37"/>
  <c r="AG157" i="37" s="1"/>
  <c r="L156" i="37"/>
  <c r="AA156" i="37" s="1"/>
  <c r="AB156" i="37" s="1"/>
  <c r="K156" i="37"/>
  <c r="AG156" i="37" s="1"/>
  <c r="L155" i="37"/>
  <c r="AA155" i="37" s="1"/>
  <c r="AB155" i="37" s="1"/>
  <c r="K155" i="37"/>
  <c r="AG155" i="37" s="1"/>
  <c r="L154" i="37"/>
  <c r="AE154" i="37" s="1"/>
  <c r="K154" i="37"/>
  <c r="AG154" i="37" s="1"/>
  <c r="L153" i="37"/>
  <c r="AE153" i="37" s="1"/>
  <c r="K153" i="37"/>
  <c r="AG153" i="37" s="1"/>
  <c r="L152" i="37"/>
  <c r="Z152" i="37" s="1"/>
  <c r="AC152" i="37" s="1"/>
  <c r="K152" i="37"/>
  <c r="AG152" i="37" s="1"/>
  <c r="L151" i="37"/>
  <c r="AA151" i="37" s="1"/>
  <c r="AB151" i="37" s="1"/>
  <c r="K151" i="37"/>
  <c r="AG151" i="37" s="1"/>
  <c r="L150" i="37"/>
  <c r="W150" i="37" s="1"/>
  <c r="X150" i="37" s="1"/>
  <c r="K150" i="37"/>
  <c r="AG150" i="37" s="1"/>
  <c r="L149" i="37"/>
  <c r="W149" i="37" s="1"/>
  <c r="X149" i="37" s="1"/>
  <c r="K149" i="37"/>
  <c r="AG149" i="37" s="1"/>
  <c r="L148" i="37"/>
  <c r="AA148" i="37" s="1"/>
  <c r="AB148" i="37" s="1"/>
  <c r="K148" i="37"/>
  <c r="AG148" i="37" s="1"/>
  <c r="L147" i="37"/>
  <c r="AE147" i="37" s="1"/>
  <c r="K147" i="37"/>
  <c r="AG147" i="37" s="1"/>
  <c r="L146" i="37"/>
  <c r="AE146" i="37" s="1"/>
  <c r="K146" i="37"/>
  <c r="AG146" i="37" s="1"/>
  <c r="L145" i="37"/>
  <c r="R145" i="37" s="1"/>
  <c r="U145" i="37" s="1"/>
  <c r="K145" i="37"/>
  <c r="AG145" i="37" s="1"/>
  <c r="L144" i="37"/>
  <c r="AE144" i="37" s="1"/>
  <c r="K144" i="37"/>
  <c r="AG144" i="37" s="1"/>
  <c r="L143" i="37"/>
  <c r="AE143" i="37" s="1"/>
  <c r="K143" i="37"/>
  <c r="AG143" i="37" s="1"/>
  <c r="L142" i="37"/>
  <c r="S142" i="37" s="1"/>
  <c r="T142" i="37" s="1"/>
  <c r="K142" i="37"/>
  <c r="AG142" i="37" s="1"/>
  <c r="L141" i="37"/>
  <c r="S141" i="37" s="1"/>
  <c r="T141" i="37" s="1"/>
  <c r="K141" i="37"/>
  <c r="AG141" i="37" s="1"/>
  <c r="L140" i="37"/>
  <c r="K140" i="37"/>
  <c r="AG140" i="37" s="1"/>
  <c r="L139" i="37"/>
  <c r="Z139" i="37" s="1"/>
  <c r="AC139" i="37" s="1"/>
  <c r="K139" i="37"/>
  <c r="AG139" i="37" s="1"/>
  <c r="L138" i="37"/>
  <c r="AA138" i="37" s="1"/>
  <c r="AB138" i="37" s="1"/>
  <c r="K138" i="37"/>
  <c r="AG138" i="37" s="1"/>
  <c r="L137" i="37"/>
  <c r="AA137" i="37" s="1"/>
  <c r="AB137" i="37" s="1"/>
  <c r="K137" i="37"/>
  <c r="AG137" i="37" s="1"/>
  <c r="L136" i="37"/>
  <c r="AE136" i="37" s="1"/>
  <c r="K136" i="37"/>
  <c r="AG136" i="37" s="1"/>
  <c r="L135" i="37"/>
  <c r="K135" i="37"/>
  <c r="AG135" i="37" s="1"/>
  <c r="L134" i="37"/>
  <c r="AA134" i="37" s="1"/>
  <c r="AB134" i="37" s="1"/>
  <c r="K134" i="37"/>
  <c r="AG134" i="37" s="1"/>
  <c r="L133" i="37"/>
  <c r="K133" i="37"/>
  <c r="AG133" i="37" s="1"/>
  <c r="L132" i="37"/>
  <c r="V132" i="37" s="1"/>
  <c r="Y132" i="37" s="1"/>
  <c r="K132" i="37"/>
  <c r="AG132" i="37" s="1"/>
  <c r="L131" i="37"/>
  <c r="Z131" i="37" s="1"/>
  <c r="AC131" i="37" s="1"/>
  <c r="K131" i="37"/>
  <c r="AG131" i="37" s="1"/>
  <c r="L130" i="37"/>
  <c r="K130" i="37"/>
  <c r="AG130" i="37" s="1"/>
  <c r="L129" i="37"/>
  <c r="K129" i="37"/>
  <c r="AG129" i="37" s="1"/>
  <c r="L128" i="37"/>
  <c r="K128" i="37"/>
  <c r="AG128" i="37" s="1"/>
  <c r="L127" i="37"/>
  <c r="K127" i="37"/>
  <c r="AG127" i="37" s="1"/>
  <c r="L126" i="37"/>
  <c r="AE126" i="37" s="1"/>
  <c r="K126" i="37"/>
  <c r="AG126" i="37" s="1"/>
  <c r="L125" i="37"/>
  <c r="K125" i="37"/>
  <c r="AG125" i="37" s="1"/>
  <c r="L124" i="37"/>
  <c r="AE124" i="37" s="1"/>
  <c r="K124" i="37"/>
  <c r="AG124" i="37" s="1"/>
  <c r="L123" i="37"/>
  <c r="R123" i="37" s="1"/>
  <c r="U123" i="37" s="1"/>
  <c r="K123" i="37"/>
  <c r="AG123" i="37" s="1"/>
  <c r="L122" i="37"/>
  <c r="K122" i="37"/>
  <c r="AG122" i="37" s="1"/>
  <c r="L121" i="37"/>
  <c r="S121" i="37" s="1"/>
  <c r="T121" i="37" s="1"/>
  <c r="K121" i="37"/>
  <c r="AG121" i="37" s="1"/>
  <c r="L120" i="37"/>
  <c r="W120" i="37" s="1"/>
  <c r="X120" i="37" s="1"/>
  <c r="K120" i="37"/>
  <c r="AG120" i="37" s="1"/>
  <c r="L119" i="37"/>
  <c r="AA119" i="37" s="1"/>
  <c r="AB119" i="37" s="1"/>
  <c r="K119" i="37"/>
  <c r="AG119" i="37" s="1"/>
  <c r="L118" i="37"/>
  <c r="S118" i="37" s="1"/>
  <c r="T118" i="37" s="1"/>
  <c r="K118" i="37"/>
  <c r="AG118" i="37" s="1"/>
  <c r="L117" i="37"/>
  <c r="AE117" i="37" s="1"/>
  <c r="K117" i="37"/>
  <c r="AG117" i="37" s="1"/>
  <c r="L116" i="37"/>
  <c r="AA116" i="37" s="1"/>
  <c r="AB116" i="37" s="1"/>
  <c r="K116" i="37"/>
  <c r="AG116" i="37" s="1"/>
  <c r="L115" i="37"/>
  <c r="AA115" i="37" s="1"/>
  <c r="AB115" i="37" s="1"/>
  <c r="K115" i="37"/>
  <c r="AG115" i="37" s="1"/>
  <c r="L114" i="37"/>
  <c r="S114" i="37" s="1"/>
  <c r="T114" i="37" s="1"/>
  <c r="K114" i="37"/>
  <c r="AG114" i="37" s="1"/>
  <c r="L113" i="37"/>
  <c r="K113" i="37"/>
  <c r="AG113" i="37" s="1"/>
  <c r="L112" i="37"/>
  <c r="AE112" i="37" s="1"/>
  <c r="K112" i="37"/>
  <c r="AG112" i="37" s="1"/>
  <c r="L111" i="37"/>
  <c r="AE111" i="37" s="1"/>
  <c r="K111" i="37"/>
  <c r="AG111" i="37" s="1"/>
  <c r="L110" i="37"/>
  <c r="Z110" i="37" s="1"/>
  <c r="AC110" i="37" s="1"/>
  <c r="K110" i="37"/>
  <c r="AG110" i="37" s="1"/>
  <c r="L109" i="37"/>
  <c r="S109" i="37" s="1"/>
  <c r="T109" i="37" s="1"/>
  <c r="K109" i="37"/>
  <c r="AG109" i="37" s="1"/>
  <c r="L108" i="37"/>
  <c r="S108" i="37" s="1"/>
  <c r="T108" i="37" s="1"/>
  <c r="K108" i="37"/>
  <c r="AG108" i="37" s="1"/>
  <c r="L107" i="37"/>
  <c r="AE107" i="37" s="1"/>
  <c r="K107" i="37"/>
  <c r="AG107" i="37" s="1"/>
  <c r="L106" i="37"/>
  <c r="K106" i="37"/>
  <c r="AG106" i="37" s="1"/>
  <c r="L105" i="37"/>
  <c r="K105" i="37"/>
  <c r="AG105" i="37" s="1"/>
  <c r="L104" i="37"/>
  <c r="AA104" i="37" s="1"/>
  <c r="AB104" i="37" s="1"/>
  <c r="K104" i="37"/>
  <c r="AG104" i="37" s="1"/>
  <c r="L103" i="37"/>
  <c r="AE103" i="37" s="1"/>
  <c r="K103" i="37"/>
  <c r="AG103" i="37" s="1"/>
  <c r="L102" i="37"/>
  <c r="AA102" i="37" s="1"/>
  <c r="AB102" i="37" s="1"/>
  <c r="K102" i="37"/>
  <c r="AG102" i="37" s="1"/>
  <c r="L101" i="37"/>
  <c r="AE101" i="37" s="1"/>
  <c r="K101" i="37"/>
  <c r="AG101" i="37" s="1"/>
  <c r="L100" i="37"/>
  <c r="AE100" i="37" s="1"/>
  <c r="K100" i="37"/>
  <c r="AG100" i="37" s="1"/>
  <c r="L99" i="37"/>
  <c r="Z99" i="37" s="1"/>
  <c r="AC99" i="37" s="1"/>
  <c r="K99" i="37"/>
  <c r="AG99" i="37" s="1"/>
  <c r="L98" i="37"/>
  <c r="Z98" i="37" s="1"/>
  <c r="AC98" i="37" s="1"/>
  <c r="K98" i="37"/>
  <c r="AG98" i="37" s="1"/>
  <c r="L97" i="37"/>
  <c r="K97" i="37"/>
  <c r="AG97" i="37" s="1"/>
  <c r="L96" i="37"/>
  <c r="S96" i="37" s="1"/>
  <c r="T96" i="37" s="1"/>
  <c r="K96" i="37"/>
  <c r="AG96" i="37" s="1"/>
  <c r="L95" i="37"/>
  <c r="Z95" i="37" s="1"/>
  <c r="AC95" i="37" s="1"/>
  <c r="K95" i="37"/>
  <c r="AG95" i="37" s="1"/>
  <c r="L94" i="37"/>
  <c r="W94" i="37" s="1"/>
  <c r="X94" i="37" s="1"/>
  <c r="K94" i="37"/>
  <c r="AG94" i="37" s="1"/>
  <c r="L93" i="37"/>
  <c r="Z93" i="37" s="1"/>
  <c r="AC93" i="37" s="1"/>
  <c r="K93" i="37"/>
  <c r="AG93" i="37" s="1"/>
  <c r="L92" i="37"/>
  <c r="Z92" i="37" s="1"/>
  <c r="AC92" i="37" s="1"/>
  <c r="K92" i="37"/>
  <c r="AG92" i="37" s="1"/>
  <c r="L91" i="37"/>
  <c r="W91" i="37" s="1"/>
  <c r="X91" i="37" s="1"/>
  <c r="K91" i="37"/>
  <c r="AG91" i="37" s="1"/>
  <c r="L90" i="37"/>
  <c r="AA90" i="37" s="1"/>
  <c r="AB90" i="37" s="1"/>
  <c r="K90" i="37"/>
  <c r="AG90" i="37" s="1"/>
  <c r="L89" i="37"/>
  <c r="W89" i="37" s="1"/>
  <c r="X89" i="37" s="1"/>
  <c r="K89" i="37"/>
  <c r="AG89" i="37" s="1"/>
  <c r="L88" i="37"/>
  <c r="W88" i="37" s="1"/>
  <c r="X88" i="37" s="1"/>
  <c r="K88" i="37"/>
  <c r="AG88" i="37" s="1"/>
  <c r="L87" i="37"/>
  <c r="AE87" i="37" s="1"/>
  <c r="K87" i="37"/>
  <c r="AG87" i="37" s="1"/>
  <c r="L86" i="37"/>
  <c r="V86" i="37" s="1"/>
  <c r="Y86" i="37" s="1"/>
  <c r="K86" i="37"/>
  <c r="AG86" i="37" s="1"/>
  <c r="L85" i="37"/>
  <c r="W85" i="37" s="1"/>
  <c r="X85" i="37" s="1"/>
  <c r="K85" i="37"/>
  <c r="AG85" i="37" s="1"/>
  <c r="L84" i="37"/>
  <c r="S84" i="37" s="1"/>
  <c r="T84" i="37" s="1"/>
  <c r="K84" i="37"/>
  <c r="AG84" i="37" s="1"/>
  <c r="L83" i="37"/>
  <c r="AA83" i="37" s="1"/>
  <c r="AB83" i="37" s="1"/>
  <c r="K83" i="37"/>
  <c r="AG83" i="37" s="1"/>
  <c r="L82" i="37"/>
  <c r="Z82" i="37" s="1"/>
  <c r="AC82" i="37" s="1"/>
  <c r="K82" i="37"/>
  <c r="AG82" i="37" s="1"/>
  <c r="L81" i="37"/>
  <c r="Z81" i="37" s="1"/>
  <c r="AC81" i="37" s="1"/>
  <c r="K81" i="37"/>
  <c r="AG81" i="37" s="1"/>
  <c r="L80" i="37"/>
  <c r="K80" i="37"/>
  <c r="AG80" i="37" s="1"/>
  <c r="L79" i="37"/>
  <c r="V79" i="37" s="1"/>
  <c r="Y79" i="37" s="1"/>
  <c r="K79" i="37"/>
  <c r="AG79" i="37" s="1"/>
  <c r="L78" i="37"/>
  <c r="AE78" i="37" s="1"/>
  <c r="K78" i="37"/>
  <c r="AG78" i="37" s="1"/>
  <c r="L77" i="37"/>
  <c r="V77" i="37" s="1"/>
  <c r="Y77" i="37" s="1"/>
  <c r="K77" i="37"/>
  <c r="AG77" i="37" s="1"/>
  <c r="L76" i="37"/>
  <c r="Z76" i="37" s="1"/>
  <c r="AC76" i="37" s="1"/>
  <c r="K76" i="37"/>
  <c r="AG76" i="37" s="1"/>
  <c r="L75" i="37"/>
  <c r="Z75" i="37" s="1"/>
  <c r="AC75" i="37" s="1"/>
  <c r="K75" i="37"/>
  <c r="AG75" i="37" s="1"/>
  <c r="L74" i="37"/>
  <c r="W74" i="37" s="1"/>
  <c r="X74" i="37" s="1"/>
  <c r="K74" i="37"/>
  <c r="AG74" i="37" s="1"/>
  <c r="L73" i="37"/>
  <c r="AE73" i="37" s="1"/>
  <c r="K73" i="37"/>
  <c r="AG73" i="37" s="1"/>
  <c r="L72" i="37"/>
  <c r="K72" i="37"/>
  <c r="AG72" i="37" s="1"/>
  <c r="L71" i="37"/>
  <c r="W71" i="37" s="1"/>
  <c r="X71" i="37" s="1"/>
  <c r="K71" i="37"/>
  <c r="AG71" i="37" s="1"/>
  <c r="L70" i="37"/>
  <c r="AA70" i="37" s="1"/>
  <c r="AB70" i="37" s="1"/>
  <c r="K70" i="37"/>
  <c r="AG70" i="37" s="1"/>
  <c r="L69" i="37"/>
  <c r="AA69" i="37" s="1"/>
  <c r="AB69" i="37" s="1"/>
  <c r="K69" i="37"/>
  <c r="AG69" i="37" s="1"/>
  <c r="L68" i="37"/>
  <c r="AE68" i="37" s="1"/>
  <c r="K68" i="37"/>
  <c r="AG68" i="37" s="1"/>
  <c r="L67" i="37"/>
  <c r="AA67" i="37" s="1"/>
  <c r="AB67" i="37" s="1"/>
  <c r="K67" i="37"/>
  <c r="AG67" i="37" s="1"/>
  <c r="L66" i="37"/>
  <c r="K66" i="37"/>
  <c r="AG66" i="37" s="1"/>
  <c r="L65" i="37"/>
  <c r="R65" i="37" s="1"/>
  <c r="U65" i="37" s="1"/>
  <c r="K65" i="37"/>
  <c r="AG65" i="37" s="1"/>
  <c r="L64" i="37"/>
  <c r="AE64" i="37" s="1"/>
  <c r="K64" i="37"/>
  <c r="AG64" i="37" s="1"/>
  <c r="L63" i="37"/>
  <c r="AE63" i="37" s="1"/>
  <c r="K63" i="37"/>
  <c r="AG63" i="37" s="1"/>
  <c r="L62" i="37"/>
  <c r="AE62" i="37" s="1"/>
  <c r="K62" i="37"/>
  <c r="AG62" i="37" s="1"/>
  <c r="L61" i="37"/>
  <c r="AE61" i="37" s="1"/>
  <c r="K61" i="37"/>
  <c r="AG61" i="37" s="1"/>
  <c r="L60" i="37"/>
  <c r="AA60" i="37" s="1"/>
  <c r="AB60" i="37" s="1"/>
  <c r="K60" i="37"/>
  <c r="AG60" i="37" s="1"/>
  <c r="L59" i="37"/>
  <c r="Z59" i="37" s="1"/>
  <c r="AC59" i="37" s="1"/>
  <c r="K59" i="37"/>
  <c r="AG59" i="37" s="1"/>
  <c r="L58" i="37"/>
  <c r="AE58" i="37" s="1"/>
  <c r="K58" i="37"/>
  <c r="AG58" i="37" s="1"/>
  <c r="L57" i="37"/>
  <c r="Z57" i="37" s="1"/>
  <c r="AC57" i="37" s="1"/>
  <c r="K57" i="37"/>
  <c r="AG57" i="37" s="1"/>
  <c r="L56" i="37"/>
  <c r="Z56" i="37" s="1"/>
  <c r="AC56" i="37" s="1"/>
  <c r="K56" i="37"/>
  <c r="AG56" i="37" s="1"/>
  <c r="L55" i="37"/>
  <c r="Z55" i="37" s="1"/>
  <c r="AC55" i="37" s="1"/>
  <c r="K55" i="37"/>
  <c r="AG55" i="37" s="1"/>
  <c r="L54" i="37"/>
  <c r="V54" i="37" s="1"/>
  <c r="Y54" i="37" s="1"/>
  <c r="K54" i="37"/>
  <c r="AG54" i="37" s="1"/>
  <c r="L53" i="37"/>
  <c r="K53" i="37"/>
  <c r="AG53" i="37" s="1"/>
  <c r="L52" i="37"/>
  <c r="AA52" i="37" s="1"/>
  <c r="AB52" i="37" s="1"/>
  <c r="K52" i="37"/>
  <c r="AG52" i="37" s="1"/>
  <c r="L51" i="37"/>
  <c r="AE51" i="37" s="1"/>
  <c r="K51" i="37"/>
  <c r="AG51" i="37" s="1"/>
  <c r="L50" i="37"/>
  <c r="AE50" i="37" s="1"/>
  <c r="K50" i="37"/>
  <c r="AG50" i="37" s="1"/>
  <c r="L49" i="37"/>
  <c r="AA49" i="37" s="1"/>
  <c r="AB49" i="37" s="1"/>
  <c r="K49" i="37"/>
  <c r="AG49" i="37" s="1"/>
  <c r="L48" i="37"/>
  <c r="AA48" i="37" s="1"/>
  <c r="AB48" i="37" s="1"/>
  <c r="K48" i="37"/>
  <c r="AG48" i="37" s="1"/>
  <c r="L47" i="37"/>
  <c r="R47" i="37" s="1"/>
  <c r="U47" i="37" s="1"/>
  <c r="K47" i="37"/>
  <c r="AG47" i="37" s="1"/>
  <c r="L46" i="37"/>
  <c r="Z46" i="37" s="1"/>
  <c r="AC46" i="37" s="1"/>
  <c r="K46" i="37"/>
  <c r="AG46" i="37" s="1"/>
  <c r="L45" i="37"/>
  <c r="AE45" i="37" s="1"/>
  <c r="K45" i="37"/>
  <c r="AG45" i="37" s="1"/>
  <c r="L44" i="37"/>
  <c r="K44" i="37"/>
  <c r="AG44" i="37" s="1"/>
  <c r="L43" i="37"/>
  <c r="K43" i="37"/>
  <c r="AG43" i="37" s="1"/>
  <c r="L42" i="37"/>
  <c r="AE42" i="37" s="1"/>
  <c r="K42" i="37"/>
  <c r="AG42" i="37" s="1"/>
  <c r="L41" i="37"/>
  <c r="Z41" i="37" s="1"/>
  <c r="AC41" i="37" s="1"/>
  <c r="K41" i="37"/>
  <c r="AG41" i="37" s="1"/>
  <c r="L40" i="37"/>
  <c r="V40" i="37" s="1"/>
  <c r="Y40" i="37" s="1"/>
  <c r="K40" i="37"/>
  <c r="AG40" i="37" s="1"/>
  <c r="L39" i="37"/>
  <c r="Z39" i="37" s="1"/>
  <c r="AC39" i="37" s="1"/>
  <c r="K39" i="37"/>
  <c r="AG39" i="37" s="1"/>
  <c r="L38" i="37"/>
  <c r="K38" i="37"/>
  <c r="AG38" i="37" s="1"/>
  <c r="L37" i="37"/>
  <c r="Z37" i="37" s="1"/>
  <c r="AC37" i="37" s="1"/>
  <c r="K37" i="37"/>
  <c r="AG37" i="37" s="1"/>
  <c r="L36" i="37"/>
  <c r="K36" i="37"/>
  <c r="AG36" i="37" s="1"/>
  <c r="L35" i="37"/>
  <c r="AA35" i="37" s="1"/>
  <c r="AB35" i="37" s="1"/>
  <c r="K35" i="37"/>
  <c r="AG35" i="37" s="1"/>
  <c r="L34" i="37"/>
  <c r="AA34" i="37" s="1"/>
  <c r="AB34" i="37" s="1"/>
  <c r="K34" i="37"/>
  <c r="AG34" i="37" s="1"/>
  <c r="L33" i="37"/>
  <c r="AA33" i="37" s="1"/>
  <c r="AB33" i="37" s="1"/>
  <c r="K33" i="37"/>
  <c r="AG33" i="37" s="1"/>
  <c r="L32" i="37"/>
  <c r="Z32" i="37" s="1"/>
  <c r="AC32" i="37" s="1"/>
  <c r="K32" i="37"/>
  <c r="AG32" i="37" s="1"/>
  <c r="L31" i="37"/>
  <c r="V31" i="37" s="1"/>
  <c r="Y31" i="37" s="1"/>
  <c r="K31" i="37"/>
  <c r="AG31" i="37" s="1"/>
  <c r="L30" i="37"/>
  <c r="AE30" i="37" s="1"/>
  <c r="K30" i="37"/>
  <c r="AG30" i="37" s="1"/>
  <c r="L29" i="37"/>
  <c r="AE29" i="37" s="1"/>
  <c r="K29" i="37"/>
  <c r="AG29" i="37" s="1"/>
  <c r="L28" i="37"/>
  <c r="AA28" i="37" s="1"/>
  <c r="AB28" i="37" s="1"/>
  <c r="K28" i="37"/>
  <c r="AG28" i="37" s="1"/>
  <c r="L27" i="37"/>
  <c r="AE27" i="37" s="1"/>
  <c r="K27" i="37"/>
  <c r="AG27" i="37" s="1"/>
  <c r="L26" i="37"/>
  <c r="S26" i="37" s="1"/>
  <c r="T26" i="37" s="1"/>
  <c r="K26" i="37"/>
  <c r="AG26" i="37" s="1"/>
  <c r="L25" i="37"/>
  <c r="S25" i="37" s="1"/>
  <c r="T25" i="37" s="1"/>
  <c r="K25" i="37"/>
  <c r="AG25" i="37" s="1"/>
  <c r="L24" i="37"/>
  <c r="AA24" i="37" s="1"/>
  <c r="AB24" i="37" s="1"/>
  <c r="K24" i="37"/>
  <c r="AG24" i="37" s="1"/>
  <c r="L23" i="37"/>
  <c r="AE23" i="37" s="1"/>
  <c r="K23" i="37"/>
  <c r="AG23" i="37" s="1"/>
  <c r="L22" i="37"/>
  <c r="AE22" i="37" s="1"/>
  <c r="K22" i="37"/>
  <c r="AG22" i="37" s="1"/>
  <c r="L21" i="37"/>
  <c r="W21" i="37" s="1"/>
  <c r="X21" i="37" s="1"/>
  <c r="K21" i="37"/>
  <c r="AG21" i="37" s="1"/>
  <c r="L20" i="37"/>
  <c r="W20" i="37" s="1"/>
  <c r="X20" i="37" s="1"/>
  <c r="K20" i="37"/>
  <c r="AG20" i="37" s="1"/>
  <c r="L19" i="37"/>
  <c r="Z19" i="37" s="1"/>
  <c r="AC19" i="37" s="1"/>
  <c r="K19" i="37"/>
  <c r="L18" i="37"/>
  <c r="AE18" i="37" s="1"/>
  <c r="K18" i="37"/>
  <c r="AG18" i="37" s="1"/>
  <c r="L17" i="37"/>
  <c r="K17" i="37"/>
  <c r="AG17" i="37" s="1"/>
  <c r="L16" i="37"/>
  <c r="AE16" i="37" s="1"/>
  <c r="K16" i="37"/>
  <c r="AG16" i="37" s="1"/>
  <c r="L15" i="37"/>
  <c r="Z15" i="37" s="1"/>
  <c r="K15" i="37"/>
  <c r="AG15" i="37" s="1"/>
  <c r="L14" i="37"/>
  <c r="AA14" i="37" s="1"/>
  <c r="AB14" i="37" s="1"/>
  <c r="K14" i="37"/>
  <c r="AG14" i="37" s="1"/>
  <c r="L13" i="37"/>
  <c r="R13" i="37" s="1"/>
  <c r="K13" i="37"/>
  <c r="AG13" i="37" s="1"/>
  <c r="L12" i="37"/>
  <c r="V12" i="37" s="1"/>
  <c r="Y12" i="37" s="1"/>
  <c r="K12" i="37"/>
  <c r="AG12" i="37" s="1"/>
  <c r="L11" i="37"/>
  <c r="AE11" i="37" s="1"/>
  <c r="K11" i="37"/>
  <c r="AG11" i="37" s="1"/>
  <c r="L10" i="37"/>
  <c r="W10" i="37" s="1"/>
  <c r="X10" i="37" s="1"/>
  <c r="K10" i="37"/>
  <c r="AG10" i="37" s="1"/>
  <c r="M64" i="37"/>
  <c r="L208" i="36"/>
  <c r="S208" i="36" s="1"/>
  <c r="T208" i="36" s="1"/>
  <c r="K208" i="36"/>
  <c r="AG208" i="36" s="1"/>
  <c r="L207" i="36"/>
  <c r="W207" i="36" s="1"/>
  <c r="X207" i="36" s="1"/>
  <c r="K207" i="36"/>
  <c r="AG207" i="36" s="1"/>
  <c r="L206" i="36"/>
  <c r="K206" i="36"/>
  <c r="AG206" i="36" s="1"/>
  <c r="L205" i="36"/>
  <c r="R205" i="36" s="1"/>
  <c r="U205" i="36" s="1"/>
  <c r="K205" i="36"/>
  <c r="AG205" i="36" s="1"/>
  <c r="L204" i="36"/>
  <c r="AE204" i="36" s="1"/>
  <c r="K204" i="36"/>
  <c r="AG204" i="36" s="1"/>
  <c r="L203" i="36"/>
  <c r="Z203" i="36" s="1"/>
  <c r="AC203" i="36" s="1"/>
  <c r="K203" i="36"/>
  <c r="AG203" i="36" s="1"/>
  <c r="L202" i="36"/>
  <c r="AE202" i="36" s="1"/>
  <c r="K202" i="36"/>
  <c r="AG202" i="36" s="1"/>
  <c r="L201" i="36"/>
  <c r="K201" i="36"/>
  <c r="AG201" i="36" s="1"/>
  <c r="L200" i="36"/>
  <c r="V200" i="36" s="1"/>
  <c r="Y200" i="36" s="1"/>
  <c r="K200" i="36"/>
  <c r="AG200" i="36" s="1"/>
  <c r="L199" i="36"/>
  <c r="AA199" i="36" s="1"/>
  <c r="AB199" i="36" s="1"/>
  <c r="K199" i="36"/>
  <c r="AG199" i="36" s="1"/>
  <c r="L198" i="36"/>
  <c r="V198" i="36" s="1"/>
  <c r="Y198" i="36" s="1"/>
  <c r="K198" i="36"/>
  <c r="AG198" i="36" s="1"/>
  <c r="L197" i="36"/>
  <c r="V197" i="36" s="1"/>
  <c r="Y197" i="36" s="1"/>
  <c r="K197" i="36"/>
  <c r="AG197" i="36" s="1"/>
  <c r="L196" i="36"/>
  <c r="K196" i="36"/>
  <c r="AG196" i="36" s="1"/>
  <c r="L195" i="36"/>
  <c r="R195" i="36" s="1"/>
  <c r="U195" i="36" s="1"/>
  <c r="K195" i="36"/>
  <c r="AG195" i="36" s="1"/>
  <c r="L194" i="36"/>
  <c r="AE194" i="36" s="1"/>
  <c r="K194" i="36"/>
  <c r="AG194" i="36" s="1"/>
  <c r="L193" i="36"/>
  <c r="Z193" i="36" s="1"/>
  <c r="AC193" i="36" s="1"/>
  <c r="K193" i="36"/>
  <c r="AG193" i="36" s="1"/>
  <c r="L192" i="36"/>
  <c r="W192" i="36" s="1"/>
  <c r="X192" i="36" s="1"/>
  <c r="K192" i="36"/>
  <c r="AG192" i="36" s="1"/>
  <c r="L191" i="36"/>
  <c r="S191" i="36" s="1"/>
  <c r="T191" i="36" s="1"/>
  <c r="K191" i="36"/>
  <c r="AG191" i="36" s="1"/>
  <c r="L190" i="36"/>
  <c r="K190" i="36"/>
  <c r="AG190" i="36" s="1"/>
  <c r="L189" i="36"/>
  <c r="W189" i="36" s="1"/>
  <c r="X189" i="36" s="1"/>
  <c r="K189" i="36"/>
  <c r="AG189" i="36" s="1"/>
  <c r="L188" i="36"/>
  <c r="V188" i="36" s="1"/>
  <c r="Y188" i="36" s="1"/>
  <c r="K188" i="36"/>
  <c r="AG188" i="36" s="1"/>
  <c r="L187" i="36"/>
  <c r="AA187" i="36" s="1"/>
  <c r="AB187" i="36" s="1"/>
  <c r="K187" i="36"/>
  <c r="AG187" i="36" s="1"/>
  <c r="L186" i="36"/>
  <c r="AA186" i="36" s="1"/>
  <c r="AB186" i="36" s="1"/>
  <c r="K186" i="36"/>
  <c r="AG186" i="36" s="1"/>
  <c r="L185" i="36"/>
  <c r="AE185" i="36" s="1"/>
  <c r="K185" i="36"/>
  <c r="AG185" i="36" s="1"/>
  <c r="L184" i="36"/>
  <c r="K184" i="36"/>
  <c r="AG184" i="36" s="1"/>
  <c r="L183" i="36"/>
  <c r="AE183" i="36" s="1"/>
  <c r="K183" i="36"/>
  <c r="AG183" i="36" s="1"/>
  <c r="L182" i="36"/>
  <c r="K182" i="36"/>
  <c r="AG182" i="36" s="1"/>
  <c r="L181" i="36"/>
  <c r="K181" i="36"/>
  <c r="AG181" i="36" s="1"/>
  <c r="L180" i="36"/>
  <c r="AA180" i="36" s="1"/>
  <c r="AB180" i="36" s="1"/>
  <c r="K180" i="36"/>
  <c r="AG180" i="36" s="1"/>
  <c r="L179" i="36"/>
  <c r="AA179" i="36" s="1"/>
  <c r="AB179" i="36" s="1"/>
  <c r="K179" i="36"/>
  <c r="AG179" i="36" s="1"/>
  <c r="L178" i="36"/>
  <c r="AA178" i="36" s="1"/>
  <c r="AB178" i="36" s="1"/>
  <c r="K178" i="36"/>
  <c r="AG178" i="36" s="1"/>
  <c r="L177" i="36"/>
  <c r="Z177" i="36" s="1"/>
  <c r="AC177" i="36" s="1"/>
  <c r="K177" i="36"/>
  <c r="AG177" i="36" s="1"/>
  <c r="L176" i="36"/>
  <c r="S176" i="36" s="1"/>
  <c r="T176" i="36" s="1"/>
  <c r="K176" i="36"/>
  <c r="AG176" i="36" s="1"/>
  <c r="L175" i="36"/>
  <c r="AA175" i="36" s="1"/>
  <c r="AB175" i="36" s="1"/>
  <c r="K175" i="36"/>
  <c r="AG175" i="36" s="1"/>
  <c r="L174" i="36"/>
  <c r="AA174" i="36" s="1"/>
  <c r="AB174" i="36" s="1"/>
  <c r="K174" i="36"/>
  <c r="AG174" i="36" s="1"/>
  <c r="L173" i="36"/>
  <c r="R173" i="36" s="1"/>
  <c r="U173" i="36" s="1"/>
  <c r="K173" i="36"/>
  <c r="AG173" i="36" s="1"/>
  <c r="L172" i="36"/>
  <c r="W172" i="36" s="1"/>
  <c r="X172" i="36" s="1"/>
  <c r="K172" i="36"/>
  <c r="AG172" i="36" s="1"/>
  <c r="L171" i="36"/>
  <c r="S171" i="36" s="1"/>
  <c r="T171" i="36" s="1"/>
  <c r="K171" i="36"/>
  <c r="AG171" i="36" s="1"/>
  <c r="L170" i="36"/>
  <c r="K170" i="36"/>
  <c r="AG170" i="36" s="1"/>
  <c r="L169" i="36"/>
  <c r="AE169" i="36" s="1"/>
  <c r="K169" i="36"/>
  <c r="AG169" i="36" s="1"/>
  <c r="L168" i="36"/>
  <c r="AA168" i="36" s="1"/>
  <c r="AB168" i="36" s="1"/>
  <c r="K168" i="36"/>
  <c r="AG168" i="36" s="1"/>
  <c r="L167" i="36"/>
  <c r="V167" i="36" s="1"/>
  <c r="Y167" i="36" s="1"/>
  <c r="K167" i="36"/>
  <c r="AG167" i="36" s="1"/>
  <c r="L166" i="36"/>
  <c r="R166" i="36" s="1"/>
  <c r="U166" i="36" s="1"/>
  <c r="K166" i="36"/>
  <c r="AG166" i="36" s="1"/>
  <c r="L165" i="36"/>
  <c r="V165" i="36" s="1"/>
  <c r="Y165" i="36" s="1"/>
  <c r="K165" i="36"/>
  <c r="AG165" i="36" s="1"/>
  <c r="L164" i="36"/>
  <c r="AE164" i="36" s="1"/>
  <c r="K164" i="36"/>
  <c r="AG164" i="36" s="1"/>
  <c r="L163" i="36"/>
  <c r="S163" i="36" s="1"/>
  <c r="T163" i="36" s="1"/>
  <c r="K163" i="36"/>
  <c r="AG163" i="36" s="1"/>
  <c r="L162" i="36"/>
  <c r="Z162" i="36" s="1"/>
  <c r="AC162" i="36" s="1"/>
  <c r="K162" i="36"/>
  <c r="AG162" i="36" s="1"/>
  <c r="L161" i="36"/>
  <c r="AE161" i="36" s="1"/>
  <c r="K161" i="36"/>
  <c r="AG161" i="36" s="1"/>
  <c r="L160" i="36"/>
  <c r="AE160" i="36" s="1"/>
  <c r="K160" i="36"/>
  <c r="AG160" i="36" s="1"/>
  <c r="L159" i="36"/>
  <c r="W159" i="36" s="1"/>
  <c r="X159" i="36" s="1"/>
  <c r="K159" i="36"/>
  <c r="AG159" i="36" s="1"/>
  <c r="L158" i="36"/>
  <c r="AA158" i="36" s="1"/>
  <c r="AB158" i="36" s="1"/>
  <c r="K158" i="36"/>
  <c r="AG158" i="36" s="1"/>
  <c r="L157" i="36"/>
  <c r="AE157" i="36" s="1"/>
  <c r="K157" i="36"/>
  <c r="AG157" i="36" s="1"/>
  <c r="L156" i="36"/>
  <c r="S156" i="36" s="1"/>
  <c r="T156" i="36" s="1"/>
  <c r="K156" i="36"/>
  <c r="AG156" i="36" s="1"/>
  <c r="L155" i="36"/>
  <c r="AA155" i="36" s="1"/>
  <c r="AB155" i="36" s="1"/>
  <c r="K155" i="36"/>
  <c r="AG155" i="36" s="1"/>
  <c r="L154" i="36"/>
  <c r="AE154" i="36" s="1"/>
  <c r="K154" i="36"/>
  <c r="AG154" i="36" s="1"/>
  <c r="L153" i="36"/>
  <c r="V153" i="36" s="1"/>
  <c r="Y153" i="36" s="1"/>
  <c r="K153" i="36"/>
  <c r="AG153" i="36" s="1"/>
  <c r="L152" i="36"/>
  <c r="AE152" i="36" s="1"/>
  <c r="K152" i="36"/>
  <c r="AG152" i="36" s="1"/>
  <c r="L151" i="36"/>
  <c r="K151" i="36"/>
  <c r="AG151" i="36" s="1"/>
  <c r="L150" i="36"/>
  <c r="Z150" i="36" s="1"/>
  <c r="AC150" i="36" s="1"/>
  <c r="K150" i="36"/>
  <c r="AG150" i="36" s="1"/>
  <c r="L149" i="36"/>
  <c r="AA149" i="36" s="1"/>
  <c r="AB149" i="36" s="1"/>
  <c r="K149" i="36"/>
  <c r="AG149" i="36" s="1"/>
  <c r="L148" i="36"/>
  <c r="AE148" i="36" s="1"/>
  <c r="K148" i="36"/>
  <c r="AG148" i="36" s="1"/>
  <c r="L147" i="36"/>
  <c r="K147" i="36"/>
  <c r="AG147" i="36" s="1"/>
  <c r="L146" i="36"/>
  <c r="K146" i="36"/>
  <c r="AG146" i="36" s="1"/>
  <c r="L145" i="36"/>
  <c r="S145" i="36" s="1"/>
  <c r="T145" i="36" s="1"/>
  <c r="K145" i="36"/>
  <c r="AG145" i="36" s="1"/>
  <c r="L144" i="36"/>
  <c r="Z144" i="36" s="1"/>
  <c r="AC144" i="36" s="1"/>
  <c r="K144" i="36"/>
  <c r="AG144" i="36" s="1"/>
  <c r="L143" i="36"/>
  <c r="AA143" i="36" s="1"/>
  <c r="AB143" i="36" s="1"/>
  <c r="K143" i="36"/>
  <c r="AG143" i="36" s="1"/>
  <c r="L142" i="36"/>
  <c r="Z142" i="36" s="1"/>
  <c r="AC142" i="36" s="1"/>
  <c r="K142" i="36"/>
  <c r="AG142" i="36" s="1"/>
  <c r="L141" i="36"/>
  <c r="AA141" i="36" s="1"/>
  <c r="AB141" i="36" s="1"/>
  <c r="K141" i="36"/>
  <c r="AG141" i="36" s="1"/>
  <c r="L140" i="36"/>
  <c r="W140" i="36" s="1"/>
  <c r="X140" i="36" s="1"/>
  <c r="K140" i="36"/>
  <c r="AG140" i="36" s="1"/>
  <c r="L139" i="36"/>
  <c r="V139" i="36" s="1"/>
  <c r="Y139" i="36" s="1"/>
  <c r="K139" i="36"/>
  <c r="AG139" i="36" s="1"/>
  <c r="L138" i="36"/>
  <c r="AA138" i="36" s="1"/>
  <c r="AB138" i="36" s="1"/>
  <c r="K138" i="36"/>
  <c r="AG138" i="36" s="1"/>
  <c r="L137" i="36"/>
  <c r="AA137" i="36" s="1"/>
  <c r="AB137" i="36" s="1"/>
  <c r="K137" i="36"/>
  <c r="AG137" i="36" s="1"/>
  <c r="L136" i="36"/>
  <c r="K136" i="36"/>
  <c r="AG136" i="36" s="1"/>
  <c r="L135" i="36"/>
  <c r="W135" i="36" s="1"/>
  <c r="X135" i="36" s="1"/>
  <c r="K135" i="36"/>
  <c r="AG135" i="36" s="1"/>
  <c r="L134" i="36"/>
  <c r="AE134" i="36" s="1"/>
  <c r="K134" i="36"/>
  <c r="AG134" i="36" s="1"/>
  <c r="L133" i="36"/>
  <c r="K133" i="36"/>
  <c r="AG133" i="36" s="1"/>
  <c r="L132" i="36"/>
  <c r="S132" i="36" s="1"/>
  <c r="T132" i="36" s="1"/>
  <c r="K132" i="36"/>
  <c r="AG132" i="36" s="1"/>
  <c r="L131" i="36"/>
  <c r="Z131" i="36" s="1"/>
  <c r="AC131" i="36" s="1"/>
  <c r="K131" i="36"/>
  <c r="AG131" i="36" s="1"/>
  <c r="L130" i="36"/>
  <c r="V130" i="36" s="1"/>
  <c r="Y130" i="36" s="1"/>
  <c r="K130" i="36"/>
  <c r="AG130" i="36" s="1"/>
  <c r="L129" i="36"/>
  <c r="Z129" i="36" s="1"/>
  <c r="AC129" i="36" s="1"/>
  <c r="K129" i="36"/>
  <c r="AG129" i="36" s="1"/>
  <c r="L128" i="36"/>
  <c r="K128" i="36"/>
  <c r="AG128" i="36" s="1"/>
  <c r="L127" i="36"/>
  <c r="K127" i="36"/>
  <c r="AG127" i="36" s="1"/>
  <c r="L126" i="36"/>
  <c r="AA126" i="36" s="1"/>
  <c r="AB126" i="36" s="1"/>
  <c r="K126" i="36"/>
  <c r="AG126" i="36" s="1"/>
  <c r="L125" i="36"/>
  <c r="AE125" i="36" s="1"/>
  <c r="K125" i="36"/>
  <c r="AG125" i="36" s="1"/>
  <c r="L124" i="36"/>
  <c r="Z124" i="36" s="1"/>
  <c r="AC124" i="36" s="1"/>
  <c r="K124" i="36"/>
  <c r="AG124" i="36" s="1"/>
  <c r="L123" i="36"/>
  <c r="W123" i="36" s="1"/>
  <c r="X123" i="36" s="1"/>
  <c r="K123" i="36"/>
  <c r="AG123" i="36" s="1"/>
  <c r="L122" i="36"/>
  <c r="AA122" i="36" s="1"/>
  <c r="AB122" i="36" s="1"/>
  <c r="K122" i="36"/>
  <c r="AG122" i="36" s="1"/>
  <c r="L121" i="36"/>
  <c r="AE121" i="36" s="1"/>
  <c r="K121" i="36"/>
  <c r="AG121" i="36" s="1"/>
  <c r="L120" i="36"/>
  <c r="V120" i="36" s="1"/>
  <c r="Y120" i="36" s="1"/>
  <c r="K120" i="36"/>
  <c r="AG120" i="36" s="1"/>
  <c r="L119" i="36"/>
  <c r="AE119" i="36" s="1"/>
  <c r="K119" i="36"/>
  <c r="AG119" i="36" s="1"/>
  <c r="L118" i="36"/>
  <c r="AE118" i="36" s="1"/>
  <c r="K118" i="36"/>
  <c r="AG118" i="36" s="1"/>
  <c r="L117" i="36"/>
  <c r="AA117" i="36" s="1"/>
  <c r="AB117" i="36" s="1"/>
  <c r="K117" i="36"/>
  <c r="AG117" i="36" s="1"/>
  <c r="L116" i="36"/>
  <c r="Z116" i="36" s="1"/>
  <c r="AC116" i="36" s="1"/>
  <c r="K116" i="36"/>
  <c r="AG116" i="36" s="1"/>
  <c r="L115" i="36"/>
  <c r="V115" i="36" s="1"/>
  <c r="Y115" i="36" s="1"/>
  <c r="K115" i="36"/>
  <c r="AG115" i="36" s="1"/>
  <c r="L114" i="36"/>
  <c r="Z114" i="36" s="1"/>
  <c r="AC114" i="36" s="1"/>
  <c r="K114" i="36"/>
  <c r="AG114" i="36" s="1"/>
  <c r="L113" i="36"/>
  <c r="R113" i="36" s="1"/>
  <c r="U113" i="36" s="1"/>
  <c r="K113" i="36"/>
  <c r="AG113" i="36" s="1"/>
  <c r="L112" i="36"/>
  <c r="S112" i="36" s="1"/>
  <c r="T112" i="36" s="1"/>
  <c r="K112" i="36"/>
  <c r="AG112" i="36" s="1"/>
  <c r="L111" i="36"/>
  <c r="W111" i="36" s="1"/>
  <c r="X111" i="36" s="1"/>
  <c r="K111" i="36"/>
  <c r="AG111" i="36" s="1"/>
  <c r="L110" i="36"/>
  <c r="AE110" i="36" s="1"/>
  <c r="K110" i="36"/>
  <c r="AG110" i="36" s="1"/>
  <c r="L109" i="36"/>
  <c r="AA109" i="36" s="1"/>
  <c r="AB109" i="36" s="1"/>
  <c r="K109" i="36"/>
  <c r="AG109" i="36" s="1"/>
  <c r="L108" i="36"/>
  <c r="S108" i="36" s="1"/>
  <c r="T108" i="36" s="1"/>
  <c r="K108" i="36"/>
  <c r="AG108" i="36" s="1"/>
  <c r="L107" i="36"/>
  <c r="Z107" i="36" s="1"/>
  <c r="AC107" i="36" s="1"/>
  <c r="K107" i="36"/>
  <c r="AG107" i="36" s="1"/>
  <c r="L106" i="36"/>
  <c r="R106" i="36" s="1"/>
  <c r="U106" i="36" s="1"/>
  <c r="K106" i="36"/>
  <c r="AG106" i="36" s="1"/>
  <c r="L105" i="36"/>
  <c r="Z105" i="36" s="1"/>
  <c r="AC105" i="36" s="1"/>
  <c r="K105" i="36"/>
  <c r="AG105" i="36" s="1"/>
  <c r="L104" i="36"/>
  <c r="K104" i="36"/>
  <c r="AG104" i="36" s="1"/>
  <c r="L103" i="36"/>
  <c r="R103" i="36" s="1"/>
  <c r="U103" i="36" s="1"/>
  <c r="K103" i="36"/>
  <c r="AG103" i="36" s="1"/>
  <c r="L102" i="36"/>
  <c r="R102" i="36" s="1"/>
  <c r="U102" i="36" s="1"/>
  <c r="K102" i="36"/>
  <c r="AG102" i="36" s="1"/>
  <c r="L101" i="36"/>
  <c r="AA101" i="36" s="1"/>
  <c r="AB101" i="36" s="1"/>
  <c r="K101" i="36"/>
  <c r="AG101" i="36" s="1"/>
  <c r="L100" i="36"/>
  <c r="Z100" i="36" s="1"/>
  <c r="AC100" i="36" s="1"/>
  <c r="K100" i="36"/>
  <c r="AG100" i="36" s="1"/>
  <c r="L99" i="36"/>
  <c r="W99" i="36" s="1"/>
  <c r="X99" i="36" s="1"/>
  <c r="K99" i="36"/>
  <c r="AG99" i="36" s="1"/>
  <c r="L98" i="36"/>
  <c r="AE98" i="36" s="1"/>
  <c r="K98" i="36"/>
  <c r="AG98" i="36" s="1"/>
  <c r="L97" i="36"/>
  <c r="AE97" i="36" s="1"/>
  <c r="K97" i="36"/>
  <c r="AG97" i="36" s="1"/>
  <c r="L96" i="36"/>
  <c r="S96" i="36" s="1"/>
  <c r="T96" i="36" s="1"/>
  <c r="K96" i="36"/>
  <c r="AG96" i="36" s="1"/>
  <c r="L95" i="36"/>
  <c r="K95" i="36"/>
  <c r="AG95" i="36" s="1"/>
  <c r="L94" i="36"/>
  <c r="S94" i="36" s="1"/>
  <c r="T94" i="36" s="1"/>
  <c r="K94" i="36"/>
  <c r="AG94" i="36" s="1"/>
  <c r="L93" i="36"/>
  <c r="S93" i="36" s="1"/>
  <c r="T93" i="36" s="1"/>
  <c r="K93" i="36"/>
  <c r="AG93" i="36" s="1"/>
  <c r="L92" i="36"/>
  <c r="AA92" i="36" s="1"/>
  <c r="AB92" i="36" s="1"/>
  <c r="K92" i="36"/>
  <c r="AG92" i="36" s="1"/>
  <c r="L91" i="36"/>
  <c r="V91" i="36" s="1"/>
  <c r="Y91" i="36" s="1"/>
  <c r="K91" i="36"/>
  <c r="AG91" i="36" s="1"/>
  <c r="L90" i="36"/>
  <c r="R90" i="36" s="1"/>
  <c r="U90" i="36" s="1"/>
  <c r="K90" i="36"/>
  <c r="AG90" i="36" s="1"/>
  <c r="L89" i="36"/>
  <c r="AA89" i="36" s="1"/>
  <c r="AB89" i="36" s="1"/>
  <c r="K89" i="36"/>
  <c r="AG89" i="36" s="1"/>
  <c r="L88" i="36"/>
  <c r="S88" i="36" s="1"/>
  <c r="T88" i="36" s="1"/>
  <c r="K88" i="36"/>
  <c r="AG88" i="36" s="1"/>
  <c r="L87" i="36"/>
  <c r="K87" i="36"/>
  <c r="AG87" i="36" s="1"/>
  <c r="L86" i="36"/>
  <c r="W86" i="36" s="1"/>
  <c r="X86" i="36" s="1"/>
  <c r="K86" i="36"/>
  <c r="AG86" i="36" s="1"/>
  <c r="L85" i="36"/>
  <c r="S85" i="36" s="1"/>
  <c r="T85" i="36" s="1"/>
  <c r="K85" i="36"/>
  <c r="AG85" i="36" s="1"/>
  <c r="L84" i="36"/>
  <c r="AA84" i="36" s="1"/>
  <c r="AB84" i="36" s="1"/>
  <c r="K84" i="36"/>
  <c r="AG84" i="36" s="1"/>
  <c r="L83" i="36"/>
  <c r="S83" i="36" s="1"/>
  <c r="T83" i="36" s="1"/>
  <c r="K83" i="36"/>
  <c r="AG83" i="36" s="1"/>
  <c r="L82" i="36"/>
  <c r="W82" i="36" s="1"/>
  <c r="X82" i="36" s="1"/>
  <c r="K82" i="36"/>
  <c r="AG82" i="36" s="1"/>
  <c r="L81" i="36"/>
  <c r="Z81" i="36" s="1"/>
  <c r="AC81" i="36" s="1"/>
  <c r="K81" i="36"/>
  <c r="AG81" i="36" s="1"/>
  <c r="L80" i="36"/>
  <c r="Z80" i="36" s="1"/>
  <c r="AC80" i="36" s="1"/>
  <c r="K80" i="36"/>
  <c r="AG80" i="36" s="1"/>
  <c r="L79" i="36"/>
  <c r="Z79" i="36" s="1"/>
  <c r="AC79" i="36" s="1"/>
  <c r="K79" i="36"/>
  <c r="AG79" i="36" s="1"/>
  <c r="L78" i="36"/>
  <c r="V78" i="36" s="1"/>
  <c r="Y78" i="36" s="1"/>
  <c r="K78" i="36"/>
  <c r="AG78" i="36" s="1"/>
  <c r="L77" i="36"/>
  <c r="AA77" i="36" s="1"/>
  <c r="AB77" i="36" s="1"/>
  <c r="K77" i="36"/>
  <c r="AG77" i="36" s="1"/>
  <c r="L76" i="36"/>
  <c r="AA76" i="36" s="1"/>
  <c r="AB76" i="36" s="1"/>
  <c r="K76" i="36"/>
  <c r="AG76" i="36" s="1"/>
  <c r="L75" i="36"/>
  <c r="K75" i="36"/>
  <c r="AG75" i="36" s="1"/>
  <c r="L74" i="36"/>
  <c r="W74" i="36" s="1"/>
  <c r="X74" i="36" s="1"/>
  <c r="K74" i="36"/>
  <c r="AG74" i="36" s="1"/>
  <c r="L73" i="36"/>
  <c r="AE73" i="36" s="1"/>
  <c r="K73" i="36"/>
  <c r="AG73" i="36" s="1"/>
  <c r="L72" i="36"/>
  <c r="AA72" i="36" s="1"/>
  <c r="AB72" i="36" s="1"/>
  <c r="K72" i="36"/>
  <c r="AG72" i="36" s="1"/>
  <c r="L71" i="36"/>
  <c r="AA71" i="36" s="1"/>
  <c r="AB71" i="36" s="1"/>
  <c r="K71" i="36"/>
  <c r="AG71" i="36" s="1"/>
  <c r="L70" i="36"/>
  <c r="AE70" i="36" s="1"/>
  <c r="K70" i="36"/>
  <c r="AG70" i="36" s="1"/>
  <c r="L69" i="36"/>
  <c r="AE69" i="36" s="1"/>
  <c r="K69" i="36"/>
  <c r="AG69" i="36" s="1"/>
  <c r="L68" i="36"/>
  <c r="W68" i="36" s="1"/>
  <c r="X68" i="36" s="1"/>
  <c r="K68" i="36"/>
  <c r="AG68" i="36" s="1"/>
  <c r="L67" i="36"/>
  <c r="S67" i="36" s="1"/>
  <c r="T67" i="36" s="1"/>
  <c r="K67" i="36"/>
  <c r="AG67" i="36" s="1"/>
  <c r="L66" i="36"/>
  <c r="AA66" i="36" s="1"/>
  <c r="AB66" i="36" s="1"/>
  <c r="K66" i="36"/>
  <c r="AG66" i="36" s="1"/>
  <c r="L65" i="36"/>
  <c r="W65" i="36" s="1"/>
  <c r="X65" i="36" s="1"/>
  <c r="K65" i="36"/>
  <c r="AG65" i="36" s="1"/>
  <c r="L64" i="36"/>
  <c r="S64" i="36" s="1"/>
  <c r="T64" i="36" s="1"/>
  <c r="K64" i="36"/>
  <c r="AG64" i="36" s="1"/>
  <c r="L63" i="36"/>
  <c r="S63" i="36" s="1"/>
  <c r="T63" i="36" s="1"/>
  <c r="K63" i="36"/>
  <c r="AG63" i="36" s="1"/>
  <c r="L62" i="36"/>
  <c r="AE62" i="36" s="1"/>
  <c r="K62" i="36"/>
  <c r="AG62" i="36" s="1"/>
  <c r="L61" i="36"/>
  <c r="S61" i="36" s="1"/>
  <c r="T61" i="36" s="1"/>
  <c r="K61" i="36"/>
  <c r="AG61" i="36" s="1"/>
  <c r="L60" i="36"/>
  <c r="Z60" i="36" s="1"/>
  <c r="AC60" i="36" s="1"/>
  <c r="K60" i="36"/>
  <c r="AG60" i="36" s="1"/>
  <c r="L59" i="36"/>
  <c r="AA59" i="36" s="1"/>
  <c r="AB59" i="36" s="1"/>
  <c r="K59" i="36"/>
  <c r="AG59" i="36" s="1"/>
  <c r="L58" i="36"/>
  <c r="W58" i="36" s="1"/>
  <c r="X58" i="36" s="1"/>
  <c r="K58" i="36"/>
  <c r="AG58" i="36" s="1"/>
  <c r="L57" i="36"/>
  <c r="Z57" i="36" s="1"/>
  <c r="AC57" i="36" s="1"/>
  <c r="K57" i="36"/>
  <c r="AG57" i="36" s="1"/>
  <c r="L56" i="36"/>
  <c r="W56" i="36" s="1"/>
  <c r="X56" i="36" s="1"/>
  <c r="K56" i="36"/>
  <c r="AG56" i="36" s="1"/>
  <c r="L55" i="36"/>
  <c r="S55" i="36" s="1"/>
  <c r="T55" i="36" s="1"/>
  <c r="K55" i="36"/>
  <c r="AG55" i="36" s="1"/>
  <c r="L54" i="36"/>
  <c r="W54" i="36" s="1"/>
  <c r="X54" i="36" s="1"/>
  <c r="K54" i="36"/>
  <c r="AG54" i="36" s="1"/>
  <c r="L53" i="36"/>
  <c r="AA53" i="36" s="1"/>
  <c r="AB53" i="36" s="1"/>
  <c r="K53" i="36"/>
  <c r="AG53" i="36" s="1"/>
  <c r="L52" i="36"/>
  <c r="R52" i="36" s="1"/>
  <c r="U52" i="36" s="1"/>
  <c r="K52" i="36"/>
  <c r="AG52" i="36" s="1"/>
  <c r="L51" i="36"/>
  <c r="K51" i="36"/>
  <c r="AG51" i="36" s="1"/>
  <c r="L50" i="36"/>
  <c r="AE50" i="36" s="1"/>
  <c r="K50" i="36"/>
  <c r="AG50" i="36" s="1"/>
  <c r="L49" i="36"/>
  <c r="AA49" i="36" s="1"/>
  <c r="AB49" i="36" s="1"/>
  <c r="K49" i="36"/>
  <c r="AG49" i="36" s="1"/>
  <c r="L48" i="36"/>
  <c r="AA48" i="36" s="1"/>
  <c r="AB48" i="36" s="1"/>
  <c r="K48" i="36"/>
  <c r="AG48" i="36" s="1"/>
  <c r="L47" i="36"/>
  <c r="Z47" i="36" s="1"/>
  <c r="AC47" i="36" s="1"/>
  <c r="K47" i="36"/>
  <c r="AG47" i="36" s="1"/>
  <c r="L46" i="36"/>
  <c r="S46" i="36" s="1"/>
  <c r="T46" i="36" s="1"/>
  <c r="K46" i="36"/>
  <c r="AG46" i="36" s="1"/>
  <c r="L45" i="36"/>
  <c r="S45" i="36" s="1"/>
  <c r="T45" i="36" s="1"/>
  <c r="K45" i="36"/>
  <c r="AG45" i="36" s="1"/>
  <c r="L44" i="36"/>
  <c r="V44" i="36" s="1"/>
  <c r="Y44" i="36" s="1"/>
  <c r="K44" i="36"/>
  <c r="AG44" i="36" s="1"/>
  <c r="L43" i="36"/>
  <c r="S43" i="36" s="1"/>
  <c r="T43" i="36" s="1"/>
  <c r="K43" i="36"/>
  <c r="AG43" i="36" s="1"/>
  <c r="L42" i="36"/>
  <c r="S42" i="36" s="1"/>
  <c r="T42" i="36" s="1"/>
  <c r="K42" i="36"/>
  <c r="AG42" i="36" s="1"/>
  <c r="L41" i="36"/>
  <c r="AA41" i="36" s="1"/>
  <c r="AB41" i="36" s="1"/>
  <c r="K41" i="36"/>
  <c r="AG41" i="36" s="1"/>
  <c r="L40" i="36"/>
  <c r="Z40" i="36" s="1"/>
  <c r="AC40" i="36" s="1"/>
  <c r="K40" i="36"/>
  <c r="AG40" i="36" s="1"/>
  <c r="L39" i="36"/>
  <c r="AE39" i="36" s="1"/>
  <c r="K39" i="36"/>
  <c r="AG39" i="36" s="1"/>
  <c r="L38" i="36"/>
  <c r="K38" i="36"/>
  <c r="AG38" i="36" s="1"/>
  <c r="L37" i="36"/>
  <c r="AA37" i="36" s="1"/>
  <c r="AB37" i="36" s="1"/>
  <c r="K37" i="36"/>
  <c r="AG37" i="36" s="1"/>
  <c r="L36" i="36"/>
  <c r="R36" i="36" s="1"/>
  <c r="U36" i="36" s="1"/>
  <c r="K36" i="36"/>
  <c r="AG36" i="36" s="1"/>
  <c r="L35" i="36"/>
  <c r="AE35" i="36" s="1"/>
  <c r="K35" i="36"/>
  <c r="AG35" i="36" s="1"/>
  <c r="L34" i="36"/>
  <c r="S34" i="36" s="1"/>
  <c r="T34" i="36" s="1"/>
  <c r="K34" i="36"/>
  <c r="AG34" i="36" s="1"/>
  <c r="L33" i="36"/>
  <c r="V33" i="36" s="1"/>
  <c r="Y33" i="36" s="1"/>
  <c r="K33" i="36"/>
  <c r="AG33" i="36" s="1"/>
  <c r="L32" i="36"/>
  <c r="W32" i="36" s="1"/>
  <c r="X32" i="36" s="1"/>
  <c r="K32" i="36"/>
  <c r="AG32" i="36" s="1"/>
  <c r="L31" i="36"/>
  <c r="AA31" i="36" s="1"/>
  <c r="AB31" i="36" s="1"/>
  <c r="K31" i="36"/>
  <c r="AG31" i="36" s="1"/>
  <c r="L30" i="36"/>
  <c r="S30" i="36" s="1"/>
  <c r="T30" i="36" s="1"/>
  <c r="K30" i="36"/>
  <c r="AG30" i="36" s="1"/>
  <c r="L29" i="36"/>
  <c r="W29" i="36" s="1"/>
  <c r="X29" i="36" s="1"/>
  <c r="K29" i="36"/>
  <c r="AG29" i="36" s="1"/>
  <c r="L28" i="36"/>
  <c r="AA28" i="36" s="1"/>
  <c r="AB28" i="36" s="1"/>
  <c r="K28" i="36"/>
  <c r="AG28" i="36" s="1"/>
  <c r="L27" i="36"/>
  <c r="V27" i="36" s="1"/>
  <c r="Y27" i="36" s="1"/>
  <c r="K27" i="36"/>
  <c r="AG27" i="36" s="1"/>
  <c r="L26" i="36"/>
  <c r="AA26" i="36" s="1"/>
  <c r="AB26" i="36" s="1"/>
  <c r="K26" i="36"/>
  <c r="AG26" i="36" s="1"/>
  <c r="L25" i="36"/>
  <c r="W25" i="36" s="1"/>
  <c r="X25" i="36" s="1"/>
  <c r="K25" i="36"/>
  <c r="AG25" i="36" s="1"/>
  <c r="L24" i="36"/>
  <c r="W24" i="36" s="1"/>
  <c r="X24" i="36" s="1"/>
  <c r="K24" i="36"/>
  <c r="AG24" i="36" s="1"/>
  <c r="L23" i="36"/>
  <c r="W23" i="36" s="1"/>
  <c r="X23" i="36" s="1"/>
  <c r="K23" i="36"/>
  <c r="AG23" i="36" s="1"/>
  <c r="L22" i="36"/>
  <c r="K22" i="36"/>
  <c r="AG22" i="36" s="1"/>
  <c r="L21" i="36"/>
  <c r="Z21" i="36" s="1"/>
  <c r="AC21" i="36" s="1"/>
  <c r="K21" i="36"/>
  <c r="AG21" i="36" s="1"/>
  <c r="L20" i="36"/>
  <c r="R20" i="36" s="1"/>
  <c r="U20" i="36" s="1"/>
  <c r="K20" i="36"/>
  <c r="AG20" i="36" s="1"/>
  <c r="L19" i="36"/>
  <c r="AE19" i="36" s="1"/>
  <c r="K19" i="36"/>
  <c r="AG19" i="36" s="1"/>
  <c r="L18" i="36"/>
  <c r="W18" i="36" s="1"/>
  <c r="X18" i="36" s="1"/>
  <c r="K18" i="36"/>
  <c r="AG18" i="36" s="1"/>
  <c r="L17" i="36"/>
  <c r="K17" i="36"/>
  <c r="AG17" i="36" s="1"/>
  <c r="L16" i="36"/>
  <c r="W16" i="36" s="1"/>
  <c r="X16" i="36" s="1"/>
  <c r="K16" i="36"/>
  <c r="AG16" i="36" s="1"/>
  <c r="L15" i="36"/>
  <c r="R15" i="36" s="1"/>
  <c r="U15" i="36" s="1"/>
  <c r="K15" i="36"/>
  <c r="AG15" i="36" s="1"/>
  <c r="L14" i="36"/>
  <c r="Z14" i="36" s="1"/>
  <c r="AC14" i="36" s="1"/>
  <c r="K14" i="36"/>
  <c r="AG14" i="36" s="1"/>
  <c r="L13" i="36"/>
  <c r="W13" i="36" s="1"/>
  <c r="X13" i="36" s="1"/>
  <c r="K13" i="36"/>
  <c r="AG13" i="36" s="1"/>
  <c r="L12" i="36"/>
  <c r="V12" i="36" s="1"/>
  <c r="Y12" i="36" s="1"/>
  <c r="K12" i="36"/>
  <c r="AG12" i="36" s="1"/>
  <c r="L11" i="36"/>
  <c r="K11" i="36"/>
  <c r="AG11" i="36" s="1"/>
  <c r="L10" i="36"/>
  <c r="K10" i="36"/>
  <c r="AG10" i="36" s="1"/>
  <c r="O80" i="36"/>
  <c r="L208" i="35"/>
  <c r="K208" i="35"/>
  <c r="AG208" i="35" s="1"/>
  <c r="L207" i="35"/>
  <c r="K207" i="35"/>
  <c r="AG207" i="35" s="1"/>
  <c r="L206" i="35"/>
  <c r="K206" i="35"/>
  <c r="AG206" i="35" s="1"/>
  <c r="L205" i="35"/>
  <c r="AA205" i="35" s="1"/>
  <c r="AB205" i="35" s="1"/>
  <c r="K205" i="35"/>
  <c r="AG205" i="35" s="1"/>
  <c r="L204" i="35"/>
  <c r="Z204" i="35" s="1"/>
  <c r="AC204" i="35" s="1"/>
  <c r="K204" i="35"/>
  <c r="AG204" i="35" s="1"/>
  <c r="L203" i="35"/>
  <c r="Z203" i="35" s="1"/>
  <c r="AC203" i="35" s="1"/>
  <c r="K203" i="35"/>
  <c r="AG203" i="35" s="1"/>
  <c r="L202" i="35"/>
  <c r="Z202" i="35" s="1"/>
  <c r="AC202" i="35" s="1"/>
  <c r="K202" i="35"/>
  <c r="AG202" i="35" s="1"/>
  <c r="L201" i="35"/>
  <c r="K201" i="35"/>
  <c r="AG201" i="35" s="1"/>
  <c r="L200" i="35"/>
  <c r="K200" i="35"/>
  <c r="AG200" i="35" s="1"/>
  <c r="L199" i="35"/>
  <c r="K199" i="35"/>
  <c r="AG199" i="35" s="1"/>
  <c r="L198" i="35"/>
  <c r="AE198" i="35" s="1"/>
  <c r="K198" i="35"/>
  <c r="AG198" i="35" s="1"/>
  <c r="L197" i="35"/>
  <c r="R197" i="35" s="1"/>
  <c r="U197" i="35" s="1"/>
  <c r="K197" i="35"/>
  <c r="AG197" i="35" s="1"/>
  <c r="L196" i="35"/>
  <c r="W196" i="35" s="1"/>
  <c r="X196" i="35" s="1"/>
  <c r="K196" i="35"/>
  <c r="AG196" i="35" s="1"/>
  <c r="L195" i="35"/>
  <c r="K195" i="35"/>
  <c r="AG195" i="35" s="1"/>
  <c r="L194" i="35"/>
  <c r="AA194" i="35" s="1"/>
  <c r="AB194" i="35" s="1"/>
  <c r="K194" i="35"/>
  <c r="AG194" i="35" s="1"/>
  <c r="L193" i="35"/>
  <c r="K193" i="35"/>
  <c r="AG193" i="35" s="1"/>
  <c r="L192" i="35"/>
  <c r="AA192" i="35" s="1"/>
  <c r="AB192" i="35" s="1"/>
  <c r="K192" i="35"/>
  <c r="AG192" i="35" s="1"/>
  <c r="L191" i="35"/>
  <c r="S191" i="35" s="1"/>
  <c r="T191" i="35" s="1"/>
  <c r="K191" i="35"/>
  <c r="AG191" i="35" s="1"/>
  <c r="L190" i="35"/>
  <c r="AA190" i="35" s="1"/>
  <c r="AB190" i="35" s="1"/>
  <c r="K190" i="35"/>
  <c r="AG190" i="35" s="1"/>
  <c r="L189" i="35"/>
  <c r="W189" i="35" s="1"/>
  <c r="X189" i="35" s="1"/>
  <c r="K189" i="35"/>
  <c r="AG189" i="35" s="1"/>
  <c r="L188" i="35"/>
  <c r="V188" i="35" s="1"/>
  <c r="Y188" i="35" s="1"/>
  <c r="K188" i="35"/>
  <c r="AG188" i="35" s="1"/>
  <c r="L187" i="35"/>
  <c r="K187" i="35"/>
  <c r="AG187" i="35" s="1"/>
  <c r="L186" i="35"/>
  <c r="K186" i="35"/>
  <c r="AG186" i="35" s="1"/>
  <c r="L185" i="35"/>
  <c r="Z185" i="35" s="1"/>
  <c r="AC185" i="35" s="1"/>
  <c r="K185" i="35"/>
  <c r="AG185" i="35" s="1"/>
  <c r="L184" i="35"/>
  <c r="W184" i="35" s="1"/>
  <c r="X184" i="35" s="1"/>
  <c r="K184" i="35"/>
  <c r="AG184" i="35" s="1"/>
  <c r="L183" i="35"/>
  <c r="Z183" i="35" s="1"/>
  <c r="AC183" i="35" s="1"/>
  <c r="K183" i="35"/>
  <c r="AG183" i="35" s="1"/>
  <c r="L182" i="35"/>
  <c r="K182" i="35"/>
  <c r="AG182" i="35" s="1"/>
  <c r="L181" i="35"/>
  <c r="AE181" i="35" s="1"/>
  <c r="K181" i="35"/>
  <c r="AG181" i="35" s="1"/>
  <c r="L180" i="35"/>
  <c r="K180" i="35"/>
  <c r="AG180" i="35" s="1"/>
  <c r="L179" i="35"/>
  <c r="K179" i="35"/>
  <c r="AG179" i="35" s="1"/>
  <c r="L178" i="35"/>
  <c r="K178" i="35"/>
  <c r="AG178" i="35" s="1"/>
  <c r="L177" i="35"/>
  <c r="Z177" i="35" s="1"/>
  <c r="AC177" i="35" s="1"/>
  <c r="K177" i="35"/>
  <c r="AG177" i="35" s="1"/>
  <c r="L176" i="35"/>
  <c r="K176" i="35"/>
  <c r="AG176" i="35" s="1"/>
  <c r="L175" i="35"/>
  <c r="K175" i="35"/>
  <c r="AG175" i="35" s="1"/>
  <c r="L174" i="35"/>
  <c r="K174" i="35"/>
  <c r="AG174" i="35" s="1"/>
  <c r="L173" i="35"/>
  <c r="W173" i="35" s="1"/>
  <c r="X173" i="35" s="1"/>
  <c r="K173" i="35"/>
  <c r="AG173" i="35" s="1"/>
  <c r="L172" i="35"/>
  <c r="W172" i="35" s="1"/>
  <c r="X172" i="35" s="1"/>
  <c r="K172" i="35"/>
  <c r="AG172" i="35" s="1"/>
  <c r="L171" i="35"/>
  <c r="K171" i="35"/>
  <c r="AG171" i="35" s="1"/>
  <c r="L170" i="35"/>
  <c r="K170" i="35"/>
  <c r="AG170" i="35" s="1"/>
  <c r="L169" i="35"/>
  <c r="K169" i="35"/>
  <c r="AG169" i="35" s="1"/>
  <c r="L168" i="35"/>
  <c r="W168" i="35" s="1"/>
  <c r="X168" i="35" s="1"/>
  <c r="K168" i="35"/>
  <c r="AG168" i="35" s="1"/>
  <c r="L167" i="35"/>
  <c r="Z167" i="35" s="1"/>
  <c r="AC167" i="35" s="1"/>
  <c r="K167" i="35"/>
  <c r="AG167" i="35" s="1"/>
  <c r="L166" i="35"/>
  <c r="V166" i="35" s="1"/>
  <c r="Y166" i="35" s="1"/>
  <c r="K166" i="35"/>
  <c r="AG166" i="35" s="1"/>
  <c r="L165" i="35"/>
  <c r="AE165" i="35" s="1"/>
  <c r="K165" i="35"/>
  <c r="AG165" i="35" s="1"/>
  <c r="L164" i="35"/>
  <c r="V164" i="35" s="1"/>
  <c r="Y164" i="35" s="1"/>
  <c r="K164" i="35"/>
  <c r="AG164" i="35" s="1"/>
  <c r="L163" i="35"/>
  <c r="AE163" i="35" s="1"/>
  <c r="K163" i="35"/>
  <c r="AG163" i="35" s="1"/>
  <c r="L162" i="35"/>
  <c r="AA162" i="35" s="1"/>
  <c r="AB162" i="35" s="1"/>
  <c r="K162" i="35"/>
  <c r="AG162" i="35" s="1"/>
  <c r="L161" i="35"/>
  <c r="K161" i="35"/>
  <c r="AG161" i="35" s="1"/>
  <c r="L160" i="35"/>
  <c r="K160" i="35"/>
  <c r="AG160" i="35" s="1"/>
  <c r="L159" i="35"/>
  <c r="K159" i="35"/>
  <c r="AG159" i="35" s="1"/>
  <c r="L158" i="35"/>
  <c r="V158" i="35" s="1"/>
  <c r="Y158" i="35" s="1"/>
  <c r="K158" i="35"/>
  <c r="AG158" i="35" s="1"/>
  <c r="L157" i="35"/>
  <c r="K157" i="35"/>
  <c r="AG157" i="35" s="1"/>
  <c r="L156" i="35"/>
  <c r="AE156" i="35" s="1"/>
  <c r="K156" i="35"/>
  <c r="AG156" i="35" s="1"/>
  <c r="L155" i="35"/>
  <c r="S155" i="35" s="1"/>
  <c r="T155" i="35" s="1"/>
  <c r="K155" i="35"/>
  <c r="AG155" i="35" s="1"/>
  <c r="L154" i="35"/>
  <c r="AE154" i="35" s="1"/>
  <c r="K154" i="35"/>
  <c r="AG154" i="35" s="1"/>
  <c r="L153" i="35"/>
  <c r="S153" i="35" s="1"/>
  <c r="T153" i="35" s="1"/>
  <c r="K153" i="35"/>
  <c r="AG153" i="35" s="1"/>
  <c r="L152" i="35"/>
  <c r="R152" i="35" s="1"/>
  <c r="U152" i="35" s="1"/>
  <c r="K152" i="35"/>
  <c r="AG152" i="35" s="1"/>
  <c r="L151" i="35"/>
  <c r="AE151" i="35" s="1"/>
  <c r="K151" i="35"/>
  <c r="AG151" i="35" s="1"/>
  <c r="L150" i="35"/>
  <c r="K150" i="35"/>
  <c r="AG150" i="35" s="1"/>
  <c r="L149" i="35"/>
  <c r="V149" i="35" s="1"/>
  <c r="Y149" i="35" s="1"/>
  <c r="K149" i="35"/>
  <c r="AG149" i="35" s="1"/>
  <c r="L148" i="35"/>
  <c r="AA148" i="35" s="1"/>
  <c r="AB148" i="35" s="1"/>
  <c r="K148" i="35"/>
  <c r="AG148" i="35" s="1"/>
  <c r="L147" i="35"/>
  <c r="K147" i="35"/>
  <c r="AG147" i="35" s="1"/>
  <c r="L146" i="35"/>
  <c r="AA146" i="35" s="1"/>
  <c r="AB146" i="35" s="1"/>
  <c r="K146" i="35"/>
  <c r="AG146" i="35" s="1"/>
  <c r="L145" i="35"/>
  <c r="AE145" i="35" s="1"/>
  <c r="K145" i="35"/>
  <c r="AG145" i="35" s="1"/>
  <c r="L144" i="35"/>
  <c r="V144" i="35" s="1"/>
  <c r="Y144" i="35" s="1"/>
  <c r="K144" i="35"/>
  <c r="AG144" i="35" s="1"/>
  <c r="L143" i="35"/>
  <c r="AA143" i="35" s="1"/>
  <c r="AB143" i="35" s="1"/>
  <c r="K143" i="35"/>
  <c r="AG143" i="35" s="1"/>
  <c r="L142" i="35"/>
  <c r="K142" i="35"/>
  <c r="AG142" i="35" s="1"/>
  <c r="L141" i="35"/>
  <c r="V141" i="35" s="1"/>
  <c r="Y141" i="35" s="1"/>
  <c r="K141" i="35"/>
  <c r="AG141" i="35" s="1"/>
  <c r="L140" i="35"/>
  <c r="V140" i="35" s="1"/>
  <c r="Y140" i="35" s="1"/>
  <c r="K140" i="35"/>
  <c r="AG140" i="35" s="1"/>
  <c r="L139" i="35"/>
  <c r="R139" i="35" s="1"/>
  <c r="U139" i="35" s="1"/>
  <c r="K139" i="35"/>
  <c r="AG139" i="35" s="1"/>
  <c r="L138" i="35"/>
  <c r="K138" i="35"/>
  <c r="AG138" i="35" s="1"/>
  <c r="L137" i="35"/>
  <c r="AE137" i="35" s="1"/>
  <c r="K137" i="35"/>
  <c r="AG137" i="35" s="1"/>
  <c r="L136" i="35"/>
  <c r="Z136" i="35" s="1"/>
  <c r="AC136" i="35" s="1"/>
  <c r="K136" i="35"/>
  <c r="AG136" i="35" s="1"/>
  <c r="L135" i="35"/>
  <c r="R135" i="35" s="1"/>
  <c r="U135" i="35" s="1"/>
  <c r="K135" i="35"/>
  <c r="AG135" i="35" s="1"/>
  <c r="L134" i="35"/>
  <c r="AE134" i="35" s="1"/>
  <c r="K134" i="35"/>
  <c r="AG134" i="35" s="1"/>
  <c r="L133" i="35"/>
  <c r="Z133" i="35" s="1"/>
  <c r="AC133" i="35" s="1"/>
  <c r="K133" i="35"/>
  <c r="AG133" i="35" s="1"/>
  <c r="L132" i="35"/>
  <c r="Z132" i="35" s="1"/>
  <c r="AC132" i="35" s="1"/>
  <c r="K132" i="35"/>
  <c r="AG132" i="35" s="1"/>
  <c r="L131" i="35"/>
  <c r="AA131" i="35" s="1"/>
  <c r="AB131" i="35" s="1"/>
  <c r="K131" i="35"/>
  <c r="AG131" i="35" s="1"/>
  <c r="L130" i="35"/>
  <c r="K130" i="35"/>
  <c r="AG130" i="35" s="1"/>
  <c r="L129" i="35"/>
  <c r="K129" i="35"/>
  <c r="AG129" i="35" s="1"/>
  <c r="L128" i="35"/>
  <c r="K128" i="35"/>
  <c r="AG128" i="35" s="1"/>
  <c r="L127" i="35"/>
  <c r="V127" i="35" s="1"/>
  <c r="Y127" i="35" s="1"/>
  <c r="K127" i="35"/>
  <c r="AG127" i="35" s="1"/>
  <c r="L126" i="35"/>
  <c r="K126" i="35"/>
  <c r="AG126" i="35" s="1"/>
  <c r="L125" i="35"/>
  <c r="K125" i="35"/>
  <c r="AG125" i="35" s="1"/>
  <c r="L124" i="35"/>
  <c r="Z124" i="35" s="1"/>
  <c r="AC124" i="35" s="1"/>
  <c r="K124" i="35"/>
  <c r="AG124" i="35" s="1"/>
  <c r="L123" i="35"/>
  <c r="K123" i="35"/>
  <c r="AG123" i="35" s="1"/>
  <c r="L122" i="35"/>
  <c r="K122" i="35"/>
  <c r="AG122" i="35" s="1"/>
  <c r="L121" i="35"/>
  <c r="K121" i="35"/>
  <c r="AG121" i="35" s="1"/>
  <c r="L120" i="35"/>
  <c r="K120" i="35"/>
  <c r="AG120" i="35" s="1"/>
  <c r="L119" i="35"/>
  <c r="S119" i="35" s="1"/>
  <c r="T119" i="35" s="1"/>
  <c r="K119" i="35"/>
  <c r="AG119" i="35" s="1"/>
  <c r="L118" i="35"/>
  <c r="AE118" i="35" s="1"/>
  <c r="K118" i="35"/>
  <c r="AG118" i="35" s="1"/>
  <c r="L117" i="35"/>
  <c r="K117" i="35"/>
  <c r="AG117" i="35" s="1"/>
  <c r="L116" i="35"/>
  <c r="R116" i="35" s="1"/>
  <c r="U116" i="35" s="1"/>
  <c r="K116" i="35"/>
  <c r="AG116" i="35" s="1"/>
  <c r="L115" i="35"/>
  <c r="AA115" i="35" s="1"/>
  <c r="AB115" i="35" s="1"/>
  <c r="K115" i="35"/>
  <c r="AG115" i="35" s="1"/>
  <c r="L114" i="35"/>
  <c r="AA114" i="35" s="1"/>
  <c r="AB114" i="35" s="1"/>
  <c r="K114" i="35"/>
  <c r="AG114" i="35" s="1"/>
  <c r="L113" i="35"/>
  <c r="AA113" i="35" s="1"/>
  <c r="AB113" i="35" s="1"/>
  <c r="K113" i="35"/>
  <c r="AG113" i="35" s="1"/>
  <c r="L112" i="35"/>
  <c r="V112" i="35" s="1"/>
  <c r="Y112" i="35" s="1"/>
  <c r="K112" i="35"/>
  <c r="AG112" i="35" s="1"/>
  <c r="L111" i="35"/>
  <c r="K111" i="35"/>
  <c r="AG111" i="35" s="1"/>
  <c r="L110" i="35"/>
  <c r="K110" i="35"/>
  <c r="AG110" i="35" s="1"/>
  <c r="L109" i="35"/>
  <c r="V109" i="35" s="1"/>
  <c r="Y109" i="35" s="1"/>
  <c r="K109" i="35"/>
  <c r="AG109" i="35" s="1"/>
  <c r="L108" i="35"/>
  <c r="Z108" i="35" s="1"/>
  <c r="AC108" i="35" s="1"/>
  <c r="K108" i="35"/>
  <c r="AG108" i="35" s="1"/>
  <c r="L107" i="35"/>
  <c r="K107" i="35"/>
  <c r="AG107" i="35" s="1"/>
  <c r="L106" i="35"/>
  <c r="W106" i="35" s="1"/>
  <c r="X106" i="35" s="1"/>
  <c r="K106" i="35"/>
  <c r="AG106" i="35" s="1"/>
  <c r="L105" i="35"/>
  <c r="K105" i="35"/>
  <c r="AG105" i="35" s="1"/>
  <c r="L104" i="35"/>
  <c r="K104" i="35"/>
  <c r="AG104" i="35" s="1"/>
  <c r="L103" i="35"/>
  <c r="K103" i="35"/>
  <c r="AG103" i="35" s="1"/>
  <c r="L102" i="35"/>
  <c r="Z102" i="35" s="1"/>
  <c r="AC102" i="35" s="1"/>
  <c r="K102" i="35"/>
  <c r="AG102" i="35" s="1"/>
  <c r="L101" i="35"/>
  <c r="V101" i="35" s="1"/>
  <c r="Y101" i="35" s="1"/>
  <c r="K101" i="35"/>
  <c r="AG101" i="35" s="1"/>
  <c r="L100" i="35"/>
  <c r="AA100" i="35" s="1"/>
  <c r="AB100" i="35" s="1"/>
  <c r="K100" i="35"/>
  <c r="AG100" i="35" s="1"/>
  <c r="L99" i="35"/>
  <c r="K99" i="35"/>
  <c r="AG99" i="35" s="1"/>
  <c r="L98" i="35"/>
  <c r="AE98" i="35" s="1"/>
  <c r="K98" i="35"/>
  <c r="AG98" i="35" s="1"/>
  <c r="L97" i="35"/>
  <c r="K97" i="35"/>
  <c r="AG97" i="35" s="1"/>
  <c r="L96" i="35"/>
  <c r="V96" i="35" s="1"/>
  <c r="Y96" i="35" s="1"/>
  <c r="K96" i="35"/>
  <c r="AG96" i="35" s="1"/>
  <c r="L95" i="35"/>
  <c r="AE95" i="35" s="1"/>
  <c r="K95" i="35"/>
  <c r="AG95" i="35" s="1"/>
  <c r="L94" i="35"/>
  <c r="W94" i="35" s="1"/>
  <c r="X94" i="35" s="1"/>
  <c r="K94" i="35"/>
  <c r="AG94" i="35" s="1"/>
  <c r="L93" i="35"/>
  <c r="K93" i="35"/>
  <c r="AG93" i="35" s="1"/>
  <c r="L92" i="35"/>
  <c r="Z92" i="35" s="1"/>
  <c r="AC92" i="35" s="1"/>
  <c r="K92" i="35"/>
  <c r="AG92" i="35" s="1"/>
  <c r="L91" i="35"/>
  <c r="AA91" i="35" s="1"/>
  <c r="AB91" i="35" s="1"/>
  <c r="K91" i="35"/>
  <c r="AG91" i="35" s="1"/>
  <c r="L90" i="35"/>
  <c r="W90" i="35" s="1"/>
  <c r="X90" i="35" s="1"/>
  <c r="K90" i="35"/>
  <c r="AG90" i="35" s="1"/>
  <c r="L89" i="35"/>
  <c r="K89" i="35"/>
  <c r="AG89" i="35" s="1"/>
  <c r="L88" i="35"/>
  <c r="Z88" i="35" s="1"/>
  <c r="AC88" i="35" s="1"/>
  <c r="K88" i="35"/>
  <c r="AG88" i="35" s="1"/>
  <c r="L87" i="35"/>
  <c r="K87" i="35"/>
  <c r="AG87" i="35" s="1"/>
  <c r="L86" i="35"/>
  <c r="V86" i="35" s="1"/>
  <c r="Y86" i="35" s="1"/>
  <c r="K86" i="35"/>
  <c r="AG86" i="35" s="1"/>
  <c r="L85" i="35"/>
  <c r="S85" i="35" s="1"/>
  <c r="T85" i="35" s="1"/>
  <c r="K85" i="35"/>
  <c r="AG85" i="35" s="1"/>
  <c r="L84" i="35"/>
  <c r="Z84" i="35" s="1"/>
  <c r="AC84" i="35" s="1"/>
  <c r="K84" i="35"/>
  <c r="AG84" i="35" s="1"/>
  <c r="L83" i="35"/>
  <c r="K83" i="35"/>
  <c r="AG83" i="35" s="1"/>
  <c r="L82" i="35"/>
  <c r="K82" i="35"/>
  <c r="AG82" i="35" s="1"/>
  <c r="L81" i="35"/>
  <c r="S81" i="35" s="1"/>
  <c r="T81" i="35" s="1"/>
  <c r="K81" i="35"/>
  <c r="AG81" i="35" s="1"/>
  <c r="L80" i="35"/>
  <c r="AE80" i="35" s="1"/>
  <c r="K80" i="35"/>
  <c r="AG80" i="35" s="1"/>
  <c r="L79" i="35"/>
  <c r="Z79" i="35" s="1"/>
  <c r="AC79" i="35" s="1"/>
  <c r="K79" i="35"/>
  <c r="AG79" i="35" s="1"/>
  <c r="L78" i="35"/>
  <c r="V78" i="35" s="1"/>
  <c r="Y78" i="35" s="1"/>
  <c r="K78" i="35"/>
  <c r="AG78" i="35" s="1"/>
  <c r="L77" i="35"/>
  <c r="K77" i="35"/>
  <c r="AG77" i="35" s="1"/>
  <c r="L76" i="35"/>
  <c r="W76" i="35" s="1"/>
  <c r="X76" i="35" s="1"/>
  <c r="K76" i="35"/>
  <c r="AG76" i="35" s="1"/>
  <c r="L75" i="35"/>
  <c r="K75" i="35"/>
  <c r="AG75" i="35" s="1"/>
  <c r="L74" i="35"/>
  <c r="K74" i="35"/>
  <c r="AG74" i="35" s="1"/>
  <c r="L73" i="35"/>
  <c r="AA73" i="35" s="1"/>
  <c r="AB73" i="35" s="1"/>
  <c r="K73" i="35"/>
  <c r="AG73" i="35" s="1"/>
  <c r="L72" i="35"/>
  <c r="K72" i="35"/>
  <c r="AG72" i="35" s="1"/>
  <c r="L71" i="35"/>
  <c r="AA71" i="35" s="1"/>
  <c r="AB71" i="35" s="1"/>
  <c r="K71" i="35"/>
  <c r="AG71" i="35" s="1"/>
  <c r="L70" i="35"/>
  <c r="AA70" i="35" s="1"/>
  <c r="AB70" i="35" s="1"/>
  <c r="K70" i="35"/>
  <c r="AG70" i="35" s="1"/>
  <c r="L69" i="35"/>
  <c r="W69" i="35" s="1"/>
  <c r="X69" i="35" s="1"/>
  <c r="K69" i="35"/>
  <c r="AG69" i="35" s="1"/>
  <c r="L68" i="35"/>
  <c r="W68" i="35" s="1"/>
  <c r="X68" i="35" s="1"/>
  <c r="K68" i="35"/>
  <c r="AG68" i="35" s="1"/>
  <c r="L67" i="35"/>
  <c r="K67" i="35"/>
  <c r="AG67" i="35" s="1"/>
  <c r="L66" i="35"/>
  <c r="Z66" i="35" s="1"/>
  <c r="AC66" i="35" s="1"/>
  <c r="K66" i="35"/>
  <c r="AG66" i="35" s="1"/>
  <c r="L65" i="35"/>
  <c r="AA65" i="35" s="1"/>
  <c r="AB65" i="35" s="1"/>
  <c r="K65" i="35"/>
  <c r="AG65" i="35" s="1"/>
  <c r="L64" i="35"/>
  <c r="K64" i="35"/>
  <c r="AG64" i="35" s="1"/>
  <c r="L63" i="35"/>
  <c r="S63" i="35" s="1"/>
  <c r="T63" i="35" s="1"/>
  <c r="K63" i="35"/>
  <c r="AG63" i="35" s="1"/>
  <c r="L62" i="35"/>
  <c r="AE62" i="35" s="1"/>
  <c r="K62" i="35"/>
  <c r="AG62" i="35" s="1"/>
  <c r="L61" i="35"/>
  <c r="V61" i="35" s="1"/>
  <c r="Y61" i="35" s="1"/>
  <c r="K61" i="35"/>
  <c r="AG61" i="35" s="1"/>
  <c r="L60" i="35"/>
  <c r="W60" i="35" s="1"/>
  <c r="X60" i="35" s="1"/>
  <c r="K60" i="35"/>
  <c r="AG60" i="35" s="1"/>
  <c r="L59" i="35"/>
  <c r="K59" i="35"/>
  <c r="AG59" i="35" s="1"/>
  <c r="L58" i="35"/>
  <c r="V58" i="35" s="1"/>
  <c r="Y58" i="35" s="1"/>
  <c r="K58" i="35"/>
  <c r="AG58" i="35" s="1"/>
  <c r="L57" i="35"/>
  <c r="V57" i="35" s="1"/>
  <c r="Y57" i="35" s="1"/>
  <c r="K57" i="35"/>
  <c r="AG57" i="35" s="1"/>
  <c r="L56" i="35"/>
  <c r="AE56" i="35" s="1"/>
  <c r="K56" i="35"/>
  <c r="AG56" i="35" s="1"/>
  <c r="L55" i="35"/>
  <c r="V55" i="35" s="1"/>
  <c r="Y55" i="35" s="1"/>
  <c r="K55" i="35"/>
  <c r="AG55" i="35" s="1"/>
  <c r="L54" i="35"/>
  <c r="K54" i="35"/>
  <c r="AG54" i="35" s="1"/>
  <c r="L53" i="35"/>
  <c r="Z53" i="35" s="1"/>
  <c r="AC53" i="35" s="1"/>
  <c r="K53" i="35"/>
  <c r="AG53" i="35" s="1"/>
  <c r="L52" i="35"/>
  <c r="R52" i="35" s="1"/>
  <c r="U52" i="35" s="1"/>
  <c r="K52" i="35"/>
  <c r="AG52" i="35" s="1"/>
  <c r="L51" i="35"/>
  <c r="AA51" i="35" s="1"/>
  <c r="AB51" i="35" s="1"/>
  <c r="K51" i="35"/>
  <c r="AG51" i="35" s="1"/>
  <c r="L50" i="35"/>
  <c r="AE50" i="35" s="1"/>
  <c r="K50" i="35"/>
  <c r="AG50" i="35" s="1"/>
  <c r="L49" i="35"/>
  <c r="Z49" i="35" s="1"/>
  <c r="AC49" i="35" s="1"/>
  <c r="K49" i="35"/>
  <c r="AG49" i="35" s="1"/>
  <c r="L48" i="35"/>
  <c r="Z48" i="35" s="1"/>
  <c r="AC48" i="35" s="1"/>
  <c r="K48" i="35"/>
  <c r="AG48" i="35" s="1"/>
  <c r="L47" i="35"/>
  <c r="AE47" i="35" s="1"/>
  <c r="K47" i="35"/>
  <c r="AG47" i="35" s="1"/>
  <c r="L46" i="35"/>
  <c r="Z46" i="35" s="1"/>
  <c r="AC46" i="35" s="1"/>
  <c r="K46" i="35"/>
  <c r="AG46" i="35" s="1"/>
  <c r="L45" i="35"/>
  <c r="Z45" i="35" s="1"/>
  <c r="AC45" i="35" s="1"/>
  <c r="K45" i="35"/>
  <c r="AG45" i="35" s="1"/>
  <c r="L44" i="35"/>
  <c r="Z44" i="35" s="1"/>
  <c r="AC44" i="35" s="1"/>
  <c r="K44" i="35"/>
  <c r="AG44" i="35" s="1"/>
  <c r="L43" i="35"/>
  <c r="S43" i="35" s="1"/>
  <c r="T43" i="35" s="1"/>
  <c r="K43" i="35"/>
  <c r="AG43" i="35" s="1"/>
  <c r="L42" i="35"/>
  <c r="Z42" i="35" s="1"/>
  <c r="AC42" i="35" s="1"/>
  <c r="K42" i="35"/>
  <c r="AG42" i="35" s="1"/>
  <c r="L41" i="35"/>
  <c r="AA41" i="35" s="1"/>
  <c r="AB41" i="35" s="1"/>
  <c r="K41" i="35"/>
  <c r="AG41" i="35" s="1"/>
  <c r="L40" i="35"/>
  <c r="W40" i="35" s="1"/>
  <c r="X40" i="35" s="1"/>
  <c r="K40" i="35"/>
  <c r="AG40" i="35" s="1"/>
  <c r="L39" i="35"/>
  <c r="AE39" i="35" s="1"/>
  <c r="K39" i="35"/>
  <c r="AG39" i="35" s="1"/>
  <c r="L38" i="35"/>
  <c r="Z38" i="35" s="1"/>
  <c r="AC38" i="35" s="1"/>
  <c r="K38" i="35"/>
  <c r="AG38" i="35" s="1"/>
  <c r="L37" i="35"/>
  <c r="S37" i="35" s="1"/>
  <c r="T37" i="35" s="1"/>
  <c r="K37" i="35"/>
  <c r="AG37" i="35" s="1"/>
  <c r="L36" i="35"/>
  <c r="Z36" i="35" s="1"/>
  <c r="AC36" i="35" s="1"/>
  <c r="K36" i="35"/>
  <c r="AG36" i="35" s="1"/>
  <c r="L35" i="35"/>
  <c r="AE35" i="35" s="1"/>
  <c r="K35" i="35"/>
  <c r="AG35" i="35" s="1"/>
  <c r="L34" i="35"/>
  <c r="AE34" i="35" s="1"/>
  <c r="K34" i="35"/>
  <c r="AG34" i="35" s="1"/>
  <c r="L33" i="35"/>
  <c r="AA33" i="35" s="1"/>
  <c r="AB33" i="35" s="1"/>
  <c r="K33" i="35"/>
  <c r="AG33" i="35" s="1"/>
  <c r="L32" i="35"/>
  <c r="S32" i="35" s="1"/>
  <c r="T32" i="35" s="1"/>
  <c r="K32" i="35"/>
  <c r="AG32" i="35" s="1"/>
  <c r="L31" i="35"/>
  <c r="R31" i="35" s="1"/>
  <c r="U31" i="35" s="1"/>
  <c r="K31" i="35"/>
  <c r="AG31" i="35" s="1"/>
  <c r="L30" i="35"/>
  <c r="Z30" i="35" s="1"/>
  <c r="AC30" i="35" s="1"/>
  <c r="K30" i="35"/>
  <c r="AG30" i="35" s="1"/>
  <c r="L29" i="35"/>
  <c r="AE29" i="35" s="1"/>
  <c r="K29" i="35"/>
  <c r="AG29" i="35" s="1"/>
  <c r="L28" i="35"/>
  <c r="Z28" i="35" s="1"/>
  <c r="AC28" i="35" s="1"/>
  <c r="K28" i="35"/>
  <c r="AG28" i="35" s="1"/>
  <c r="L27" i="35"/>
  <c r="R27" i="35" s="1"/>
  <c r="U27" i="35" s="1"/>
  <c r="K27" i="35"/>
  <c r="AG27" i="35" s="1"/>
  <c r="L26" i="35"/>
  <c r="V26" i="35" s="1"/>
  <c r="Y26" i="35" s="1"/>
  <c r="K26" i="35"/>
  <c r="AG26" i="35" s="1"/>
  <c r="L25" i="35"/>
  <c r="W25" i="35" s="1"/>
  <c r="X25" i="35" s="1"/>
  <c r="K25" i="35"/>
  <c r="AG25" i="35" s="1"/>
  <c r="L24" i="35"/>
  <c r="K24" i="35"/>
  <c r="AG24" i="35" s="1"/>
  <c r="L23" i="35"/>
  <c r="V23" i="35" s="1"/>
  <c r="Y23" i="35" s="1"/>
  <c r="K23" i="35"/>
  <c r="AG23" i="35" s="1"/>
  <c r="L22" i="35"/>
  <c r="W22" i="35" s="1"/>
  <c r="X22" i="35" s="1"/>
  <c r="K22" i="35"/>
  <c r="AG22" i="35" s="1"/>
  <c r="L21" i="35"/>
  <c r="AA21" i="35" s="1"/>
  <c r="AB21" i="35" s="1"/>
  <c r="K21" i="35"/>
  <c r="AG21" i="35" s="1"/>
  <c r="L20" i="35"/>
  <c r="AA20" i="35" s="1"/>
  <c r="AB20" i="35" s="1"/>
  <c r="K20" i="35"/>
  <c r="AG20" i="35" s="1"/>
  <c r="L19" i="35"/>
  <c r="AA19" i="35" s="1"/>
  <c r="AB19" i="35" s="1"/>
  <c r="K19" i="35"/>
  <c r="AG19" i="35" s="1"/>
  <c r="L18" i="35"/>
  <c r="AE18" i="35" s="1"/>
  <c r="K18" i="35"/>
  <c r="AG18" i="35" s="1"/>
  <c r="L17" i="35"/>
  <c r="V17" i="35" s="1"/>
  <c r="Y17" i="35" s="1"/>
  <c r="K17" i="35"/>
  <c r="AG17" i="35" s="1"/>
  <c r="L16" i="35"/>
  <c r="W16" i="35" s="1"/>
  <c r="X16" i="35" s="1"/>
  <c r="K16" i="35"/>
  <c r="AG16" i="35" s="1"/>
  <c r="L15" i="35"/>
  <c r="K15" i="35"/>
  <c r="AG15" i="35" s="1"/>
  <c r="L14" i="35"/>
  <c r="W14" i="35" s="1"/>
  <c r="X14" i="35" s="1"/>
  <c r="K14" i="35"/>
  <c r="AG14" i="35" s="1"/>
  <c r="L13" i="35"/>
  <c r="Z13" i="35" s="1"/>
  <c r="AC13" i="35" s="1"/>
  <c r="K13" i="35"/>
  <c r="AG13" i="35" s="1"/>
  <c r="L12" i="35"/>
  <c r="Z12" i="35" s="1"/>
  <c r="AC12" i="35" s="1"/>
  <c r="K12" i="35"/>
  <c r="AG12" i="35" s="1"/>
  <c r="L11" i="35"/>
  <c r="R11" i="35" s="1"/>
  <c r="U11" i="35" s="1"/>
  <c r="K11" i="35"/>
  <c r="AG11" i="35" s="1"/>
  <c r="L10" i="35"/>
  <c r="W10" i="35" s="1"/>
  <c r="X10" i="35" s="1"/>
  <c r="K10" i="35"/>
  <c r="AG10" i="35" s="1"/>
  <c r="O77" i="35"/>
  <c r="L208" i="34"/>
  <c r="AA208" i="34" s="1"/>
  <c r="AB208" i="34" s="1"/>
  <c r="K208" i="34"/>
  <c r="AG208" i="34" s="1"/>
  <c r="L207" i="34"/>
  <c r="K207" i="34"/>
  <c r="AG207" i="34" s="1"/>
  <c r="L206" i="34"/>
  <c r="AE206" i="34" s="1"/>
  <c r="K206" i="34"/>
  <c r="AG206" i="34" s="1"/>
  <c r="L205" i="34"/>
  <c r="AE205" i="34" s="1"/>
  <c r="K205" i="34"/>
  <c r="AG205" i="34" s="1"/>
  <c r="L204" i="34"/>
  <c r="AA204" i="34" s="1"/>
  <c r="AB204" i="34" s="1"/>
  <c r="K204" i="34"/>
  <c r="AG204" i="34" s="1"/>
  <c r="L203" i="34"/>
  <c r="Z203" i="34" s="1"/>
  <c r="AC203" i="34" s="1"/>
  <c r="K203" i="34"/>
  <c r="AG203" i="34" s="1"/>
  <c r="L202" i="34"/>
  <c r="K202" i="34"/>
  <c r="AG202" i="34" s="1"/>
  <c r="L201" i="34"/>
  <c r="V201" i="34" s="1"/>
  <c r="Y201" i="34" s="1"/>
  <c r="K201" i="34"/>
  <c r="AG201" i="34" s="1"/>
  <c r="L200" i="34"/>
  <c r="K200" i="34"/>
  <c r="AG200" i="34" s="1"/>
  <c r="L199" i="34"/>
  <c r="K199" i="34"/>
  <c r="AG199" i="34" s="1"/>
  <c r="L198" i="34"/>
  <c r="AA198" i="34" s="1"/>
  <c r="AB198" i="34" s="1"/>
  <c r="K198" i="34"/>
  <c r="AG198" i="34" s="1"/>
  <c r="L197" i="34"/>
  <c r="K197" i="34"/>
  <c r="AG197" i="34" s="1"/>
  <c r="L196" i="34"/>
  <c r="K196" i="34"/>
  <c r="AG196" i="34" s="1"/>
  <c r="L195" i="34"/>
  <c r="Z195" i="34" s="1"/>
  <c r="AC195" i="34" s="1"/>
  <c r="K195" i="34"/>
  <c r="AG195" i="34" s="1"/>
  <c r="L194" i="34"/>
  <c r="K194" i="34"/>
  <c r="AG194" i="34" s="1"/>
  <c r="L193" i="34"/>
  <c r="AE193" i="34" s="1"/>
  <c r="K193" i="34"/>
  <c r="AG193" i="34" s="1"/>
  <c r="L192" i="34"/>
  <c r="AA192" i="34" s="1"/>
  <c r="AB192" i="34" s="1"/>
  <c r="K192" i="34"/>
  <c r="AG192" i="34" s="1"/>
  <c r="L191" i="34"/>
  <c r="K191" i="34"/>
  <c r="AG191" i="34" s="1"/>
  <c r="L190" i="34"/>
  <c r="AA190" i="34" s="1"/>
  <c r="AB190" i="34" s="1"/>
  <c r="K190" i="34"/>
  <c r="AG190" i="34" s="1"/>
  <c r="L189" i="34"/>
  <c r="W189" i="34" s="1"/>
  <c r="X189" i="34" s="1"/>
  <c r="K189" i="34"/>
  <c r="AG189" i="34" s="1"/>
  <c r="L188" i="34"/>
  <c r="V188" i="34" s="1"/>
  <c r="Y188" i="34" s="1"/>
  <c r="K188" i="34"/>
  <c r="AG188" i="34" s="1"/>
  <c r="L187" i="34"/>
  <c r="W187" i="34" s="1"/>
  <c r="X187" i="34" s="1"/>
  <c r="K187" i="34"/>
  <c r="AG187" i="34" s="1"/>
  <c r="L186" i="34"/>
  <c r="AE186" i="34" s="1"/>
  <c r="K186" i="34"/>
  <c r="AG186" i="34" s="1"/>
  <c r="L185" i="34"/>
  <c r="AE185" i="34" s="1"/>
  <c r="K185" i="34"/>
  <c r="AG185" i="34" s="1"/>
  <c r="L184" i="34"/>
  <c r="AE184" i="34" s="1"/>
  <c r="K184" i="34"/>
  <c r="AG184" i="34" s="1"/>
  <c r="L183" i="34"/>
  <c r="AE183" i="34" s="1"/>
  <c r="K183" i="34"/>
  <c r="AG183" i="34" s="1"/>
  <c r="L182" i="34"/>
  <c r="K182" i="34"/>
  <c r="AG182" i="34" s="1"/>
  <c r="L181" i="34"/>
  <c r="AA181" i="34" s="1"/>
  <c r="AB181" i="34" s="1"/>
  <c r="K181" i="34"/>
  <c r="AG181" i="34" s="1"/>
  <c r="L180" i="34"/>
  <c r="AA180" i="34" s="1"/>
  <c r="AB180" i="34" s="1"/>
  <c r="K180" i="34"/>
  <c r="AG180" i="34" s="1"/>
  <c r="L179" i="34"/>
  <c r="Z179" i="34" s="1"/>
  <c r="AC179" i="34" s="1"/>
  <c r="K179" i="34"/>
  <c r="AG179" i="34" s="1"/>
  <c r="L178" i="34"/>
  <c r="AA178" i="34" s="1"/>
  <c r="AB178" i="34" s="1"/>
  <c r="K178" i="34"/>
  <c r="AG178" i="34" s="1"/>
  <c r="L177" i="34"/>
  <c r="AE177" i="34" s="1"/>
  <c r="K177" i="34"/>
  <c r="AG177" i="34" s="1"/>
  <c r="L176" i="34"/>
  <c r="V176" i="34" s="1"/>
  <c r="Y176" i="34" s="1"/>
  <c r="K176" i="34"/>
  <c r="AG176" i="34" s="1"/>
  <c r="L175" i="34"/>
  <c r="R175" i="34" s="1"/>
  <c r="U175" i="34" s="1"/>
  <c r="K175" i="34"/>
  <c r="AG175" i="34" s="1"/>
  <c r="L174" i="34"/>
  <c r="Z174" i="34" s="1"/>
  <c r="AC174" i="34" s="1"/>
  <c r="K174" i="34"/>
  <c r="AG174" i="34" s="1"/>
  <c r="L173" i="34"/>
  <c r="AE173" i="34" s="1"/>
  <c r="K173" i="34"/>
  <c r="AG173" i="34" s="1"/>
  <c r="L172" i="34"/>
  <c r="W172" i="34" s="1"/>
  <c r="X172" i="34" s="1"/>
  <c r="K172" i="34"/>
  <c r="AG172" i="34" s="1"/>
  <c r="L171" i="34"/>
  <c r="AA171" i="34" s="1"/>
  <c r="AB171" i="34" s="1"/>
  <c r="K171" i="34"/>
  <c r="AG171" i="34" s="1"/>
  <c r="L170" i="34"/>
  <c r="K170" i="34"/>
  <c r="AG170" i="34" s="1"/>
  <c r="L169" i="34"/>
  <c r="AE169" i="34" s="1"/>
  <c r="K169" i="34"/>
  <c r="AG169" i="34" s="1"/>
  <c r="L168" i="34"/>
  <c r="W168" i="34" s="1"/>
  <c r="X168" i="34" s="1"/>
  <c r="K168" i="34"/>
  <c r="AG168" i="34" s="1"/>
  <c r="L167" i="34"/>
  <c r="V167" i="34" s="1"/>
  <c r="Y167" i="34" s="1"/>
  <c r="K167" i="34"/>
  <c r="AG167" i="34" s="1"/>
  <c r="L166" i="34"/>
  <c r="K166" i="34"/>
  <c r="AG166" i="34" s="1"/>
  <c r="L165" i="34"/>
  <c r="K165" i="34"/>
  <c r="AG165" i="34" s="1"/>
  <c r="L164" i="34"/>
  <c r="K164" i="34"/>
  <c r="AG164" i="34" s="1"/>
  <c r="L163" i="34"/>
  <c r="K163" i="34"/>
  <c r="AG163" i="34" s="1"/>
  <c r="L162" i="34"/>
  <c r="Z162" i="34" s="1"/>
  <c r="AC162" i="34" s="1"/>
  <c r="K162" i="34"/>
  <c r="AG162" i="34" s="1"/>
  <c r="L161" i="34"/>
  <c r="Z161" i="34" s="1"/>
  <c r="AC161" i="34" s="1"/>
  <c r="K161" i="34"/>
  <c r="AG161" i="34" s="1"/>
  <c r="L160" i="34"/>
  <c r="S160" i="34" s="1"/>
  <c r="T160" i="34" s="1"/>
  <c r="K160" i="34"/>
  <c r="AG160" i="34" s="1"/>
  <c r="L159" i="34"/>
  <c r="AE159" i="34" s="1"/>
  <c r="K159" i="34"/>
  <c r="AG159" i="34" s="1"/>
  <c r="L158" i="34"/>
  <c r="AE158" i="34" s="1"/>
  <c r="K158" i="34"/>
  <c r="AG158" i="34" s="1"/>
  <c r="L157" i="34"/>
  <c r="K157" i="34"/>
  <c r="AG157" i="34" s="1"/>
  <c r="L156" i="34"/>
  <c r="AA156" i="34" s="1"/>
  <c r="AB156" i="34" s="1"/>
  <c r="K156" i="34"/>
  <c r="AG156" i="34" s="1"/>
  <c r="L155" i="34"/>
  <c r="AE155" i="34" s="1"/>
  <c r="K155" i="34"/>
  <c r="AG155" i="34" s="1"/>
  <c r="L154" i="34"/>
  <c r="K154" i="34"/>
  <c r="AG154" i="34" s="1"/>
  <c r="L153" i="34"/>
  <c r="AE153" i="34" s="1"/>
  <c r="K153" i="34"/>
  <c r="AG153" i="34" s="1"/>
  <c r="L152" i="34"/>
  <c r="V152" i="34" s="1"/>
  <c r="Y152" i="34" s="1"/>
  <c r="K152" i="34"/>
  <c r="AG152" i="34" s="1"/>
  <c r="L151" i="34"/>
  <c r="AA151" i="34" s="1"/>
  <c r="AB151" i="34" s="1"/>
  <c r="K151" i="34"/>
  <c r="AG151" i="34" s="1"/>
  <c r="L150" i="34"/>
  <c r="W150" i="34" s="1"/>
  <c r="X150" i="34" s="1"/>
  <c r="K150" i="34"/>
  <c r="AG150" i="34" s="1"/>
  <c r="L149" i="34"/>
  <c r="AA149" i="34" s="1"/>
  <c r="AB149" i="34" s="1"/>
  <c r="K149" i="34"/>
  <c r="AG149" i="34" s="1"/>
  <c r="L148" i="34"/>
  <c r="V148" i="34" s="1"/>
  <c r="Y148" i="34" s="1"/>
  <c r="K148" i="34"/>
  <c r="AG148" i="34" s="1"/>
  <c r="L147" i="34"/>
  <c r="K147" i="34"/>
  <c r="AG147" i="34" s="1"/>
  <c r="L146" i="34"/>
  <c r="AE146" i="34" s="1"/>
  <c r="K146" i="34"/>
  <c r="AG146" i="34" s="1"/>
  <c r="L145" i="34"/>
  <c r="W145" i="34" s="1"/>
  <c r="X145" i="34" s="1"/>
  <c r="K145" i="34"/>
  <c r="AG145" i="34" s="1"/>
  <c r="L144" i="34"/>
  <c r="AA144" i="34" s="1"/>
  <c r="AB144" i="34" s="1"/>
  <c r="K144" i="34"/>
  <c r="AG144" i="34" s="1"/>
  <c r="L143" i="34"/>
  <c r="W143" i="34" s="1"/>
  <c r="X143" i="34" s="1"/>
  <c r="K143" i="34"/>
  <c r="AG143" i="34" s="1"/>
  <c r="L142" i="34"/>
  <c r="Z142" i="34" s="1"/>
  <c r="AC142" i="34" s="1"/>
  <c r="K142" i="34"/>
  <c r="AG142" i="34" s="1"/>
  <c r="L141" i="34"/>
  <c r="S141" i="34" s="1"/>
  <c r="T141" i="34" s="1"/>
  <c r="K141" i="34"/>
  <c r="AG141" i="34" s="1"/>
  <c r="L140" i="34"/>
  <c r="K140" i="34"/>
  <c r="AG140" i="34" s="1"/>
  <c r="L139" i="34"/>
  <c r="S139" i="34" s="1"/>
  <c r="T139" i="34" s="1"/>
  <c r="K139" i="34"/>
  <c r="AG139" i="34" s="1"/>
  <c r="L138" i="34"/>
  <c r="R138" i="34" s="1"/>
  <c r="U138" i="34" s="1"/>
  <c r="K138" i="34"/>
  <c r="AG138" i="34" s="1"/>
  <c r="L137" i="34"/>
  <c r="W137" i="34" s="1"/>
  <c r="X137" i="34" s="1"/>
  <c r="K137" i="34"/>
  <c r="AG137" i="34" s="1"/>
  <c r="L136" i="34"/>
  <c r="K136" i="34"/>
  <c r="AG136" i="34" s="1"/>
  <c r="L135" i="34"/>
  <c r="V135" i="34" s="1"/>
  <c r="Y135" i="34" s="1"/>
  <c r="K135" i="34"/>
  <c r="AG135" i="34" s="1"/>
  <c r="L134" i="34"/>
  <c r="Z134" i="34" s="1"/>
  <c r="AC134" i="34" s="1"/>
  <c r="K134" i="34"/>
  <c r="AG134" i="34" s="1"/>
  <c r="L133" i="34"/>
  <c r="K133" i="34"/>
  <c r="AG133" i="34" s="1"/>
  <c r="L132" i="34"/>
  <c r="W132" i="34" s="1"/>
  <c r="X132" i="34" s="1"/>
  <c r="K132" i="34"/>
  <c r="AG132" i="34" s="1"/>
  <c r="L131" i="34"/>
  <c r="R131" i="34" s="1"/>
  <c r="U131" i="34" s="1"/>
  <c r="K131" i="34"/>
  <c r="AG131" i="34" s="1"/>
  <c r="L130" i="34"/>
  <c r="S130" i="34" s="1"/>
  <c r="T130" i="34" s="1"/>
  <c r="K130" i="34"/>
  <c r="AG130" i="34" s="1"/>
  <c r="L129" i="34"/>
  <c r="AE129" i="34" s="1"/>
  <c r="K129" i="34"/>
  <c r="AG129" i="34" s="1"/>
  <c r="L128" i="34"/>
  <c r="AA128" i="34" s="1"/>
  <c r="AB128" i="34" s="1"/>
  <c r="K128" i="34"/>
  <c r="AG128" i="34" s="1"/>
  <c r="L127" i="34"/>
  <c r="K127" i="34"/>
  <c r="AG127" i="34" s="1"/>
  <c r="L126" i="34"/>
  <c r="AA126" i="34" s="1"/>
  <c r="AB126" i="34" s="1"/>
  <c r="K126" i="34"/>
  <c r="AG126" i="34" s="1"/>
  <c r="L125" i="34"/>
  <c r="K125" i="34"/>
  <c r="AG125" i="34" s="1"/>
  <c r="L124" i="34"/>
  <c r="W124" i="34" s="1"/>
  <c r="X124" i="34" s="1"/>
  <c r="K124" i="34"/>
  <c r="AG124" i="34" s="1"/>
  <c r="L123" i="34"/>
  <c r="AE123" i="34" s="1"/>
  <c r="K123" i="34"/>
  <c r="AG123" i="34" s="1"/>
  <c r="L122" i="34"/>
  <c r="S122" i="34" s="1"/>
  <c r="T122" i="34" s="1"/>
  <c r="K122" i="34"/>
  <c r="AG122" i="34" s="1"/>
  <c r="L121" i="34"/>
  <c r="AE121" i="34" s="1"/>
  <c r="K121" i="34"/>
  <c r="AG121" i="34" s="1"/>
  <c r="L120" i="34"/>
  <c r="V120" i="34" s="1"/>
  <c r="Y120" i="34" s="1"/>
  <c r="K120" i="34"/>
  <c r="AG120" i="34" s="1"/>
  <c r="L119" i="34"/>
  <c r="K119" i="34"/>
  <c r="AG119" i="34" s="1"/>
  <c r="L118" i="34"/>
  <c r="V118" i="34" s="1"/>
  <c r="Y118" i="34" s="1"/>
  <c r="K118" i="34"/>
  <c r="AG118" i="34" s="1"/>
  <c r="L117" i="34"/>
  <c r="Z117" i="34" s="1"/>
  <c r="AC117" i="34" s="1"/>
  <c r="K117" i="34"/>
  <c r="AG117" i="34" s="1"/>
  <c r="L116" i="34"/>
  <c r="K116" i="34"/>
  <c r="AG116" i="34" s="1"/>
  <c r="L115" i="34"/>
  <c r="W115" i="34" s="1"/>
  <c r="X115" i="34" s="1"/>
  <c r="K115" i="34"/>
  <c r="AG115" i="34" s="1"/>
  <c r="L114" i="34"/>
  <c r="K114" i="34"/>
  <c r="AG114" i="34" s="1"/>
  <c r="L113" i="34"/>
  <c r="Z113" i="34" s="1"/>
  <c r="AC113" i="34" s="1"/>
  <c r="K113" i="34"/>
  <c r="AG113" i="34" s="1"/>
  <c r="L112" i="34"/>
  <c r="AE112" i="34" s="1"/>
  <c r="K112" i="34"/>
  <c r="AG112" i="34" s="1"/>
  <c r="L111" i="34"/>
  <c r="K111" i="34"/>
  <c r="AG111" i="34" s="1"/>
  <c r="L110" i="34"/>
  <c r="S110" i="34" s="1"/>
  <c r="T110" i="34" s="1"/>
  <c r="K110" i="34"/>
  <c r="AG110" i="34" s="1"/>
  <c r="L109" i="34"/>
  <c r="K109" i="34"/>
  <c r="AG109" i="34" s="1"/>
  <c r="L108" i="34"/>
  <c r="W108" i="34" s="1"/>
  <c r="X108" i="34" s="1"/>
  <c r="K108" i="34"/>
  <c r="AG108" i="34" s="1"/>
  <c r="L107" i="34"/>
  <c r="K107" i="34"/>
  <c r="AG107" i="34" s="1"/>
  <c r="L106" i="34"/>
  <c r="V106" i="34" s="1"/>
  <c r="Y106" i="34" s="1"/>
  <c r="K106" i="34"/>
  <c r="AG106" i="34" s="1"/>
  <c r="L105" i="34"/>
  <c r="Z105" i="34" s="1"/>
  <c r="AC105" i="34" s="1"/>
  <c r="K105" i="34"/>
  <c r="AG105" i="34" s="1"/>
  <c r="L104" i="34"/>
  <c r="Z104" i="34" s="1"/>
  <c r="AC104" i="34" s="1"/>
  <c r="K104" i="34"/>
  <c r="AG104" i="34" s="1"/>
  <c r="L103" i="34"/>
  <c r="S103" i="34" s="1"/>
  <c r="T103" i="34" s="1"/>
  <c r="K103" i="34"/>
  <c r="AG103" i="34" s="1"/>
  <c r="L102" i="34"/>
  <c r="Z102" i="34" s="1"/>
  <c r="AC102" i="34" s="1"/>
  <c r="K102" i="34"/>
  <c r="AG102" i="34" s="1"/>
  <c r="L101" i="34"/>
  <c r="AA101" i="34" s="1"/>
  <c r="AB101" i="34" s="1"/>
  <c r="K101" i="34"/>
  <c r="AG101" i="34" s="1"/>
  <c r="L100" i="34"/>
  <c r="W100" i="34" s="1"/>
  <c r="X100" i="34" s="1"/>
  <c r="K100" i="34"/>
  <c r="AG100" i="34" s="1"/>
  <c r="L99" i="34"/>
  <c r="AE99" i="34" s="1"/>
  <c r="K99" i="34"/>
  <c r="AG99" i="34" s="1"/>
  <c r="L98" i="34"/>
  <c r="AE98" i="34" s="1"/>
  <c r="K98" i="34"/>
  <c r="AG98" i="34" s="1"/>
  <c r="L97" i="34"/>
  <c r="K97" i="34"/>
  <c r="AG97" i="34" s="1"/>
  <c r="L96" i="34"/>
  <c r="V96" i="34" s="1"/>
  <c r="Y96" i="34" s="1"/>
  <c r="K96" i="34"/>
  <c r="AG96" i="34" s="1"/>
  <c r="L95" i="34"/>
  <c r="Z95" i="34" s="1"/>
  <c r="AC95" i="34" s="1"/>
  <c r="K95" i="34"/>
  <c r="AG95" i="34" s="1"/>
  <c r="L94" i="34"/>
  <c r="AE94" i="34" s="1"/>
  <c r="K94" i="34"/>
  <c r="AG94" i="34" s="1"/>
  <c r="L93" i="34"/>
  <c r="K93" i="34"/>
  <c r="AG93" i="34" s="1"/>
  <c r="L92" i="34"/>
  <c r="V92" i="34" s="1"/>
  <c r="Y92" i="34" s="1"/>
  <c r="K92" i="34"/>
  <c r="AG92" i="34" s="1"/>
  <c r="L91" i="34"/>
  <c r="R91" i="34" s="1"/>
  <c r="U91" i="34" s="1"/>
  <c r="K91" i="34"/>
  <c r="AG91" i="34" s="1"/>
  <c r="L90" i="34"/>
  <c r="AA90" i="34" s="1"/>
  <c r="AB90" i="34" s="1"/>
  <c r="K90" i="34"/>
  <c r="AG90" i="34" s="1"/>
  <c r="L89" i="34"/>
  <c r="V89" i="34" s="1"/>
  <c r="Y89" i="34" s="1"/>
  <c r="K89" i="34"/>
  <c r="AG89" i="34" s="1"/>
  <c r="L88" i="34"/>
  <c r="W88" i="34" s="1"/>
  <c r="X88" i="34" s="1"/>
  <c r="K88" i="34"/>
  <c r="AG88" i="34" s="1"/>
  <c r="L87" i="34"/>
  <c r="Z87" i="34" s="1"/>
  <c r="AC87" i="34" s="1"/>
  <c r="K87" i="34"/>
  <c r="AG87" i="34" s="1"/>
  <c r="L86" i="34"/>
  <c r="K86" i="34"/>
  <c r="AG86" i="34" s="1"/>
  <c r="L85" i="34"/>
  <c r="V85" i="34" s="1"/>
  <c r="Y85" i="34" s="1"/>
  <c r="K85" i="34"/>
  <c r="AG85" i="34" s="1"/>
  <c r="L84" i="34"/>
  <c r="AE84" i="34" s="1"/>
  <c r="K84" i="34"/>
  <c r="AG84" i="34" s="1"/>
  <c r="L83" i="34"/>
  <c r="W83" i="34" s="1"/>
  <c r="X83" i="34" s="1"/>
  <c r="K83" i="34"/>
  <c r="AG83" i="34" s="1"/>
  <c r="L82" i="34"/>
  <c r="AA82" i="34" s="1"/>
  <c r="AB82" i="34" s="1"/>
  <c r="K82" i="34"/>
  <c r="AG82" i="34" s="1"/>
  <c r="L81" i="34"/>
  <c r="AE81" i="34" s="1"/>
  <c r="K81" i="34"/>
  <c r="AG81" i="34" s="1"/>
  <c r="L80" i="34"/>
  <c r="AE80" i="34" s="1"/>
  <c r="K80" i="34"/>
  <c r="AG80" i="34" s="1"/>
  <c r="L79" i="34"/>
  <c r="AE79" i="34" s="1"/>
  <c r="K79" i="34"/>
  <c r="AG79" i="34" s="1"/>
  <c r="L78" i="34"/>
  <c r="K78" i="34"/>
  <c r="AG78" i="34" s="1"/>
  <c r="L77" i="34"/>
  <c r="Z77" i="34" s="1"/>
  <c r="AC77" i="34" s="1"/>
  <c r="K77" i="34"/>
  <c r="AG77" i="34" s="1"/>
  <c r="L76" i="34"/>
  <c r="W76" i="34" s="1"/>
  <c r="X76" i="34" s="1"/>
  <c r="K76" i="34"/>
  <c r="AG76" i="34" s="1"/>
  <c r="L75" i="34"/>
  <c r="V75" i="34" s="1"/>
  <c r="Y75" i="34" s="1"/>
  <c r="K75" i="34"/>
  <c r="AG75" i="34" s="1"/>
  <c r="L74" i="34"/>
  <c r="K74" i="34"/>
  <c r="AG74" i="34" s="1"/>
  <c r="L73" i="34"/>
  <c r="S73" i="34" s="1"/>
  <c r="T73" i="34" s="1"/>
  <c r="K73" i="34"/>
  <c r="AG73" i="34" s="1"/>
  <c r="L72" i="34"/>
  <c r="AE72" i="34" s="1"/>
  <c r="K72" i="34"/>
  <c r="AG72" i="34" s="1"/>
  <c r="L71" i="34"/>
  <c r="W71" i="34" s="1"/>
  <c r="X71" i="34" s="1"/>
  <c r="K71" i="34"/>
  <c r="AG71" i="34" s="1"/>
  <c r="L70" i="34"/>
  <c r="AE70" i="34" s="1"/>
  <c r="K70" i="34"/>
  <c r="AG70" i="34" s="1"/>
  <c r="L69" i="34"/>
  <c r="R69" i="34" s="1"/>
  <c r="U69" i="34" s="1"/>
  <c r="K69" i="34"/>
  <c r="AG69" i="34" s="1"/>
  <c r="L68" i="34"/>
  <c r="AE68" i="34" s="1"/>
  <c r="K68" i="34"/>
  <c r="AG68" i="34" s="1"/>
  <c r="L67" i="34"/>
  <c r="K67" i="34"/>
  <c r="AG67" i="34" s="1"/>
  <c r="L66" i="34"/>
  <c r="Z66" i="34" s="1"/>
  <c r="AC66" i="34" s="1"/>
  <c r="K66" i="34"/>
  <c r="AG66" i="34" s="1"/>
  <c r="O65" i="34"/>
  <c r="L65" i="34"/>
  <c r="R65" i="34" s="1"/>
  <c r="U65" i="34" s="1"/>
  <c r="K65" i="34"/>
  <c r="AG65" i="34" s="1"/>
  <c r="L64" i="34"/>
  <c r="AA64" i="34" s="1"/>
  <c r="AB64" i="34" s="1"/>
  <c r="K64" i="34"/>
  <c r="AG64" i="34" s="1"/>
  <c r="L63" i="34"/>
  <c r="S63" i="34" s="1"/>
  <c r="T63" i="34" s="1"/>
  <c r="K63" i="34"/>
  <c r="AG63" i="34" s="1"/>
  <c r="L62" i="34"/>
  <c r="W62" i="34" s="1"/>
  <c r="X62" i="34" s="1"/>
  <c r="K62" i="34"/>
  <c r="AG62" i="34" s="1"/>
  <c r="L61" i="34"/>
  <c r="R61" i="34" s="1"/>
  <c r="U61" i="34" s="1"/>
  <c r="K61" i="34"/>
  <c r="AG61" i="34" s="1"/>
  <c r="L60" i="34"/>
  <c r="Z60" i="34" s="1"/>
  <c r="AC60" i="34" s="1"/>
  <c r="K60" i="34"/>
  <c r="AG60" i="34" s="1"/>
  <c r="L59" i="34"/>
  <c r="AA59" i="34" s="1"/>
  <c r="AB59" i="34" s="1"/>
  <c r="K59" i="34"/>
  <c r="AG59" i="34" s="1"/>
  <c r="L58" i="34"/>
  <c r="W58" i="34" s="1"/>
  <c r="X58" i="34" s="1"/>
  <c r="K58" i="34"/>
  <c r="AG58" i="34" s="1"/>
  <c r="L57" i="34"/>
  <c r="V57" i="34" s="1"/>
  <c r="Y57" i="34" s="1"/>
  <c r="K57" i="34"/>
  <c r="AG57" i="34" s="1"/>
  <c r="L56" i="34"/>
  <c r="V56" i="34" s="1"/>
  <c r="Y56" i="34" s="1"/>
  <c r="K56" i="34"/>
  <c r="AG56" i="34" s="1"/>
  <c r="L55" i="34"/>
  <c r="S55" i="34" s="1"/>
  <c r="T55" i="34" s="1"/>
  <c r="K55" i="34"/>
  <c r="AG55" i="34" s="1"/>
  <c r="L54" i="34"/>
  <c r="AA54" i="34" s="1"/>
  <c r="AB54" i="34" s="1"/>
  <c r="K54" i="34"/>
  <c r="AG54" i="34" s="1"/>
  <c r="L53" i="34"/>
  <c r="W53" i="34" s="1"/>
  <c r="X53" i="34" s="1"/>
  <c r="K53" i="34"/>
  <c r="AG53" i="34" s="1"/>
  <c r="L52" i="34"/>
  <c r="V52" i="34" s="1"/>
  <c r="Y52" i="34" s="1"/>
  <c r="K52" i="34"/>
  <c r="AG52" i="34" s="1"/>
  <c r="L51" i="34"/>
  <c r="AE51" i="34" s="1"/>
  <c r="K51" i="34"/>
  <c r="AG51" i="34" s="1"/>
  <c r="L50" i="34"/>
  <c r="W50" i="34" s="1"/>
  <c r="X50" i="34" s="1"/>
  <c r="K50" i="34"/>
  <c r="AG50" i="34" s="1"/>
  <c r="L49" i="34"/>
  <c r="V49" i="34" s="1"/>
  <c r="Y49" i="34" s="1"/>
  <c r="K49" i="34"/>
  <c r="AG49" i="34" s="1"/>
  <c r="L48" i="34"/>
  <c r="K48" i="34"/>
  <c r="AG48" i="34" s="1"/>
  <c r="L47" i="34"/>
  <c r="R47" i="34" s="1"/>
  <c r="U47" i="34" s="1"/>
  <c r="K47" i="34"/>
  <c r="AG47" i="34" s="1"/>
  <c r="L46" i="34"/>
  <c r="AA46" i="34" s="1"/>
  <c r="AB46" i="34" s="1"/>
  <c r="K46" i="34"/>
  <c r="AG46" i="34" s="1"/>
  <c r="L45" i="34"/>
  <c r="AA45" i="34" s="1"/>
  <c r="AB45" i="34" s="1"/>
  <c r="K45" i="34"/>
  <c r="AG45" i="34" s="1"/>
  <c r="L44" i="34"/>
  <c r="W44" i="34" s="1"/>
  <c r="X44" i="34" s="1"/>
  <c r="K44" i="34"/>
  <c r="AG44" i="34" s="1"/>
  <c r="L43" i="34"/>
  <c r="K43" i="34"/>
  <c r="AG43" i="34" s="1"/>
  <c r="L42" i="34"/>
  <c r="R42" i="34" s="1"/>
  <c r="U42" i="34" s="1"/>
  <c r="K42" i="34"/>
  <c r="AG42" i="34" s="1"/>
  <c r="L41" i="34"/>
  <c r="Z41" i="34" s="1"/>
  <c r="AC41" i="34" s="1"/>
  <c r="K41" i="34"/>
  <c r="AG41" i="34" s="1"/>
  <c r="M40" i="34"/>
  <c r="L40" i="34"/>
  <c r="AA40" i="34" s="1"/>
  <c r="AB40" i="34" s="1"/>
  <c r="K40" i="34"/>
  <c r="AG40" i="34" s="1"/>
  <c r="L39" i="34"/>
  <c r="Z39" i="34" s="1"/>
  <c r="AC39" i="34" s="1"/>
  <c r="K39" i="34"/>
  <c r="AG39" i="34" s="1"/>
  <c r="L38" i="34"/>
  <c r="R38" i="34" s="1"/>
  <c r="U38" i="34" s="1"/>
  <c r="K38" i="34"/>
  <c r="AG38" i="34" s="1"/>
  <c r="M37" i="34"/>
  <c r="L37" i="34"/>
  <c r="S37" i="34" s="1"/>
  <c r="T37" i="34" s="1"/>
  <c r="K37" i="34"/>
  <c r="AG37" i="34" s="1"/>
  <c r="L36" i="34"/>
  <c r="AE36" i="34" s="1"/>
  <c r="K36" i="34"/>
  <c r="AG36" i="34" s="1"/>
  <c r="L35" i="34"/>
  <c r="AE35" i="34" s="1"/>
  <c r="K35" i="34"/>
  <c r="AG35" i="34" s="1"/>
  <c r="L34" i="34"/>
  <c r="AA34" i="34" s="1"/>
  <c r="AB34" i="34" s="1"/>
  <c r="K34" i="34"/>
  <c r="AG34" i="34" s="1"/>
  <c r="N33" i="34"/>
  <c r="L33" i="34"/>
  <c r="W33" i="34" s="1"/>
  <c r="X33" i="34" s="1"/>
  <c r="K33" i="34"/>
  <c r="AG33" i="34" s="1"/>
  <c r="L32" i="34"/>
  <c r="Z32" i="34" s="1"/>
  <c r="AC32" i="34" s="1"/>
  <c r="K32" i="34"/>
  <c r="AG32" i="34" s="1"/>
  <c r="L31" i="34"/>
  <c r="V31" i="34" s="1"/>
  <c r="Y31" i="34" s="1"/>
  <c r="K31" i="34"/>
  <c r="AG31" i="34" s="1"/>
  <c r="L30" i="34"/>
  <c r="AA30" i="34" s="1"/>
  <c r="AB30" i="34" s="1"/>
  <c r="K30" i="34"/>
  <c r="AG30" i="34" s="1"/>
  <c r="L29" i="34"/>
  <c r="AA29" i="34" s="1"/>
  <c r="AB29" i="34" s="1"/>
  <c r="K29" i="34"/>
  <c r="AG29" i="34" s="1"/>
  <c r="L28" i="34"/>
  <c r="Z28" i="34" s="1"/>
  <c r="AC28" i="34" s="1"/>
  <c r="K28" i="34"/>
  <c r="AG28" i="34" s="1"/>
  <c r="L27" i="34"/>
  <c r="V27" i="34" s="1"/>
  <c r="Y27" i="34" s="1"/>
  <c r="K27" i="34"/>
  <c r="AG27" i="34" s="1"/>
  <c r="N26" i="34"/>
  <c r="L26" i="34"/>
  <c r="W26" i="34" s="1"/>
  <c r="X26" i="34" s="1"/>
  <c r="K26" i="34"/>
  <c r="AG26" i="34" s="1"/>
  <c r="O25" i="34"/>
  <c r="L25" i="34"/>
  <c r="AE25" i="34" s="1"/>
  <c r="K25" i="34"/>
  <c r="AG25" i="34" s="1"/>
  <c r="N24" i="34"/>
  <c r="M24" i="34"/>
  <c r="L24" i="34"/>
  <c r="AE24" i="34" s="1"/>
  <c r="K24" i="34"/>
  <c r="AG24" i="34" s="1"/>
  <c r="L23" i="34"/>
  <c r="AA23" i="34" s="1"/>
  <c r="AB23" i="34" s="1"/>
  <c r="K23" i="34"/>
  <c r="AG23" i="34" s="1"/>
  <c r="L22" i="34"/>
  <c r="S22" i="34" s="1"/>
  <c r="T22" i="34" s="1"/>
  <c r="K22" i="34"/>
  <c r="AG22" i="34" s="1"/>
  <c r="L21" i="34"/>
  <c r="Z21" i="34" s="1"/>
  <c r="AC21" i="34" s="1"/>
  <c r="K21" i="34"/>
  <c r="AG21" i="34" s="1"/>
  <c r="L20" i="34"/>
  <c r="Z20" i="34" s="1"/>
  <c r="AC20" i="34" s="1"/>
  <c r="K20" i="34"/>
  <c r="AG20" i="34" s="1"/>
  <c r="L19" i="34"/>
  <c r="V19" i="34" s="1"/>
  <c r="Y19" i="34" s="1"/>
  <c r="K19" i="34"/>
  <c r="AG19" i="34" s="1"/>
  <c r="L18" i="34"/>
  <c r="AA18" i="34" s="1"/>
  <c r="AB18" i="34" s="1"/>
  <c r="K18" i="34"/>
  <c r="AG18" i="34" s="1"/>
  <c r="L17" i="34"/>
  <c r="K17" i="34"/>
  <c r="AG17" i="34" s="1"/>
  <c r="L16" i="34"/>
  <c r="R16" i="34" s="1"/>
  <c r="U16" i="34" s="1"/>
  <c r="K16" i="34"/>
  <c r="AG16" i="34" s="1"/>
  <c r="O15" i="34"/>
  <c r="L15" i="34"/>
  <c r="Z15" i="34" s="1"/>
  <c r="AC15" i="34" s="1"/>
  <c r="K15" i="34"/>
  <c r="AG15" i="34" s="1"/>
  <c r="L14" i="34"/>
  <c r="W14" i="34" s="1"/>
  <c r="X14" i="34" s="1"/>
  <c r="K14" i="34"/>
  <c r="AG14" i="34" s="1"/>
  <c r="L13" i="34"/>
  <c r="S13" i="34" s="1"/>
  <c r="T13" i="34" s="1"/>
  <c r="K13" i="34"/>
  <c r="AG13" i="34" s="1"/>
  <c r="L12" i="34"/>
  <c r="Z12" i="34" s="1"/>
  <c r="AC12" i="34" s="1"/>
  <c r="K12" i="34"/>
  <c r="L11" i="34"/>
  <c r="K11" i="34"/>
  <c r="AG11" i="34" s="1"/>
  <c r="L10" i="34"/>
  <c r="AA10" i="34" s="1"/>
  <c r="AB10" i="34" s="1"/>
  <c r="K10" i="34"/>
  <c r="AG10" i="34" s="1"/>
  <c r="M98" i="34"/>
  <c r="L208" i="33"/>
  <c r="AE208" i="33" s="1"/>
  <c r="K208" i="33"/>
  <c r="AG208" i="33" s="1"/>
  <c r="L207" i="33"/>
  <c r="K207" i="33"/>
  <c r="AG207" i="33" s="1"/>
  <c r="L206" i="33"/>
  <c r="K206" i="33"/>
  <c r="AG206" i="33" s="1"/>
  <c r="L205" i="33"/>
  <c r="K205" i="33"/>
  <c r="AG205" i="33" s="1"/>
  <c r="L204" i="33"/>
  <c r="W204" i="33" s="1"/>
  <c r="X204" i="33" s="1"/>
  <c r="K204" i="33"/>
  <c r="AG204" i="33" s="1"/>
  <c r="L203" i="33"/>
  <c r="V203" i="33" s="1"/>
  <c r="Y203" i="33" s="1"/>
  <c r="K203" i="33"/>
  <c r="AG203" i="33" s="1"/>
  <c r="L202" i="33"/>
  <c r="K202" i="33"/>
  <c r="AG202" i="33" s="1"/>
  <c r="L201" i="33"/>
  <c r="Z201" i="33" s="1"/>
  <c r="AC201" i="33" s="1"/>
  <c r="K201" i="33"/>
  <c r="AG201" i="33" s="1"/>
  <c r="L200" i="33"/>
  <c r="AE200" i="33" s="1"/>
  <c r="K200" i="33"/>
  <c r="AG200" i="33" s="1"/>
  <c r="L199" i="33"/>
  <c r="AA199" i="33" s="1"/>
  <c r="AB199" i="33" s="1"/>
  <c r="K199" i="33"/>
  <c r="AG199" i="33" s="1"/>
  <c r="L198" i="33"/>
  <c r="AE198" i="33" s="1"/>
  <c r="K198" i="33"/>
  <c r="AG198" i="33" s="1"/>
  <c r="L197" i="33"/>
  <c r="AE197" i="33" s="1"/>
  <c r="K197" i="33"/>
  <c r="AG197" i="33" s="1"/>
  <c r="L196" i="33"/>
  <c r="AE196" i="33" s="1"/>
  <c r="K196" i="33"/>
  <c r="AG196" i="33" s="1"/>
  <c r="L195" i="33"/>
  <c r="K195" i="33"/>
  <c r="AG195" i="33" s="1"/>
  <c r="L194" i="33"/>
  <c r="K194" i="33"/>
  <c r="AG194" i="33" s="1"/>
  <c r="L193" i="33"/>
  <c r="Z193" i="33" s="1"/>
  <c r="AC193" i="33" s="1"/>
  <c r="K193" i="33"/>
  <c r="AG193" i="33" s="1"/>
  <c r="L192" i="33"/>
  <c r="K192" i="33"/>
  <c r="AG192" i="33" s="1"/>
  <c r="L191" i="33"/>
  <c r="K191" i="33"/>
  <c r="AG191" i="33" s="1"/>
  <c r="L190" i="33"/>
  <c r="R190" i="33" s="1"/>
  <c r="U190" i="33" s="1"/>
  <c r="K190" i="33"/>
  <c r="AG190" i="33" s="1"/>
  <c r="L189" i="33"/>
  <c r="Z189" i="33" s="1"/>
  <c r="AC189" i="33" s="1"/>
  <c r="K189" i="33"/>
  <c r="AG189" i="33" s="1"/>
  <c r="L188" i="33"/>
  <c r="K188" i="33"/>
  <c r="AG188" i="33" s="1"/>
  <c r="L187" i="33"/>
  <c r="AA187" i="33" s="1"/>
  <c r="AB187" i="33" s="1"/>
  <c r="K187" i="33"/>
  <c r="AG187" i="33" s="1"/>
  <c r="L186" i="33"/>
  <c r="R186" i="33" s="1"/>
  <c r="U186" i="33" s="1"/>
  <c r="K186" i="33"/>
  <c r="AG186" i="33" s="1"/>
  <c r="L185" i="33"/>
  <c r="AA185" i="33" s="1"/>
  <c r="AB185" i="33" s="1"/>
  <c r="K185" i="33"/>
  <c r="AG185" i="33" s="1"/>
  <c r="L184" i="33"/>
  <c r="R184" i="33" s="1"/>
  <c r="U184" i="33" s="1"/>
  <c r="K184" i="33"/>
  <c r="AG184" i="33" s="1"/>
  <c r="L183" i="33"/>
  <c r="AE183" i="33" s="1"/>
  <c r="K183" i="33"/>
  <c r="AG183" i="33" s="1"/>
  <c r="L182" i="33"/>
  <c r="K182" i="33"/>
  <c r="AG182" i="33" s="1"/>
  <c r="L181" i="33"/>
  <c r="AA181" i="33" s="1"/>
  <c r="AB181" i="33" s="1"/>
  <c r="K181" i="33"/>
  <c r="AG181" i="33" s="1"/>
  <c r="L180" i="33"/>
  <c r="S180" i="33" s="1"/>
  <c r="T180" i="33" s="1"/>
  <c r="K180" i="33"/>
  <c r="AG180" i="33" s="1"/>
  <c r="L179" i="33"/>
  <c r="AA179" i="33" s="1"/>
  <c r="AB179" i="33" s="1"/>
  <c r="K179" i="33"/>
  <c r="AG179" i="33" s="1"/>
  <c r="L178" i="33"/>
  <c r="K178" i="33"/>
  <c r="AG178" i="33" s="1"/>
  <c r="L177" i="33"/>
  <c r="S177" i="33" s="1"/>
  <c r="T177" i="33" s="1"/>
  <c r="K177" i="33"/>
  <c r="AG177" i="33" s="1"/>
  <c r="L176" i="33"/>
  <c r="K176" i="33"/>
  <c r="AG176" i="33" s="1"/>
  <c r="L175" i="33"/>
  <c r="AE175" i="33" s="1"/>
  <c r="K175" i="33"/>
  <c r="AG175" i="33" s="1"/>
  <c r="L174" i="33"/>
  <c r="AA174" i="33" s="1"/>
  <c r="AB174" i="33" s="1"/>
  <c r="K174" i="33"/>
  <c r="AG174" i="33" s="1"/>
  <c r="L173" i="33"/>
  <c r="W173" i="33" s="1"/>
  <c r="X173" i="33" s="1"/>
  <c r="K173" i="33"/>
  <c r="AG173" i="33" s="1"/>
  <c r="L172" i="33"/>
  <c r="R172" i="33" s="1"/>
  <c r="U172" i="33" s="1"/>
  <c r="K172" i="33"/>
  <c r="AG172" i="33" s="1"/>
  <c r="L171" i="33"/>
  <c r="Z171" i="33" s="1"/>
  <c r="AC171" i="33" s="1"/>
  <c r="K171" i="33"/>
  <c r="AG171" i="33" s="1"/>
  <c r="L170" i="33"/>
  <c r="K170" i="33"/>
  <c r="AG170" i="33" s="1"/>
  <c r="L169" i="33"/>
  <c r="R169" i="33" s="1"/>
  <c r="U169" i="33" s="1"/>
  <c r="K169" i="33"/>
  <c r="AG169" i="33" s="1"/>
  <c r="L168" i="33"/>
  <c r="K168" i="33"/>
  <c r="AG168" i="33" s="1"/>
  <c r="L167" i="33"/>
  <c r="AA167" i="33" s="1"/>
  <c r="AB167" i="33" s="1"/>
  <c r="K167" i="33"/>
  <c r="AG167" i="33" s="1"/>
  <c r="L166" i="33"/>
  <c r="Z166" i="33" s="1"/>
  <c r="AC166" i="33" s="1"/>
  <c r="K166" i="33"/>
  <c r="AG166" i="33" s="1"/>
  <c r="L165" i="33"/>
  <c r="AA165" i="33" s="1"/>
  <c r="AB165" i="33" s="1"/>
  <c r="K165" i="33"/>
  <c r="AG165" i="33" s="1"/>
  <c r="L164" i="33"/>
  <c r="AE164" i="33" s="1"/>
  <c r="K164" i="33"/>
  <c r="AG164" i="33" s="1"/>
  <c r="L163" i="33"/>
  <c r="R163" i="33" s="1"/>
  <c r="U163" i="33" s="1"/>
  <c r="K163" i="33"/>
  <c r="AG163" i="33" s="1"/>
  <c r="L162" i="33"/>
  <c r="V162" i="33" s="1"/>
  <c r="Y162" i="33" s="1"/>
  <c r="K162" i="33"/>
  <c r="AG162" i="33" s="1"/>
  <c r="L161" i="33"/>
  <c r="Z161" i="33" s="1"/>
  <c r="AC161" i="33" s="1"/>
  <c r="K161" i="33"/>
  <c r="AG161" i="33" s="1"/>
  <c r="L160" i="33"/>
  <c r="K160" i="33"/>
  <c r="AG160" i="33" s="1"/>
  <c r="L159" i="33"/>
  <c r="Z159" i="33" s="1"/>
  <c r="AC159" i="33" s="1"/>
  <c r="K159" i="33"/>
  <c r="AG159" i="33" s="1"/>
  <c r="L158" i="33"/>
  <c r="Z158" i="33" s="1"/>
  <c r="AC158" i="33" s="1"/>
  <c r="K158" i="33"/>
  <c r="AG158" i="33" s="1"/>
  <c r="L157" i="33"/>
  <c r="K157" i="33"/>
  <c r="AG157" i="33" s="1"/>
  <c r="L156" i="33"/>
  <c r="S156" i="33" s="1"/>
  <c r="T156" i="33" s="1"/>
  <c r="K156" i="33"/>
  <c r="AG156" i="33" s="1"/>
  <c r="L155" i="33"/>
  <c r="V155" i="33" s="1"/>
  <c r="Y155" i="33" s="1"/>
  <c r="K155" i="33"/>
  <c r="AG155" i="33" s="1"/>
  <c r="L154" i="33"/>
  <c r="Z154" i="33" s="1"/>
  <c r="AC154" i="33" s="1"/>
  <c r="K154" i="33"/>
  <c r="AG154" i="33" s="1"/>
  <c r="L153" i="33"/>
  <c r="W153" i="33" s="1"/>
  <c r="X153" i="33" s="1"/>
  <c r="K153" i="33"/>
  <c r="AG153" i="33" s="1"/>
  <c r="L152" i="33"/>
  <c r="S152" i="33" s="1"/>
  <c r="T152" i="33" s="1"/>
  <c r="K152" i="33"/>
  <c r="AG152" i="33" s="1"/>
  <c r="L151" i="33"/>
  <c r="Z151" i="33" s="1"/>
  <c r="AC151" i="33" s="1"/>
  <c r="K151" i="33"/>
  <c r="AG151" i="33" s="1"/>
  <c r="L150" i="33"/>
  <c r="S150" i="33" s="1"/>
  <c r="T150" i="33" s="1"/>
  <c r="K150" i="33"/>
  <c r="AG150" i="33" s="1"/>
  <c r="L149" i="33"/>
  <c r="Z149" i="33" s="1"/>
  <c r="AC149" i="33" s="1"/>
  <c r="K149" i="33"/>
  <c r="AG149" i="33" s="1"/>
  <c r="L148" i="33"/>
  <c r="W148" i="33" s="1"/>
  <c r="X148" i="33" s="1"/>
  <c r="K148" i="33"/>
  <c r="AG148" i="33" s="1"/>
  <c r="L147" i="33"/>
  <c r="S147" i="33" s="1"/>
  <c r="T147" i="33" s="1"/>
  <c r="K147" i="33"/>
  <c r="AG147" i="33" s="1"/>
  <c r="L146" i="33"/>
  <c r="K146" i="33"/>
  <c r="AG146" i="33" s="1"/>
  <c r="L145" i="33"/>
  <c r="Z145" i="33" s="1"/>
  <c r="AC145" i="33" s="1"/>
  <c r="K145" i="33"/>
  <c r="AG145" i="33" s="1"/>
  <c r="L144" i="33"/>
  <c r="V144" i="33" s="1"/>
  <c r="Y144" i="33" s="1"/>
  <c r="K144" i="33"/>
  <c r="AG144" i="33" s="1"/>
  <c r="L143" i="33"/>
  <c r="AA143" i="33" s="1"/>
  <c r="AB143" i="33" s="1"/>
  <c r="K143" i="33"/>
  <c r="AG143" i="33" s="1"/>
  <c r="L142" i="33"/>
  <c r="AA142" i="33" s="1"/>
  <c r="AB142" i="33" s="1"/>
  <c r="K142" i="33"/>
  <c r="AG142" i="33" s="1"/>
  <c r="L141" i="33"/>
  <c r="S141" i="33" s="1"/>
  <c r="T141" i="33" s="1"/>
  <c r="K141" i="33"/>
  <c r="AG141" i="33" s="1"/>
  <c r="L140" i="33"/>
  <c r="AA140" i="33" s="1"/>
  <c r="AB140" i="33" s="1"/>
  <c r="K140" i="33"/>
  <c r="AG140" i="33" s="1"/>
  <c r="L139" i="33"/>
  <c r="V139" i="33" s="1"/>
  <c r="Y139" i="33" s="1"/>
  <c r="K139" i="33"/>
  <c r="AG139" i="33" s="1"/>
  <c r="L138" i="33"/>
  <c r="AA138" i="33" s="1"/>
  <c r="AB138" i="33" s="1"/>
  <c r="K138" i="33"/>
  <c r="AG138" i="33" s="1"/>
  <c r="L137" i="33"/>
  <c r="V137" i="33" s="1"/>
  <c r="Y137" i="33" s="1"/>
  <c r="K137" i="33"/>
  <c r="AG137" i="33" s="1"/>
  <c r="L136" i="33"/>
  <c r="V136" i="33" s="1"/>
  <c r="Y136" i="33" s="1"/>
  <c r="K136" i="33"/>
  <c r="AG136" i="33" s="1"/>
  <c r="L135" i="33"/>
  <c r="K135" i="33"/>
  <c r="AG135" i="33" s="1"/>
  <c r="L134" i="33"/>
  <c r="K134" i="33"/>
  <c r="AG134" i="33" s="1"/>
  <c r="L133" i="33"/>
  <c r="W133" i="33" s="1"/>
  <c r="X133" i="33" s="1"/>
  <c r="K133" i="33"/>
  <c r="AG133" i="33" s="1"/>
  <c r="L132" i="33"/>
  <c r="S132" i="33" s="1"/>
  <c r="T132" i="33" s="1"/>
  <c r="K132" i="33"/>
  <c r="AG132" i="33" s="1"/>
  <c r="L131" i="33"/>
  <c r="AA131" i="33" s="1"/>
  <c r="AB131" i="33" s="1"/>
  <c r="K131" i="33"/>
  <c r="AG131" i="33" s="1"/>
  <c r="L130" i="33"/>
  <c r="AE130" i="33" s="1"/>
  <c r="K130" i="33"/>
  <c r="AG130" i="33" s="1"/>
  <c r="L129" i="33"/>
  <c r="AA129" i="33" s="1"/>
  <c r="AB129" i="33" s="1"/>
  <c r="K129" i="33"/>
  <c r="AG129" i="33" s="1"/>
  <c r="L128" i="33"/>
  <c r="R128" i="33" s="1"/>
  <c r="U128" i="33" s="1"/>
  <c r="K128" i="33"/>
  <c r="AG128" i="33" s="1"/>
  <c r="L127" i="33"/>
  <c r="R127" i="33" s="1"/>
  <c r="U127" i="33" s="1"/>
  <c r="K127" i="33"/>
  <c r="AG127" i="33" s="1"/>
  <c r="L126" i="33"/>
  <c r="K126" i="33"/>
  <c r="AG126" i="33" s="1"/>
  <c r="L125" i="33"/>
  <c r="W125" i="33" s="1"/>
  <c r="X125" i="33" s="1"/>
  <c r="K125" i="33"/>
  <c r="AG125" i="33" s="1"/>
  <c r="L124" i="33"/>
  <c r="V124" i="33" s="1"/>
  <c r="Y124" i="33" s="1"/>
  <c r="K124" i="33"/>
  <c r="AG124" i="33" s="1"/>
  <c r="L123" i="33"/>
  <c r="V123" i="33" s="1"/>
  <c r="Y123" i="33" s="1"/>
  <c r="K123" i="33"/>
  <c r="AG123" i="33" s="1"/>
  <c r="L122" i="33"/>
  <c r="W122" i="33" s="1"/>
  <c r="X122" i="33" s="1"/>
  <c r="K122" i="33"/>
  <c r="AG122" i="33" s="1"/>
  <c r="L121" i="33"/>
  <c r="K121" i="33"/>
  <c r="AG121" i="33" s="1"/>
  <c r="L120" i="33"/>
  <c r="S120" i="33" s="1"/>
  <c r="T120" i="33" s="1"/>
  <c r="K120" i="33"/>
  <c r="AG120" i="33" s="1"/>
  <c r="L119" i="33"/>
  <c r="V119" i="33" s="1"/>
  <c r="Y119" i="33" s="1"/>
  <c r="K119" i="33"/>
  <c r="AG119" i="33" s="1"/>
  <c r="L118" i="33"/>
  <c r="Z118" i="33" s="1"/>
  <c r="AC118" i="33" s="1"/>
  <c r="K118" i="33"/>
  <c r="AG118" i="33" s="1"/>
  <c r="L117" i="33"/>
  <c r="S117" i="33" s="1"/>
  <c r="T117" i="33" s="1"/>
  <c r="K117" i="33"/>
  <c r="AG117" i="33" s="1"/>
  <c r="L116" i="33"/>
  <c r="Z116" i="33" s="1"/>
  <c r="AC116" i="33" s="1"/>
  <c r="K116" i="33"/>
  <c r="AG116" i="33" s="1"/>
  <c r="L115" i="33"/>
  <c r="Z115" i="33" s="1"/>
  <c r="AC115" i="33" s="1"/>
  <c r="K115" i="33"/>
  <c r="AG115" i="33" s="1"/>
  <c r="L114" i="33"/>
  <c r="AE114" i="33" s="1"/>
  <c r="K114" i="33"/>
  <c r="AG114" i="33" s="1"/>
  <c r="L113" i="33"/>
  <c r="K113" i="33"/>
  <c r="AG113" i="33" s="1"/>
  <c r="L112" i="33"/>
  <c r="W112" i="33" s="1"/>
  <c r="X112" i="33" s="1"/>
  <c r="K112" i="33"/>
  <c r="AG112" i="33" s="1"/>
  <c r="L111" i="33"/>
  <c r="K111" i="33"/>
  <c r="AG111" i="33" s="1"/>
  <c r="L110" i="33"/>
  <c r="S110" i="33" s="1"/>
  <c r="T110" i="33" s="1"/>
  <c r="K110" i="33"/>
  <c r="AG110" i="33" s="1"/>
  <c r="L109" i="33"/>
  <c r="W109" i="33" s="1"/>
  <c r="X109" i="33" s="1"/>
  <c r="K109" i="33"/>
  <c r="AG109" i="33" s="1"/>
  <c r="L108" i="33"/>
  <c r="V108" i="33" s="1"/>
  <c r="Y108" i="33" s="1"/>
  <c r="K108" i="33"/>
  <c r="AG108" i="33" s="1"/>
  <c r="L107" i="33"/>
  <c r="K107" i="33"/>
  <c r="AG107" i="33" s="1"/>
  <c r="L106" i="33"/>
  <c r="R106" i="33" s="1"/>
  <c r="U106" i="33" s="1"/>
  <c r="K106" i="33"/>
  <c r="AG106" i="33" s="1"/>
  <c r="L105" i="33"/>
  <c r="Z105" i="33" s="1"/>
  <c r="AC105" i="33" s="1"/>
  <c r="K105" i="33"/>
  <c r="AG105" i="33" s="1"/>
  <c r="L104" i="33"/>
  <c r="K104" i="33"/>
  <c r="AG104" i="33" s="1"/>
  <c r="L103" i="33"/>
  <c r="V103" i="33" s="1"/>
  <c r="Y103" i="33" s="1"/>
  <c r="K103" i="33"/>
  <c r="AG103" i="33" s="1"/>
  <c r="L102" i="33"/>
  <c r="R102" i="33" s="1"/>
  <c r="U102" i="33" s="1"/>
  <c r="K102" i="33"/>
  <c r="AG102" i="33" s="1"/>
  <c r="L101" i="33"/>
  <c r="R101" i="33" s="1"/>
  <c r="U101" i="33" s="1"/>
  <c r="K101" i="33"/>
  <c r="AG101" i="33" s="1"/>
  <c r="L100" i="33"/>
  <c r="K100" i="33"/>
  <c r="AG100" i="33" s="1"/>
  <c r="L99" i="33"/>
  <c r="V99" i="33" s="1"/>
  <c r="Y99" i="33" s="1"/>
  <c r="K99" i="33"/>
  <c r="AG99" i="33" s="1"/>
  <c r="L98" i="33"/>
  <c r="AE98" i="33" s="1"/>
  <c r="K98" i="33"/>
  <c r="AG98" i="33" s="1"/>
  <c r="L97" i="33"/>
  <c r="W97" i="33" s="1"/>
  <c r="X97" i="33" s="1"/>
  <c r="K97" i="33"/>
  <c r="AG97" i="33" s="1"/>
  <c r="L96" i="33"/>
  <c r="K96" i="33"/>
  <c r="AG96" i="33" s="1"/>
  <c r="L95" i="33"/>
  <c r="AA95" i="33" s="1"/>
  <c r="AB95" i="33" s="1"/>
  <c r="K95" i="33"/>
  <c r="AG95" i="33" s="1"/>
  <c r="L94" i="33"/>
  <c r="AA94" i="33" s="1"/>
  <c r="AB94" i="33" s="1"/>
  <c r="K94" i="33"/>
  <c r="AG94" i="33" s="1"/>
  <c r="L93" i="33"/>
  <c r="W93" i="33" s="1"/>
  <c r="X93" i="33" s="1"/>
  <c r="K93" i="33"/>
  <c r="AG93" i="33" s="1"/>
  <c r="L92" i="33"/>
  <c r="V92" i="33" s="1"/>
  <c r="Y92" i="33" s="1"/>
  <c r="K92" i="33"/>
  <c r="AG92" i="33" s="1"/>
  <c r="L91" i="33"/>
  <c r="Z91" i="33" s="1"/>
  <c r="AC91" i="33" s="1"/>
  <c r="K91" i="33"/>
  <c r="AG91" i="33" s="1"/>
  <c r="L90" i="33"/>
  <c r="AE90" i="33" s="1"/>
  <c r="K90" i="33"/>
  <c r="AG90" i="33" s="1"/>
  <c r="L89" i="33"/>
  <c r="R89" i="33" s="1"/>
  <c r="U89" i="33" s="1"/>
  <c r="K89" i="33"/>
  <c r="AG89" i="33" s="1"/>
  <c r="L88" i="33"/>
  <c r="K88" i="33"/>
  <c r="AG88" i="33" s="1"/>
  <c r="L87" i="33"/>
  <c r="R87" i="33" s="1"/>
  <c r="U87" i="33" s="1"/>
  <c r="K87" i="33"/>
  <c r="AG87" i="33" s="1"/>
  <c r="L86" i="33"/>
  <c r="AE86" i="33" s="1"/>
  <c r="K86" i="33"/>
  <c r="AG86" i="33" s="1"/>
  <c r="L85" i="33"/>
  <c r="K85" i="33"/>
  <c r="AG85" i="33" s="1"/>
  <c r="L84" i="33"/>
  <c r="AA84" i="33" s="1"/>
  <c r="AB84" i="33" s="1"/>
  <c r="K84" i="33"/>
  <c r="AG84" i="33" s="1"/>
  <c r="L83" i="33"/>
  <c r="AA83" i="33" s="1"/>
  <c r="AB83" i="33" s="1"/>
  <c r="K83" i="33"/>
  <c r="AG83" i="33" s="1"/>
  <c r="L82" i="33"/>
  <c r="K82" i="33"/>
  <c r="AG82" i="33" s="1"/>
  <c r="L81" i="33"/>
  <c r="V81" i="33" s="1"/>
  <c r="Y81" i="33" s="1"/>
  <c r="K81" i="33"/>
  <c r="AG81" i="33" s="1"/>
  <c r="L80" i="33"/>
  <c r="AE80" i="33" s="1"/>
  <c r="K80" i="33"/>
  <c r="AG80" i="33" s="1"/>
  <c r="L79" i="33"/>
  <c r="AA79" i="33" s="1"/>
  <c r="AB79" i="33" s="1"/>
  <c r="K79" i="33"/>
  <c r="AG79" i="33" s="1"/>
  <c r="L78" i="33"/>
  <c r="Z78" i="33" s="1"/>
  <c r="AC78" i="33" s="1"/>
  <c r="K78" i="33"/>
  <c r="AG78" i="33" s="1"/>
  <c r="L77" i="33"/>
  <c r="S77" i="33" s="1"/>
  <c r="T77" i="33" s="1"/>
  <c r="K77" i="33"/>
  <c r="AG77" i="33" s="1"/>
  <c r="L76" i="33"/>
  <c r="AE76" i="33" s="1"/>
  <c r="K76" i="33"/>
  <c r="AG76" i="33" s="1"/>
  <c r="L75" i="33"/>
  <c r="Z75" i="33" s="1"/>
  <c r="AC75" i="33" s="1"/>
  <c r="K75" i="33"/>
  <c r="AG75" i="33" s="1"/>
  <c r="L74" i="33"/>
  <c r="W74" i="33" s="1"/>
  <c r="X74" i="33" s="1"/>
  <c r="K74" i="33"/>
  <c r="AG74" i="33" s="1"/>
  <c r="L73" i="33"/>
  <c r="W73" i="33" s="1"/>
  <c r="X73" i="33" s="1"/>
  <c r="K73" i="33"/>
  <c r="AG73" i="33" s="1"/>
  <c r="L72" i="33"/>
  <c r="AA72" i="33" s="1"/>
  <c r="AB72" i="33" s="1"/>
  <c r="K72" i="33"/>
  <c r="AG72" i="33" s="1"/>
  <c r="L71" i="33"/>
  <c r="AA71" i="33" s="1"/>
  <c r="AB71" i="33" s="1"/>
  <c r="K71" i="33"/>
  <c r="AG71" i="33" s="1"/>
  <c r="L70" i="33"/>
  <c r="AE70" i="33" s="1"/>
  <c r="K70" i="33"/>
  <c r="AG70" i="33" s="1"/>
  <c r="L69" i="33"/>
  <c r="R69" i="33" s="1"/>
  <c r="U69" i="33" s="1"/>
  <c r="K69" i="33"/>
  <c r="AG69" i="33" s="1"/>
  <c r="L68" i="33"/>
  <c r="V68" i="33" s="1"/>
  <c r="Y68" i="33" s="1"/>
  <c r="K68" i="33"/>
  <c r="AG68" i="33" s="1"/>
  <c r="L67" i="33"/>
  <c r="V67" i="33" s="1"/>
  <c r="Y67" i="33" s="1"/>
  <c r="K67" i="33"/>
  <c r="AG67" i="33" s="1"/>
  <c r="L66" i="33"/>
  <c r="K66" i="33"/>
  <c r="AG66" i="33" s="1"/>
  <c r="L65" i="33"/>
  <c r="Z65" i="33" s="1"/>
  <c r="AC65" i="33" s="1"/>
  <c r="K65" i="33"/>
  <c r="AG65" i="33" s="1"/>
  <c r="L64" i="33"/>
  <c r="R64" i="33" s="1"/>
  <c r="U64" i="33" s="1"/>
  <c r="K64" i="33"/>
  <c r="AG64" i="33" s="1"/>
  <c r="L63" i="33"/>
  <c r="V63" i="33" s="1"/>
  <c r="Y63" i="33" s="1"/>
  <c r="K63" i="33"/>
  <c r="AG63" i="33" s="1"/>
  <c r="L62" i="33"/>
  <c r="S62" i="33" s="1"/>
  <c r="T62" i="33" s="1"/>
  <c r="K62" i="33"/>
  <c r="AG62" i="33" s="1"/>
  <c r="L61" i="33"/>
  <c r="AE61" i="33" s="1"/>
  <c r="K61" i="33"/>
  <c r="AG61" i="33" s="1"/>
  <c r="L60" i="33"/>
  <c r="Z60" i="33" s="1"/>
  <c r="AC60" i="33" s="1"/>
  <c r="K60" i="33"/>
  <c r="AG60" i="33" s="1"/>
  <c r="L59" i="33"/>
  <c r="V59" i="33" s="1"/>
  <c r="Y59" i="33" s="1"/>
  <c r="K59" i="33"/>
  <c r="AG59" i="33" s="1"/>
  <c r="L58" i="33"/>
  <c r="K58" i="33"/>
  <c r="AG58" i="33" s="1"/>
  <c r="L57" i="33"/>
  <c r="S57" i="33" s="1"/>
  <c r="T57" i="33" s="1"/>
  <c r="K57" i="33"/>
  <c r="AG57" i="33" s="1"/>
  <c r="L56" i="33"/>
  <c r="V56" i="33" s="1"/>
  <c r="Y56" i="33" s="1"/>
  <c r="K56" i="33"/>
  <c r="AG56" i="33" s="1"/>
  <c r="L55" i="33"/>
  <c r="AE55" i="33" s="1"/>
  <c r="K55" i="33"/>
  <c r="AG55" i="33" s="1"/>
  <c r="L54" i="33"/>
  <c r="Z54" i="33" s="1"/>
  <c r="AC54" i="33" s="1"/>
  <c r="K54" i="33"/>
  <c r="AG54" i="33" s="1"/>
  <c r="L53" i="33"/>
  <c r="AA53" i="33" s="1"/>
  <c r="AB53" i="33" s="1"/>
  <c r="K53" i="33"/>
  <c r="AG53" i="33" s="1"/>
  <c r="L52" i="33"/>
  <c r="W52" i="33" s="1"/>
  <c r="X52" i="33" s="1"/>
  <c r="K52" i="33"/>
  <c r="AG52" i="33" s="1"/>
  <c r="L51" i="33"/>
  <c r="V51" i="33" s="1"/>
  <c r="Y51" i="33" s="1"/>
  <c r="K51" i="33"/>
  <c r="AG51" i="33" s="1"/>
  <c r="L50" i="33"/>
  <c r="S50" i="33" s="1"/>
  <c r="T50" i="33" s="1"/>
  <c r="K50" i="33"/>
  <c r="AG50" i="33" s="1"/>
  <c r="L49" i="33"/>
  <c r="R49" i="33" s="1"/>
  <c r="U49" i="33" s="1"/>
  <c r="K49" i="33"/>
  <c r="AG49" i="33" s="1"/>
  <c r="L48" i="33"/>
  <c r="R48" i="33" s="1"/>
  <c r="U48" i="33" s="1"/>
  <c r="K48" i="33"/>
  <c r="AG48" i="33" s="1"/>
  <c r="L47" i="33"/>
  <c r="AA47" i="33" s="1"/>
  <c r="AB47" i="33" s="1"/>
  <c r="K47" i="33"/>
  <c r="AG47" i="33" s="1"/>
  <c r="L46" i="33"/>
  <c r="V46" i="33" s="1"/>
  <c r="Y46" i="33" s="1"/>
  <c r="K46" i="33"/>
  <c r="AG46" i="33" s="1"/>
  <c r="L45" i="33"/>
  <c r="S45" i="33" s="1"/>
  <c r="T45" i="33" s="1"/>
  <c r="K45" i="33"/>
  <c r="AG45" i="33" s="1"/>
  <c r="L44" i="33"/>
  <c r="Z44" i="33" s="1"/>
  <c r="AC44" i="33" s="1"/>
  <c r="K44" i="33"/>
  <c r="AG44" i="33" s="1"/>
  <c r="L43" i="33"/>
  <c r="V43" i="33" s="1"/>
  <c r="Y43" i="33" s="1"/>
  <c r="K43" i="33"/>
  <c r="AG43" i="33" s="1"/>
  <c r="L42" i="33"/>
  <c r="AA42" i="33" s="1"/>
  <c r="AB42" i="33" s="1"/>
  <c r="K42" i="33"/>
  <c r="AG42" i="33" s="1"/>
  <c r="L41" i="33"/>
  <c r="AA41" i="33" s="1"/>
  <c r="AB41" i="33" s="1"/>
  <c r="K41" i="33"/>
  <c r="AG41" i="33" s="1"/>
  <c r="L40" i="33"/>
  <c r="V40" i="33" s="1"/>
  <c r="Y40" i="33" s="1"/>
  <c r="K40" i="33"/>
  <c r="AG40" i="33" s="1"/>
  <c r="L39" i="33"/>
  <c r="R39" i="33" s="1"/>
  <c r="U39" i="33" s="1"/>
  <c r="K39" i="33"/>
  <c r="AG39" i="33" s="1"/>
  <c r="L38" i="33"/>
  <c r="AE38" i="33" s="1"/>
  <c r="K38" i="33"/>
  <c r="AG38" i="33" s="1"/>
  <c r="L37" i="33"/>
  <c r="AA37" i="33" s="1"/>
  <c r="AB37" i="33" s="1"/>
  <c r="K37" i="33"/>
  <c r="AG37" i="33" s="1"/>
  <c r="L36" i="33"/>
  <c r="V36" i="33" s="1"/>
  <c r="Y36" i="33" s="1"/>
  <c r="K36" i="33"/>
  <c r="AG36" i="33" s="1"/>
  <c r="L35" i="33"/>
  <c r="AE35" i="33" s="1"/>
  <c r="K35" i="33"/>
  <c r="AG35" i="33" s="1"/>
  <c r="L34" i="33"/>
  <c r="S34" i="33" s="1"/>
  <c r="T34" i="33" s="1"/>
  <c r="K34" i="33"/>
  <c r="AG34" i="33" s="1"/>
  <c r="L33" i="33"/>
  <c r="W33" i="33" s="1"/>
  <c r="X33" i="33" s="1"/>
  <c r="K33" i="33"/>
  <c r="AG33" i="33" s="1"/>
  <c r="L32" i="33"/>
  <c r="S32" i="33" s="1"/>
  <c r="T32" i="33" s="1"/>
  <c r="K32" i="33"/>
  <c r="AG32" i="33" s="1"/>
  <c r="L31" i="33"/>
  <c r="AA31" i="33" s="1"/>
  <c r="AB31" i="33" s="1"/>
  <c r="K31" i="33"/>
  <c r="AG31" i="33" s="1"/>
  <c r="L30" i="33"/>
  <c r="S30" i="33" s="1"/>
  <c r="T30" i="33" s="1"/>
  <c r="K30" i="33"/>
  <c r="AG30" i="33" s="1"/>
  <c r="L29" i="33"/>
  <c r="Z29" i="33" s="1"/>
  <c r="AC29" i="33" s="1"/>
  <c r="K29" i="33"/>
  <c r="AG29" i="33" s="1"/>
  <c r="L28" i="33"/>
  <c r="Z28" i="33" s="1"/>
  <c r="AC28" i="33" s="1"/>
  <c r="K28" i="33"/>
  <c r="AG28" i="33" s="1"/>
  <c r="L27" i="33"/>
  <c r="R27" i="33" s="1"/>
  <c r="U27" i="33" s="1"/>
  <c r="K27" i="33"/>
  <c r="AG27" i="33" s="1"/>
  <c r="L26" i="33"/>
  <c r="AE26" i="33" s="1"/>
  <c r="K26" i="33"/>
  <c r="AG26" i="33" s="1"/>
  <c r="L25" i="33"/>
  <c r="R25" i="33" s="1"/>
  <c r="U25" i="33" s="1"/>
  <c r="K25" i="33"/>
  <c r="AG25" i="33" s="1"/>
  <c r="L24" i="33"/>
  <c r="W24" i="33" s="1"/>
  <c r="X24" i="33" s="1"/>
  <c r="K24" i="33"/>
  <c r="AG24" i="33" s="1"/>
  <c r="L23" i="33"/>
  <c r="Z23" i="33" s="1"/>
  <c r="AC23" i="33" s="1"/>
  <c r="K23" i="33"/>
  <c r="AG23" i="33" s="1"/>
  <c r="L22" i="33"/>
  <c r="V22" i="33" s="1"/>
  <c r="Y22" i="33" s="1"/>
  <c r="K22" i="33"/>
  <c r="AG22" i="33" s="1"/>
  <c r="L21" i="33"/>
  <c r="Z21" i="33" s="1"/>
  <c r="AC21" i="33" s="1"/>
  <c r="K21" i="33"/>
  <c r="AG21" i="33" s="1"/>
  <c r="L20" i="33"/>
  <c r="V20" i="33" s="1"/>
  <c r="Y20" i="33" s="1"/>
  <c r="K20" i="33"/>
  <c r="AG20" i="33" s="1"/>
  <c r="L19" i="33"/>
  <c r="Z19" i="33" s="1"/>
  <c r="AC19" i="33" s="1"/>
  <c r="K19" i="33"/>
  <c r="AG19" i="33" s="1"/>
  <c r="L18" i="33"/>
  <c r="K18" i="33"/>
  <c r="AG18" i="33" s="1"/>
  <c r="L17" i="33"/>
  <c r="AE17" i="33" s="1"/>
  <c r="K17" i="33"/>
  <c r="AG17" i="33" s="1"/>
  <c r="L16" i="33"/>
  <c r="Z16" i="33" s="1"/>
  <c r="K16" i="33"/>
  <c r="AG16" i="33" s="1"/>
  <c r="L15" i="33"/>
  <c r="R15" i="33" s="1"/>
  <c r="U15" i="33" s="1"/>
  <c r="K15" i="33"/>
  <c r="AG15" i="33" s="1"/>
  <c r="L14" i="33"/>
  <c r="W14" i="33" s="1"/>
  <c r="X14" i="33" s="1"/>
  <c r="K14" i="33"/>
  <c r="AG14" i="33" s="1"/>
  <c r="L13" i="33"/>
  <c r="W13" i="33" s="1"/>
  <c r="X13" i="33" s="1"/>
  <c r="K13" i="33"/>
  <c r="AG13" i="33" s="1"/>
  <c r="L12" i="33"/>
  <c r="K12" i="33"/>
  <c r="AG12" i="33" s="1"/>
  <c r="L11" i="33"/>
  <c r="S11" i="33" s="1"/>
  <c r="T11" i="33" s="1"/>
  <c r="K11" i="33"/>
  <c r="AG11" i="33" s="1"/>
  <c r="L10" i="33"/>
  <c r="W10" i="33" s="1"/>
  <c r="X10" i="33" s="1"/>
  <c r="K10" i="33"/>
  <c r="AG10" i="33" s="1"/>
  <c r="M137" i="33"/>
  <c r="L208" i="32"/>
  <c r="K208" i="32"/>
  <c r="AG208" i="32" s="1"/>
  <c r="L207" i="32"/>
  <c r="AE207" i="32" s="1"/>
  <c r="K207" i="32"/>
  <c r="AG207" i="32" s="1"/>
  <c r="L206" i="32"/>
  <c r="AA206" i="32" s="1"/>
  <c r="AB206" i="32" s="1"/>
  <c r="K206" i="32"/>
  <c r="AG206" i="32" s="1"/>
  <c r="L205" i="32"/>
  <c r="S205" i="32" s="1"/>
  <c r="T205" i="32" s="1"/>
  <c r="K205" i="32"/>
  <c r="AG205" i="32" s="1"/>
  <c r="L204" i="32"/>
  <c r="Z204" i="32" s="1"/>
  <c r="AC204" i="32" s="1"/>
  <c r="K204" i="32"/>
  <c r="AG204" i="32" s="1"/>
  <c r="L203" i="32"/>
  <c r="K203" i="32"/>
  <c r="AG203" i="32" s="1"/>
  <c r="L202" i="32"/>
  <c r="AE202" i="32" s="1"/>
  <c r="K202" i="32"/>
  <c r="AG202" i="32" s="1"/>
  <c r="L201" i="32"/>
  <c r="K201" i="32"/>
  <c r="AG201" i="32" s="1"/>
  <c r="L200" i="32"/>
  <c r="R200" i="32" s="1"/>
  <c r="U200" i="32" s="1"/>
  <c r="K200" i="32"/>
  <c r="AG200" i="32" s="1"/>
  <c r="L199" i="32"/>
  <c r="Z199" i="32" s="1"/>
  <c r="AC199" i="32" s="1"/>
  <c r="K199" i="32"/>
  <c r="AG199" i="32" s="1"/>
  <c r="L198" i="32"/>
  <c r="K198" i="32"/>
  <c r="AG198" i="32" s="1"/>
  <c r="L197" i="32"/>
  <c r="K197" i="32"/>
  <c r="AG197" i="32" s="1"/>
  <c r="L196" i="32"/>
  <c r="AE196" i="32" s="1"/>
  <c r="K196" i="32"/>
  <c r="AG196" i="32" s="1"/>
  <c r="L195" i="32"/>
  <c r="AE195" i="32" s="1"/>
  <c r="K195" i="32"/>
  <c r="AG195" i="32" s="1"/>
  <c r="L194" i="32"/>
  <c r="S194" i="32" s="1"/>
  <c r="T194" i="32" s="1"/>
  <c r="K194" i="32"/>
  <c r="AG194" i="32" s="1"/>
  <c r="L193" i="32"/>
  <c r="AE193" i="32" s="1"/>
  <c r="K193" i="32"/>
  <c r="AG193" i="32" s="1"/>
  <c r="L192" i="32"/>
  <c r="K192" i="32"/>
  <c r="AG192" i="32" s="1"/>
  <c r="L191" i="32"/>
  <c r="W191" i="32" s="1"/>
  <c r="X191" i="32" s="1"/>
  <c r="K191" i="32"/>
  <c r="AG191" i="32" s="1"/>
  <c r="L190" i="32"/>
  <c r="Z190" i="32" s="1"/>
  <c r="AC190" i="32" s="1"/>
  <c r="K190" i="32"/>
  <c r="AG190" i="32" s="1"/>
  <c r="L189" i="32"/>
  <c r="V189" i="32" s="1"/>
  <c r="Y189" i="32" s="1"/>
  <c r="K189" i="32"/>
  <c r="AG189" i="32" s="1"/>
  <c r="L188" i="32"/>
  <c r="K188" i="32"/>
  <c r="AG188" i="32" s="1"/>
  <c r="L187" i="32"/>
  <c r="K187" i="32"/>
  <c r="AG187" i="32" s="1"/>
  <c r="L186" i="32"/>
  <c r="S186" i="32" s="1"/>
  <c r="T186" i="32" s="1"/>
  <c r="K186" i="32"/>
  <c r="AG186" i="32" s="1"/>
  <c r="L185" i="32"/>
  <c r="AA185" i="32" s="1"/>
  <c r="AB185" i="32" s="1"/>
  <c r="K185" i="32"/>
  <c r="AG185" i="32" s="1"/>
  <c r="L184" i="32"/>
  <c r="W184" i="32" s="1"/>
  <c r="X184" i="32" s="1"/>
  <c r="K184" i="32"/>
  <c r="AG184" i="32" s="1"/>
  <c r="L183" i="32"/>
  <c r="AE183" i="32" s="1"/>
  <c r="K183" i="32"/>
  <c r="AG183" i="32" s="1"/>
  <c r="L182" i="32"/>
  <c r="AE182" i="32" s="1"/>
  <c r="K182" i="32"/>
  <c r="AG182" i="32" s="1"/>
  <c r="L181" i="32"/>
  <c r="K181" i="32"/>
  <c r="AG181" i="32" s="1"/>
  <c r="L180" i="32"/>
  <c r="W180" i="32" s="1"/>
  <c r="X180" i="32" s="1"/>
  <c r="K180" i="32"/>
  <c r="AG180" i="32" s="1"/>
  <c r="L179" i="32"/>
  <c r="AE179" i="32" s="1"/>
  <c r="K179" i="32"/>
  <c r="AG179" i="32" s="1"/>
  <c r="L178" i="32"/>
  <c r="AA178" i="32" s="1"/>
  <c r="AB178" i="32" s="1"/>
  <c r="K178" i="32"/>
  <c r="AG178" i="32" s="1"/>
  <c r="L177" i="32"/>
  <c r="Z177" i="32" s="1"/>
  <c r="AC177" i="32" s="1"/>
  <c r="K177" i="32"/>
  <c r="AG177" i="32" s="1"/>
  <c r="L176" i="32"/>
  <c r="AA176" i="32" s="1"/>
  <c r="AB176" i="32" s="1"/>
  <c r="K176" i="32"/>
  <c r="AG176" i="32" s="1"/>
  <c r="L175" i="32"/>
  <c r="Z175" i="32" s="1"/>
  <c r="AC175" i="32" s="1"/>
  <c r="K175" i="32"/>
  <c r="AG175" i="32" s="1"/>
  <c r="L174" i="32"/>
  <c r="AA174" i="32" s="1"/>
  <c r="AB174" i="32" s="1"/>
  <c r="K174" i="32"/>
  <c r="AG174" i="32" s="1"/>
  <c r="L173" i="32"/>
  <c r="V173" i="32" s="1"/>
  <c r="Y173" i="32" s="1"/>
  <c r="K173" i="32"/>
  <c r="AG173" i="32" s="1"/>
  <c r="L172" i="32"/>
  <c r="R172" i="32" s="1"/>
  <c r="U172" i="32" s="1"/>
  <c r="K172" i="32"/>
  <c r="AG172" i="32" s="1"/>
  <c r="L171" i="32"/>
  <c r="V171" i="32" s="1"/>
  <c r="Y171" i="32" s="1"/>
  <c r="K171" i="32"/>
  <c r="AG171" i="32" s="1"/>
  <c r="L170" i="32"/>
  <c r="S170" i="32" s="1"/>
  <c r="T170" i="32" s="1"/>
  <c r="K170" i="32"/>
  <c r="AG170" i="32" s="1"/>
  <c r="L169" i="32"/>
  <c r="K169" i="32"/>
  <c r="AG169" i="32" s="1"/>
  <c r="L168" i="32"/>
  <c r="AA168" i="32" s="1"/>
  <c r="AB168" i="32" s="1"/>
  <c r="K168" i="32"/>
  <c r="AG168" i="32" s="1"/>
  <c r="L167" i="32"/>
  <c r="AA167" i="32" s="1"/>
  <c r="AB167" i="32" s="1"/>
  <c r="K167" i="32"/>
  <c r="AG167" i="32" s="1"/>
  <c r="L166" i="32"/>
  <c r="AE166" i="32" s="1"/>
  <c r="K166" i="32"/>
  <c r="AG166" i="32" s="1"/>
  <c r="L165" i="32"/>
  <c r="S165" i="32" s="1"/>
  <c r="T165" i="32" s="1"/>
  <c r="K165" i="32"/>
  <c r="AG165" i="32" s="1"/>
  <c r="L164" i="32"/>
  <c r="AE164" i="32" s="1"/>
  <c r="K164" i="32"/>
  <c r="AG164" i="32" s="1"/>
  <c r="L163" i="32"/>
  <c r="V163" i="32" s="1"/>
  <c r="Y163" i="32" s="1"/>
  <c r="K163" i="32"/>
  <c r="AG163" i="32" s="1"/>
  <c r="L162" i="32"/>
  <c r="AA162" i="32" s="1"/>
  <c r="AB162" i="32" s="1"/>
  <c r="K162" i="32"/>
  <c r="AG162" i="32" s="1"/>
  <c r="L161" i="32"/>
  <c r="W161" i="32" s="1"/>
  <c r="X161" i="32" s="1"/>
  <c r="K161" i="32"/>
  <c r="AG161" i="32" s="1"/>
  <c r="L160" i="32"/>
  <c r="Z160" i="32" s="1"/>
  <c r="AC160" i="32" s="1"/>
  <c r="K160" i="32"/>
  <c r="AG160" i="32" s="1"/>
  <c r="L159" i="32"/>
  <c r="K159" i="32"/>
  <c r="AG159" i="32" s="1"/>
  <c r="L158" i="32"/>
  <c r="K158" i="32"/>
  <c r="AG158" i="32" s="1"/>
  <c r="L157" i="32"/>
  <c r="AE157" i="32" s="1"/>
  <c r="K157" i="32"/>
  <c r="AG157" i="32" s="1"/>
  <c r="L156" i="32"/>
  <c r="R156" i="32" s="1"/>
  <c r="U156" i="32" s="1"/>
  <c r="K156" i="32"/>
  <c r="AG156" i="32" s="1"/>
  <c r="L155" i="32"/>
  <c r="K155" i="32"/>
  <c r="AG155" i="32" s="1"/>
  <c r="L154" i="32"/>
  <c r="Z154" i="32" s="1"/>
  <c r="AC154" i="32" s="1"/>
  <c r="K154" i="32"/>
  <c r="AG154" i="32" s="1"/>
  <c r="L153" i="32"/>
  <c r="AE153" i="32" s="1"/>
  <c r="K153" i="32"/>
  <c r="AG153" i="32" s="1"/>
  <c r="L152" i="32"/>
  <c r="AE152" i="32" s="1"/>
  <c r="K152" i="32"/>
  <c r="AG152" i="32" s="1"/>
  <c r="L151" i="32"/>
  <c r="AA151" i="32" s="1"/>
  <c r="AB151" i="32" s="1"/>
  <c r="K151" i="32"/>
  <c r="AG151" i="32" s="1"/>
  <c r="L150" i="32"/>
  <c r="AA150" i="32" s="1"/>
  <c r="AB150" i="32" s="1"/>
  <c r="K150" i="32"/>
  <c r="AG150" i="32" s="1"/>
  <c r="L149" i="32"/>
  <c r="K149" i="32"/>
  <c r="AG149" i="32" s="1"/>
  <c r="L148" i="32"/>
  <c r="V148" i="32" s="1"/>
  <c r="Y148" i="32" s="1"/>
  <c r="K148" i="32"/>
  <c r="AG148" i="32" s="1"/>
  <c r="L147" i="32"/>
  <c r="S147" i="32" s="1"/>
  <c r="T147" i="32" s="1"/>
  <c r="K147" i="32"/>
  <c r="AG147" i="32" s="1"/>
  <c r="L146" i="32"/>
  <c r="W146" i="32" s="1"/>
  <c r="X146" i="32" s="1"/>
  <c r="K146" i="32"/>
  <c r="AG146" i="32" s="1"/>
  <c r="L145" i="32"/>
  <c r="K145" i="32"/>
  <c r="AG145" i="32" s="1"/>
  <c r="L144" i="32"/>
  <c r="AE144" i="32" s="1"/>
  <c r="K144" i="32"/>
  <c r="AG144" i="32" s="1"/>
  <c r="L143" i="32"/>
  <c r="K143" i="32"/>
  <c r="AG143" i="32" s="1"/>
  <c r="L142" i="32"/>
  <c r="S142" i="32" s="1"/>
  <c r="T142" i="32" s="1"/>
  <c r="K142" i="32"/>
  <c r="AG142" i="32" s="1"/>
  <c r="L141" i="32"/>
  <c r="AA141" i="32" s="1"/>
  <c r="AB141" i="32" s="1"/>
  <c r="K141" i="32"/>
  <c r="AG141" i="32" s="1"/>
  <c r="L140" i="32"/>
  <c r="AE140" i="32" s="1"/>
  <c r="K140" i="32"/>
  <c r="AG140" i="32" s="1"/>
  <c r="L139" i="32"/>
  <c r="Z139" i="32" s="1"/>
  <c r="AC139" i="32" s="1"/>
  <c r="K139" i="32"/>
  <c r="AG139" i="32" s="1"/>
  <c r="L138" i="32"/>
  <c r="AA138" i="32" s="1"/>
  <c r="AB138" i="32" s="1"/>
  <c r="K138" i="32"/>
  <c r="AG138" i="32" s="1"/>
  <c r="L137" i="32"/>
  <c r="K137" i="32"/>
  <c r="AG137" i="32" s="1"/>
  <c r="L136" i="32"/>
  <c r="W136" i="32" s="1"/>
  <c r="X136" i="32" s="1"/>
  <c r="K136" i="32"/>
  <c r="AG136" i="32" s="1"/>
  <c r="L135" i="32"/>
  <c r="Z135" i="32" s="1"/>
  <c r="AC135" i="32" s="1"/>
  <c r="K135" i="32"/>
  <c r="AG135" i="32" s="1"/>
  <c r="L134" i="32"/>
  <c r="AE134" i="32" s="1"/>
  <c r="K134" i="32"/>
  <c r="AG134" i="32" s="1"/>
  <c r="L133" i="32"/>
  <c r="K133" i="32"/>
  <c r="AG133" i="32" s="1"/>
  <c r="L132" i="32"/>
  <c r="W132" i="32" s="1"/>
  <c r="X132" i="32" s="1"/>
  <c r="K132" i="32"/>
  <c r="AG132" i="32" s="1"/>
  <c r="L131" i="32"/>
  <c r="Z131" i="32" s="1"/>
  <c r="AC131" i="32" s="1"/>
  <c r="K131" i="32"/>
  <c r="AG131" i="32" s="1"/>
  <c r="L130" i="32"/>
  <c r="W130" i="32" s="1"/>
  <c r="X130" i="32" s="1"/>
  <c r="K130" i="32"/>
  <c r="AG130" i="32" s="1"/>
  <c r="L129" i="32"/>
  <c r="W129" i="32" s="1"/>
  <c r="X129" i="32" s="1"/>
  <c r="K129" i="32"/>
  <c r="AG129" i="32" s="1"/>
  <c r="L128" i="32"/>
  <c r="AE128" i="32" s="1"/>
  <c r="K128" i="32"/>
  <c r="AG128" i="32" s="1"/>
  <c r="L127" i="32"/>
  <c r="S127" i="32" s="1"/>
  <c r="T127" i="32" s="1"/>
  <c r="K127" i="32"/>
  <c r="AG127" i="32" s="1"/>
  <c r="L126" i="32"/>
  <c r="AE126" i="32" s="1"/>
  <c r="K126" i="32"/>
  <c r="AG126" i="32" s="1"/>
  <c r="L125" i="32"/>
  <c r="V125" i="32" s="1"/>
  <c r="Y125" i="32" s="1"/>
  <c r="K125" i="32"/>
  <c r="AG125" i="32" s="1"/>
  <c r="L124" i="32"/>
  <c r="AA124" i="32" s="1"/>
  <c r="AB124" i="32" s="1"/>
  <c r="K124" i="32"/>
  <c r="AG124" i="32" s="1"/>
  <c r="L123" i="32"/>
  <c r="K123" i="32"/>
  <c r="AG123" i="32" s="1"/>
  <c r="L122" i="32"/>
  <c r="AE122" i="32" s="1"/>
  <c r="K122" i="32"/>
  <c r="AG122" i="32" s="1"/>
  <c r="L121" i="32"/>
  <c r="AE121" i="32" s="1"/>
  <c r="K121" i="32"/>
  <c r="AG121" i="32" s="1"/>
  <c r="L120" i="32"/>
  <c r="S120" i="32" s="1"/>
  <c r="T120" i="32" s="1"/>
  <c r="K120" i="32"/>
  <c r="AG120" i="32" s="1"/>
  <c r="L119" i="32"/>
  <c r="K119" i="32"/>
  <c r="AG119" i="32" s="1"/>
  <c r="L118" i="32"/>
  <c r="V118" i="32" s="1"/>
  <c r="Y118" i="32" s="1"/>
  <c r="K118" i="32"/>
  <c r="AG118" i="32" s="1"/>
  <c r="L117" i="32"/>
  <c r="AE117" i="32" s="1"/>
  <c r="K117" i="32"/>
  <c r="AG117" i="32" s="1"/>
  <c r="L116" i="32"/>
  <c r="AA116" i="32" s="1"/>
  <c r="AB116" i="32" s="1"/>
  <c r="K116" i="32"/>
  <c r="AG116" i="32" s="1"/>
  <c r="L115" i="32"/>
  <c r="S115" i="32" s="1"/>
  <c r="T115" i="32" s="1"/>
  <c r="K115" i="32"/>
  <c r="AG115" i="32" s="1"/>
  <c r="L114" i="32"/>
  <c r="AE114" i="32" s="1"/>
  <c r="K114" i="32"/>
  <c r="AG114" i="32" s="1"/>
  <c r="L113" i="32"/>
  <c r="R113" i="32" s="1"/>
  <c r="U113" i="32" s="1"/>
  <c r="K113" i="32"/>
  <c r="AG113" i="32" s="1"/>
  <c r="L112" i="32"/>
  <c r="K112" i="32"/>
  <c r="AG112" i="32" s="1"/>
  <c r="L111" i="32"/>
  <c r="S111" i="32" s="1"/>
  <c r="T111" i="32" s="1"/>
  <c r="K111" i="32"/>
  <c r="AG111" i="32" s="1"/>
  <c r="L110" i="32"/>
  <c r="K110" i="32"/>
  <c r="AG110" i="32" s="1"/>
  <c r="L109" i="32"/>
  <c r="K109" i="32"/>
  <c r="AG109" i="32" s="1"/>
  <c r="L108" i="32"/>
  <c r="Z108" i="32" s="1"/>
  <c r="AC108" i="32" s="1"/>
  <c r="K108" i="32"/>
  <c r="AG108" i="32" s="1"/>
  <c r="L107" i="32"/>
  <c r="W107" i="32" s="1"/>
  <c r="X107" i="32" s="1"/>
  <c r="K107" i="32"/>
  <c r="AG107" i="32" s="1"/>
  <c r="L106" i="32"/>
  <c r="V106" i="32" s="1"/>
  <c r="Y106" i="32" s="1"/>
  <c r="K106" i="32"/>
  <c r="AG106" i="32" s="1"/>
  <c r="L105" i="32"/>
  <c r="W105" i="32" s="1"/>
  <c r="X105" i="32" s="1"/>
  <c r="K105" i="32"/>
  <c r="AG105" i="32" s="1"/>
  <c r="L104" i="32"/>
  <c r="K104" i="32"/>
  <c r="AG104" i="32" s="1"/>
  <c r="L103" i="32"/>
  <c r="K103" i="32"/>
  <c r="AG103" i="32" s="1"/>
  <c r="L102" i="32"/>
  <c r="Z102" i="32" s="1"/>
  <c r="AC102" i="32" s="1"/>
  <c r="K102" i="32"/>
  <c r="AG102" i="32" s="1"/>
  <c r="L101" i="32"/>
  <c r="AE101" i="32" s="1"/>
  <c r="K101" i="32"/>
  <c r="AG101" i="32" s="1"/>
  <c r="L100" i="32"/>
  <c r="K100" i="32"/>
  <c r="AG100" i="32" s="1"/>
  <c r="L99" i="32"/>
  <c r="W99" i="32" s="1"/>
  <c r="X99" i="32" s="1"/>
  <c r="K99" i="32"/>
  <c r="AG99" i="32" s="1"/>
  <c r="L98" i="32"/>
  <c r="AE98" i="32" s="1"/>
  <c r="K98" i="32"/>
  <c r="AG98" i="32" s="1"/>
  <c r="L97" i="32"/>
  <c r="R97" i="32" s="1"/>
  <c r="U97" i="32" s="1"/>
  <c r="K97" i="32"/>
  <c r="AG97" i="32" s="1"/>
  <c r="L96" i="32"/>
  <c r="S96" i="32" s="1"/>
  <c r="T96" i="32" s="1"/>
  <c r="K96" i="32"/>
  <c r="AG96" i="32" s="1"/>
  <c r="L95" i="32"/>
  <c r="AE95" i="32" s="1"/>
  <c r="K95" i="32"/>
  <c r="AG95" i="32" s="1"/>
  <c r="L94" i="32"/>
  <c r="K94" i="32"/>
  <c r="AG94" i="32" s="1"/>
  <c r="L93" i="32"/>
  <c r="Z93" i="32" s="1"/>
  <c r="AC93" i="32" s="1"/>
  <c r="K93" i="32"/>
  <c r="AG93" i="32" s="1"/>
  <c r="L92" i="32"/>
  <c r="AA92" i="32" s="1"/>
  <c r="AB92" i="32" s="1"/>
  <c r="K92" i="32"/>
  <c r="AG92" i="32" s="1"/>
  <c r="L91" i="32"/>
  <c r="W91" i="32" s="1"/>
  <c r="X91" i="32" s="1"/>
  <c r="K91" i="32"/>
  <c r="AG91" i="32" s="1"/>
  <c r="L90" i="32"/>
  <c r="W90" i="32" s="1"/>
  <c r="X90" i="32" s="1"/>
  <c r="K90" i="32"/>
  <c r="AG90" i="32" s="1"/>
  <c r="L89" i="32"/>
  <c r="V89" i="32" s="1"/>
  <c r="Y89" i="32" s="1"/>
  <c r="K89" i="32"/>
  <c r="AG89" i="32" s="1"/>
  <c r="L88" i="32"/>
  <c r="Z88" i="32" s="1"/>
  <c r="AC88" i="32" s="1"/>
  <c r="K88" i="32"/>
  <c r="AG88" i="32" s="1"/>
  <c r="L87" i="32"/>
  <c r="AE87" i="32" s="1"/>
  <c r="K87" i="32"/>
  <c r="AG87" i="32" s="1"/>
  <c r="L86" i="32"/>
  <c r="W86" i="32" s="1"/>
  <c r="X86" i="32" s="1"/>
  <c r="K86" i="32"/>
  <c r="AG86" i="32" s="1"/>
  <c r="L85" i="32"/>
  <c r="AA85" i="32" s="1"/>
  <c r="AB85" i="32" s="1"/>
  <c r="K85" i="32"/>
  <c r="AG85" i="32" s="1"/>
  <c r="L84" i="32"/>
  <c r="K84" i="32"/>
  <c r="AG84" i="32" s="1"/>
  <c r="L83" i="32"/>
  <c r="AA83" i="32" s="1"/>
  <c r="AB83" i="32" s="1"/>
  <c r="K83" i="32"/>
  <c r="AG83" i="32" s="1"/>
  <c r="L82" i="32"/>
  <c r="W82" i="32" s="1"/>
  <c r="X82" i="32" s="1"/>
  <c r="K82" i="32"/>
  <c r="AG82" i="32" s="1"/>
  <c r="L81" i="32"/>
  <c r="Z81" i="32" s="1"/>
  <c r="AC81" i="32" s="1"/>
  <c r="K81" i="32"/>
  <c r="AG81" i="32" s="1"/>
  <c r="L80" i="32"/>
  <c r="Z80" i="32" s="1"/>
  <c r="AC80" i="32" s="1"/>
  <c r="K80" i="32"/>
  <c r="AG80" i="32" s="1"/>
  <c r="L79" i="32"/>
  <c r="S79" i="32" s="1"/>
  <c r="T79" i="32" s="1"/>
  <c r="K79" i="32"/>
  <c r="AG79" i="32" s="1"/>
  <c r="L78" i="32"/>
  <c r="AA78" i="32" s="1"/>
  <c r="AB78" i="32" s="1"/>
  <c r="K78" i="32"/>
  <c r="AG78" i="32" s="1"/>
  <c r="L77" i="32"/>
  <c r="S77" i="32" s="1"/>
  <c r="T77" i="32" s="1"/>
  <c r="K77" i="32"/>
  <c r="AG77" i="32" s="1"/>
  <c r="L76" i="32"/>
  <c r="K76" i="32"/>
  <c r="AG76" i="32" s="1"/>
  <c r="L75" i="32"/>
  <c r="K75" i="32"/>
  <c r="AG75" i="32" s="1"/>
  <c r="L74" i="32"/>
  <c r="AA74" i="32" s="1"/>
  <c r="AB74" i="32" s="1"/>
  <c r="K74" i="32"/>
  <c r="AG74" i="32" s="1"/>
  <c r="L73" i="32"/>
  <c r="Z73" i="32" s="1"/>
  <c r="AC73" i="32" s="1"/>
  <c r="K73" i="32"/>
  <c r="AG73" i="32" s="1"/>
  <c r="L72" i="32"/>
  <c r="W72" i="32" s="1"/>
  <c r="X72" i="32" s="1"/>
  <c r="K72" i="32"/>
  <c r="AG72" i="32" s="1"/>
  <c r="L71" i="32"/>
  <c r="Z71" i="32" s="1"/>
  <c r="AC71" i="32" s="1"/>
  <c r="K71" i="32"/>
  <c r="AG71" i="32" s="1"/>
  <c r="L70" i="32"/>
  <c r="R70" i="32" s="1"/>
  <c r="U70" i="32" s="1"/>
  <c r="K70" i="32"/>
  <c r="AG70" i="32" s="1"/>
  <c r="L69" i="32"/>
  <c r="K69" i="32"/>
  <c r="AG69" i="32" s="1"/>
  <c r="L68" i="32"/>
  <c r="AE68" i="32" s="1"/>
  <c r="K68" i="32"/>
  <c r="AG68" i="32" s="1"/>
  <c r="L67" i="32"/>
  <c r="K67" i="32"/>
  <c r="AG67" i="32" s="1"/>
  <c r="L66" i="32"/>
  <c r="W66" i="32" s="1"/>
  <c r="X66" i="32" s="1"/>
  <c r="K66" i="32"/>
  <c r="AG66" i="32" s="1"/>
  <c r="L65" i="32"/>
  <c r="Z65" i="32" s="1"/>
  <c r="AC65" i="32" s="1"/>
  <c r="K65" i="32"/>
  <c r="AG65" i="32" s="1"/>
  <c r="L64" i="32"/>
  <c r="AE64" i="32" s="1"/>
  <c r="K64" i="32"/>
  <c r="AG64" i="32" s="1"/>
  <c r="L63" i="32"/>
  <c r="AE63" i="32" s="1"/>
  <c r="K63" i="32"/>
  <c r="AG63" i="32" s="1"/>
  <c r="L62" i="32"/>
  <c r="Z62" i="32" s="1"/>
  <c r="AC62" i="32" s="1"/>
  <c r="K62" i="32"/>
  <c r="AG62" i="32" s="1"/>
  <c r="L61" i="32"/>
  <c r="K61" i="32"/>
  <c r="AG61" i="32" s="1"/>
  <c r="L60" i="32"/>
  <c r="Z60" i="32" s="1"/>
  <c r="AC60" i="32" s="1"/>
  <c r="K60" i="32"/>
  <c r="AG60" i="32" s="1"/>
  <c r="L59" i="32"/>
  <c r="AE59" i="32" s="1"/>
  <c r="K59" i="32"/>
  <c r="AG59" i="32" s="1"/>
  <c r="L58" i="32"/>
  <c r="W58" i="32" s="1"/>
  <c r="X58" i="32" s="1"/>
  <c r="K58" i="32"/>
  <c r="AG58" i="32" s="1"/>
  <c r="L57" i="32"/>
  <c r="AA57" i="32" s="1"/>
  <c r="AB57" i="32" s="1"/>
  <c r="K57" i="32"/>
  <c r="AG57" i="32" s="1"/>
  <c r="L56" i="32"/>
  <c r="K56" i="32"/>
  <c r="AG56" i="32" s="1"/>
  <c r="L55" i="32"/>
  <c r="S55" i="32" s="1"/>
  <c r="T55" i="32" s="1"/>
  <c r="K55" i="32"/>
  <c r="AG55" i="32" s="1"/>
  <c r="L54" i="32"/>
  <c r="K54" i="32"/>
  <c r="AG54" i="32" s="1"/>
  <c r="L53" i="32"/>
  <c r="W53" i="32" s="1"/>
  <c r="X53" i="32" s="1"/>
  <c r="K53" i="32"/>
  <c r="AG53" i="32" s="1"/>
  <c r="L52" i="32"/>
  <c r="AE52" i="32" s="1"/>
  <c r="K52" i="32"/>
  <c r="AG52" i="32" s="1"/>
  <c r="L51" i="32"/>
  <c r="Z51" i="32" s="1"/>
  <c r="AC51" i="32" s="1"/>
  <c r="K51" i="32"/>
  <c r="AG51" i="32" s="1"/>
  <c r="L50" i="32"/>
  <c r="Z50" i="32" s="1"/>
  <c r="AC50" i="32" s="1"/>
  <c r="K50" i="32"/>
  <c r="AG50" i="32" s="1"/>
  <c r="L49" i="32"/>
  <c r="W49" i="32" s="1"/>
  <c r="X49" i="32" s="1"/>
  <c r="K49" i="32"/>
  <c r="AG49" i="32" s="1"/>
  <c r="L48" i="32"/>
  <c r="R48" i="32" s="1"/>
  <c r="U48" i="32" s="1"/>
  <c r="K48" i="32"/>
  <c r="AG48" i="32" s="1"/>
  <c r="L47" i="32"/>
  <c r="V47" i="32" s="1"/>
  <c r="Y47" i="32" s="1"/>
  <c r="K47" i="32"/>
  <c r="AG47" i="32" s="1"/>
  <c r="L46" i="32"/>
  <c r="AA46" i="32" s="1"/>
  <c r="AB46" i="32" s="1"/>
  <c r="K46" i="32"/>
  <c r="AG46" i="32" s="1"/>
  <c r="L45" i="32"/>
  <c r="S45" i="32" s="1"/>
  <c r="T45" i="32" s="1"/>
  <c r="K45" i="32"/>
  <c r="AG45" i="32" s="1"/>
  <c r="L44" i="32"/>
  <c r="W44" i="32" s="1"/>
  <c r="X44" i="32" s="1"/>
  <c r="K44" i="32"/>
  <c r="AG44" i="32" s="1"/>
  <c r="L43" i="32"/>
  <c r="AA43" i="32" s="1"/>
  <c r="AB43" i="32" s="1"/>
  <c r="K43" i="32"/>
  <c r="AG43" i="32" s="1"/>
  <c r="L42" i="32"/>
  <c r="S42" i="32" s="1"/>
  <c r="T42" i="32" s="1"/>
  <c r="K42" i="32"/>
  <c r="AG42" i="32" s="1"/>
  <c r="L41" i="32"/>
  <c r="W41" i="32" s="1"/>
  <c r="X41" i="32" s="1"/>
  <c r="K41" i="32"/>
  <c r="AG41" i="32" s="1"/>
  <c r="L40" i="32"/>
  <c r="S40" i="32" s="1"/>
  <c r="T40" i="32" s="1"/>
  <c r="K40" i="32"/>
  <c r="AG40" i="32" s="1"/>
  <c r="L39" i="32"/>
  <c r="AE39" i="32" s="1"/>
  <c r="K39" i="32"/>
  <c r="AG39" i="32" s="1"/>
  <c r="L38" i="32"/>
  <c r="S38" i="32" s="1"/>
  <c r="T38" i="32" s="1"/>
  <c r="K38" i="32"/>
  <c r="AG38" i="32" s="1"/>
  <c r="L37" i="32"/>
  <c r="Z37" i="32" s="1"/>
  <c r="AC37" i="32" s="1"/>
  <c r="K37" i="32"/>
  <c r="AG37" i="32" s="1"/>
  <c r="L36" i="32"/>
  <c r="AE36" i="32" s="1"/>
  <c r="K36" i="32"/>
  <c r="AG36" i="32" s="1"/>
  <c r="L35" i="32"/>
  <c r="W35" i="32" s="1"/>
  <c r="X35" i="32" s="1"/>
  <c r="K35" i="32"/>
  <c r="AG35" i="32" s="1"/>
  <c r="L34" i="32"/>
  <c r="W34" i="32" s="1"/>
  <c r="X34" i="32" s="1"/>
  <c r="K34" i="32"/>
  <c r="AG34" i="32" s="1"/>
  <c r="L33" i="32"/>
  <c r="AA33" i="32" s="1"/>
  <c r="AB33" i="32" s="1"/>
  <c r="K33" i="32"/>
  <c r="AG33" i="32" s="1"/>
  <c r="L32" i="32"/>
  <c r="S32" i="32" s="1"/>
  <c r="T32" i="32" s="1"/>
  <c r="K32" i="32"/>
  <c r="AG32" i="32" s="1"/>
  <c r="L31" i="32"/>
  <c r="AE31" i="32" s="1"/>
  <c r="K31" i="32"/>
  <c r="AG31" i="32" s="1"/>
  <c r="L30" i="32"/>
  <c r="V30" i="32" s="1"/>
  <c r="Y30" i="32" s="1"/>
  <c r="K30" i="32"/>
  <c r="AG30" i="32" s="1"/>
  <c r="L29" i="32"/>
  <c r="V29" i="32" s="1"/>
  <c r="Y29" i="32" s="1"/>
  <c r="K29" i="32"/>
  <c r="AG29" i="32" s="1"/>
  <c r="M28" i="32"/>
  <c r="L28" i="32"/>
  <c r="AA28" i="32" s="1"/>
  <c r="AB28" i="32" s="1"/>
  <c r="K28" i="32"/>
  <c r="AG28" i="32" s="1"/>
  <c r="L27" i="32"/>
  <c r="S27" i="32" s="1"/>
  <c r="T27" i="32" s="1"/>
  <c r="K27" i="32"/>
  <c r="AG27" i="32" s="1"/>
  <c r="L26" i="32"/>
  <c r="AA26" i="32" s="1"/>
  <c r="AB26" i="32" s="1"/>
  <c r="K26" i="32"/>
  <c r="AG26" i="32" s="1"/>
  <c r="L25" i="32"/>
  <c r="AE25" i="32" s="1"/>
  <c r="K25" i="32"/>
  <c r="AG25" i="32" s="1"/>
  <c r="L24" i="32"/>
  <c r="V24" i="32" s="1"/>
  <c r="Y24" i="32" s="1"/>
  <c r="K24" i="32"/>
  <c r="AG24" i="32" s="1"/>
  <c r="L23" i="32"/>
  <c r="S23" i="32" s="1"/>
  <c r="T23" i="32" s="1"/>
  <c r="K23" i="32"/>
  <c r="AG23" i="32" s="1"/>
  <c r="L22" i="32"/>
  <c r="S22" i="32" s="1"/>
  <c r="T22" i="32" s="1"/>
  <c r="K22" i="32"/>
  <c r="AG22" i="32" s="1"/>
  <c r="L21" i="32"/>
  <c r="K21" i="32"/>
  <c r="AG21" i="32" s="1"/>
  <c r="L20" i="32"/>
  <c r="K20" i="32"/>
  <c r="L19" i="32"/>
  <c r="AA19" i="32" s="1"/>
  <c r="AB19" i="32" s="1"/>
  <c r="K19" i="32"/>
  <c r="AG19" i="32" s="1"/>
  <c r="L18" i="32"/>
  <c r="AA18" i="32" s="1"/>
  <c r="AB18" i="32" s="1"/>
  <c r="K18" i="32"/>
  <c r="AG18" i="32" s="1"/>
  <c r="L17" i="32"/>
  <c r="W17" i="32" s="1"/>
  <c r="X17" i="32" s="1"/>
  <c r="K17" i="32"/>
  <c r="AG17" i="32" s="1"/>
  <c r="L16" i="32"/>
  <c r="K16" i="32"/>
  <c r="AG16" i="32" s="1"/>
  <c r="L15" i="32"/>
  <c r="W15" i="32" s="1"/>
  <c r="X15" i="32" s="1"/>
  <c r="K15" i="32"/>
  <c r="AG15" i="32" s="1"/>
  <c r="L14" i="32"/>
  <c r="K14" i="32"/>
  <c r="AG14" i="32" s="1"/>
  <c r="L13" i="32"/>
  <c r="S13" i="32" s="1"/>
  <c r="T13" i="32" s="1"/>
  <c r="K13" i="32"/>
  <c r="AG13" i="32" s="1"/>
  <c r="L12" i="32"/>
  <c r="K12" i="32"/>
  <c r="AG12" i="32" s="1"/>
  <c r="L11" i="32"/>
  <c r="S11" i="32" s="1"/>
  <c r="T11" i="32" s="1"/>
  <c r="K11" i="32"/>
  <c r="AG11" i="32" s="1"/>
  <c r="L10" i="32"/>
  <c r="K10" i="32"/>
  <c r="AG10" i="32" s="1"/>
  <c r="O32" i="32"/>
  <c r="L208" i="25"/>
  <c r="W208" i="25" s="1"/>
  <c r="X208" i="25" s="1"/>
  <c r="K208" i="25"/>
  <c r="AG208" i="25" s="1"/>
  <c r="L207" i="25"/>
  <c r="R207" i="25" s="1"/>
  <c r="U207" i="25" s="1"/>
  <c r="K207" i="25"/>
  <c r="AG207" i="25" s="1"/>
  <c r="L206" i="25"/>
  <c r="K206" i="25"/>
  <c r="AG206" i="25" s="1"/>
  <c r="L205" i="25"/>
  <c r="AA205" i="25" s="1"/>
  <c r="AB205" i="25" s="1"/>
  <c r="K205" i="25"/>
  <c r="AG205" i="25" s="1"/>
  <c r="L204" i="25"/>
  <c r="AE204" i="25" s="1"/>
  <c r="K204" i="25"/>
  <c r="AG204" i="25" s="1"/>
  <c r="L203" i="25"/>
  <c r="W203" i="25" s="1"/>
  <c r="X203" i="25" s="1"/>
  <c r="K203" i="25"/>
  <c r="AG203" i="25" s="1"/>
  <c r="L202" i="25"/>
  <c r="W202" i="25" s="1"/>
  <c r="X202" i="25" s="1"/>
  <c r="K202" i="25"/>
  <c r="AG202" i="25" s="1"/>
  <c r="L201" i="25"/>
  <c r="K201" i="25"/>
  <c r="AG201" i="25" s="1"/>
  <c r="L200" i="25"/>
  <c r="Z200" i="25" s="1"/>
  <c r="AC200" i="25" s="1"/>
  <c r="K200" i="25"/>
  <c r="AG200" i="25" s="1"/>
  <c r="L199" i="25"/>
  <c r="W199" i="25" s="1"/>
  <c r="X199" i="25" s="1"/>
  <c r="K199" i="25"/>
  <c r="AG199" i="25" s="1"/>
  <c r="L198" i="25"/>
  <c r="W198" i="25" s="1"/>
  <c r="X198" i="25" s="1"/>
  <c r="K198" i="25"/>
  <c r="AG198" i="25" s="1"/>
  <c r="L197" i="25"/>
  <c r="S197" i="25" s="1"/>
  <c r="T197" i="25" s="1"/>
  <c r="K197" i="25"/>
  <c r="AG197" i="25" s="1"/>
  <c r="L196" i="25"/>
  <c r="AA196" i="25" s="1"/>
  <c r="AB196" i="25" s="1"/>
  <c r="K196" i="25"/>
  <c r="AG196" i="25" s="1"/>
  <c r="L195" i="25"/>
  <c r="AA195" i="25" s="1"/>
  <c r="AB195" i="25" s="1"/>
  <c r="K195" i="25"/>
  <c r="AG195" i="25" s="1"/>
  <c r="L194" i="25"/>
  <c r="AA194" i="25" s="1"/>
  <c r="AB194" i="25" s="1"/>
  <c r="K194" i="25"/>
  <c r="AG194" i="25" s="1"/>
  <c r="L193" i="25"/>
  <c r="K193" i="25"/>
  <c r="AG193" i="25" s="1"/>
  <c r="L192" i="25"/>
  <c r="S192" i="25" s="1"/>
  <c r="T192" i="25" s="1"/>
  <c r="K192" i="25"/>
  <c r="AG192" i="25" s="1"/>
  <c r="L191" i="25"/>
  <c r="V191" i="25" s="1"/>
  <c r="Y191" i="25" s="1"/>
  <c r="K191" i="25"/>
  <c r="AG191" i="25" s="1"/>
  <c r="L190" i="25"/>
  <c r="K190" i="25"/>
  <c r="AG190" i="25" s="1"/>
  <c r="L189" i="25"/>
  <c r="AA189" i="25" s="1"/>
  <c r="AB189" i="25" s="1"/>
  <c r="K189" i="25"/>
  <c r="AG189" i="25" s="1"/>
  <c r="L188" i="25"/>
  <c r="K188" i="25"/>
  <c r="AG188" i="25" s="1"/>
  <c r="L187" i="25"/>
  <c r="K187" i="25"/>
  <c r="AG187" i="25" s="1"/>
  <c r="L186" i="25"/>
  <c r="K186" i="25"/>
  <c r="AG186" i="25" s="1"/>
  <c r="L185" i="25"/>
  <c r="AE185" i="25" s="1"/>
  <c r="K185" i="25"/>
  <c r="AG185" i="25" s="1"/>
  <c r="L184" i="25"/>
  <c r="V184" i="25" s="1"/>
  <c r="Y184" i="25" s="1"/>
  <c r="K184" i="25"/>
  <c r="AG184" i="25" s="1"/>
  <c r="L183" i="25"/>
  <c r="K183" i="25"/>
  <c r="AG183" i="25" s="1"/>
  <c r="L182" i="25"/>
  <c r="R182" i="25" s="1"/>
  <c r="U182" i="25" s="1"/>
  <c r="K182" i="25"/>
  <c r="AG182" i="25" s="1"/>
  <c r="L181" i="25"/>
  <c r="K181" i="25"/>
  <c r="AG181" i="25" s="1"/>
  <c r="L180" i="25"/>
  <c r="AE180" i="25" s="1"/>
  <c r="K180" i="25"/>
  <c r="AG180" i="25" s="1"/>
  <c r="L179" i="25"/>
  <c r="K179" i="25"/>
  <c r="AG179" i="25" s="1"/>
  <c r="L178" i="25"/>
  <c r="W178" i="25" s="1"/>
  <c r="X178" i="25" s="1"/>
  <c r="K178" i="25"/>
  <c r="AG178" i="25" s="1"/>
  <c r="L177" i="25"/>
  <c r="W177" i="25" s="1"/>
  <c r="X177" i="25" s="1"/>
  <c r="K177" i="25"/>
  <c r="AG177" i="25" s="1"/>
  <c r="L176" i="25"/>
  <c r="AA176" i="25" s="1"/>
  <c r="AB176" i="25" s="1"/>
  <c r="K176" i="25"/>
  <c r="AG176" i="25" s="1"/>
  <c r="L175" i="25"/>
  <c r="K175" i="25"/>
  <c r="AG175" i="25" s="1"/>
  <c r="L174" i="25"/>
  <c r="K174" i="25"/>
  <c r="AG174" i="25" s="1"/>
  <c r="L173" i="25"/>
  <c r="Z173" i="25" s="1"/>
  <c r="AC173" i="25" s="1"/>
  <c r="K173" i="25"/>
  <c r="AG173" i="25" s="1"/>
  <c r="L172" i="25"/>
  <c r="AE172" i="25" s="1"/>
  <c r="K172" i="25"/>
  <c r="AG172" i="25" s="1"/>
  <c r="L171" i="25"/>
  <c r="Z171" i="25" s="1"/>
  <c r="AC171" i="25" s="1"/>
  <c r="K171" i="25"/>
  <c r="AG171" i="25" s="1"/>
  <c r="L170" i="25"/>
  <c r="AE170" i="25" s="1"/>
  <c r="K170" i="25"/>
  <c r="AG170" i="25" s="1"/>
  <c r="L169" i="25"/>
  <c r="V169" i="25" s="1"/>
  <c r="Y169" i="25" s="1"/>
  <c r="K169" i="25"/>
  <c r="AG169" i="25" s="1"/>
  <c r="L168" i="25"/>
  <c r="K168" i="25"/>
  <c r="AG168" i="25" s="1"/>
  <c r="L167" i="25"/>
  <c r="K167" i="25"/>
  <c r="AG167" i="25" s="1"/>
  <c r="L166" i="25"/>
  <c r="W166" i="25" s="1"/>
  <c r="X166" i="25" s="1"/>
  <c r="K166" i="25"/>
  <c r="AG166" i="25" s="1"/>
  <c r="L165" i="25"/>
  <c r="AA165" i="25" s="1"/>
  <c r="AB165" i="25" s="1"/>
  <c r="K165" i="25"/>
  <c r="AG165" i="25" s="1"/>
  <c r="L164" i="25"/>
  <c r="K164" i="25"/>
  <c r="AG164" i="25" s="1"/>
  <c r="L163" i="25"/>
  <c r="K163" i="25"/>
  <c r="AG163" i="25" s="1"/>
  <c r="L162" i="25"/>
  <c r="V162" i="25" s="1"/>
  <c r="Y162" i="25" s="1"/>
  <c r="K162" i="25"/>
  <c r="AG162" i="25" s="1"/>
  <c r="L161" i="25"/>
  <c r="Z161" i="25" s="1"/>
  <c r="AC161" i="25" s="1"/>
  <c r="K161" i="25"/>
  <c r="AG161" i="25" s="1"/>
  <c r="L160" i="25"/>
  <c r="AA160" i="25" s="1"/>
  <c r="AB160" i="25" s="1"/>
  <c r="K160" i="25"/>
  <c r="AG160" i="25" s="1"/>
  <c r="L159" i="25"/>
  <c r="K159" i="25"/>
  <c r="AG159" i="25" s="1"/>
  <c r="L158" i="25"/>
  <c r="S158" i="25" s="1"/>
  <c r="T158" i="25" s="1"/>
  <c r="K158" i="25"/>
  <c r="AG158" i="25" s="1"/>
  <c r="L157" i="25"/>
  <c r="K157" i="25"/>
  <c r="AG157" i="25" s="1"/>
  <c r="L156" i="25"/>
  <c r="K156" i="25"/>
  <c r="AG156" i="25" s="1"/>
  <c r="L155" i="25"/>
  <c r="Z155" i="25" s="1"/>
  <c r="AC155" i="25" s="1"/>
  <c r="K155" i="25"/>
  <c r="AG155" i="25" s="1"/>
  <c r="L154" i="25"/>
  <c r="Z154" i="25" s="1"/>
  <c r="AC154" i="25" s="1"/>
  <c r="K154" i="25"/>
  <c r="AG154" i="25" s="1"/>
  <c r="L153" i="25"/>
  <c r="AA153" i="25" s="1"/>
  <c r="AB153" i="25" s="1"/>
  <c r="K153" i="25"/>
  <c r="AG153" i="25" s="1"/>
  <c r="L152" i="25"/>
  <c r="AA152" i="25" s="1"/>
  <c r="AB152" i="25" s="1"/>
  <c r="K152" i="25"/>
  <c r="AG152" i="25" s="1"/>
  <c r="L151" i="25"/>
  <c r="K151" i="25"/>
  <c r="AG151" i="25" s="1"/>
  <c r="L150" i="25"/>
  <c r="AA150" i="25" s="1"/>
  <c r="AB150" i="25" s="1"/>
  <c r="K150" i="25"/>
  <c r="AG150" i="25" s="1"/>
  <c r="L149" i="25"/>
  <c r="AE149" i="25" s="1"/>
  <c r="K149" i="25"/>
  <c r="AG149" i="25" s="1"/>
  <c r="L148" i="25"/>
  <c r="S148" i="25" s="1"/>
  <c r="T148" i="25" s="1"/>
  <c r="K148" i="25"/>
  <c r="AG148" i="25" s="1"/>
  <c r="L147" i="25"/>
  <c r="AA147" i="25" s="1"/>
  <c r="AB147" i="25" s="1"/>
  <c r="K147" i="25"/>
  <c r="AG147" i="25" s="1"/>
  <c r="L146" i="25"/>
  <c r="Z146" i="25" s="1"/>
  <c r="AC146" i="25" s="1"/>
  <c r="K146" i="25"/>
  <c r="AG146" i="25" s="1"/>
  <c r="L145" i="25"/>
  <c r="K145" i="25"/>
  <c r="AG145" i="25" s="1"/>
  <c r="L144" i="25"/>
  <c r="S144" i="25" s="1"/>
  <c r="T144" i="25" s="1"/>
  <c r="K144" i="25"/>
  <c r="AG144" i="25" s="1"/>
  <c r="L143" i="25"/>
  <c r="Z143" i="25" s="1"/>
  <c r="AC143" i="25" s="1"/>
  <c r="K143" i="25"/>
  <c r="AG143" i="25" s="1"/>
  <c r="L142" i="25"/>
  <c r="K142" i="25"/>
  <c r="AG142" i="25" s="1"/>
  <c r="L141" i="25"/>
  <c r="W141" i="25" s="1"/>
  <c r="X141" i="25" s="1"/>
  <c r="K141" i="25"/>
  <c r="AG141" i="25" s="1"/>
  <c r="L140" i="25"/>
  <c r="V140" i="25" s="1"/>
  <c r="Y140" i="25" s="1"/>
  <c r="K140" i="25"/>
  <c r="AG140" i="25" s="1"/>
  <c r="L139" i="25"/>
  <c r="V139" i="25" s="1"/>
  <c r="Y139" i="25" s="1"/>
  <c r="K139" i="25"/>
  <c r="AG139" i="25" s="1"/>
  <c r="L138" i="25"/>
  <c r="AE138" i="25" s="1"/>
  <c r="K138" i="25"/>
  <c r="AG138" i="25" s="1"/>
  <c r="L137" i="25"/>
  <c r="K137" i="25"/>
  <c r="AG137" i="25" s="1"/>
  <c r="L136" i="25"/>
  <c r="AE136" i="25" s="1"/>
  <c r="K136" i="25"/>
  <c r="AG136" i="25" s="1"/>
  <c r="L135" i="25"/>
  <c r="AE135" i="25" s="1"/>
  <c r="K135" i="25"/>
  <c r="AG135" i="25" s="1"/>
  <c r="L134" i="25"/>
  <c r="K134" i="25"/>
  <c r="AG134" i="25" s="1"/>
  <c r="L133" i="25"/>
  <c r="K133" i="25"/>
  <c r="AG133" i="25" s="1"/>
  <c r="L132" i="25"/>
  <c r="AA132" i="25" s="1"/>
  <c r="AB132" i="25" s="1"/>
  <c r="K132" i="25"/>
  <c r="AG132" i="25" s="1"/>
  <c r="L131" i="25"/>
  <c r="AE131" i="25" s="1"/>
  <c r="K131" i="25"/>
  <c r="AG131" i="25" s="1"/>
  <c r="L130" i="25"/>
  <c r="Z130" i="25" s="1"/>
  <c r="AC130" i="25" s="1"/>
  <c r="K130" i="25"/>
  <c r="AG130" i="25" s="1"/>
  <c r="L129" i="25"/>
  <c r="AA129" i="25" s="1"/>
  <c r="AB129" i="25" s="1"/>
  <c r="K129" i="25"/>
  <c r="AG129" i="25" s="1"/>
  <c r="L128" i="25"/>
  <c r="W128" i="25" s="1"/>
  <c r="X128" i="25" s="1"/>
  <c r="K128" i="25"/>
  <c r="AG128" i="25" s="1"/>
  <c r="L127" i="25"/>
  <c r="R127" i="25" s="1"/>
  <c r="U127" i="25" s="1"/>
  <c r="K127" i="25"/>
  <c r="AG127" i="25" s="1"/>
  <c r="L126" i="25"/>
  <c r="AE126" i="25" s="1"/>
  <c r="K126" i="25"/>
  <c r="AG126" i="25" s="1"/>
  <c r="L125" i="25"/>
  <c r="AE125" i="25" s="1"/>
  <c r="K125" i="25"/>
  <c r="AG125" i="25" s="1"/>
  <c r="L124" i="25"/>
  <c r="AE124" i="25" s="1"/>
  <c r="K124" i="25"/>
  <c r="AG124" i="25" s="1"/>
  <c r="L123" i="25"/>
  <c r="V123" i="25" s="1"/>
  <c r="Y123" i="25" s="1"/>
  <c r="K123" i="25"/>
  <c r="AG123" i="25" s="1"/>
  <c r="L122" i="25"/>
  <c r="W122" i="25" s="1"/>
  <c r="X122" i="25" s="1"/>
  <c r="K122" i="25"/>
  <c r="AG122" i="25" s="1"/>
  <c r="L121" i="25"/>
  <c r="AA121" i="25" s="1"/>
  <c r="AB121" i="25" s="1"/>
  <c r="K121" i="25"/>
  <c r="AG121" i="25" s="1"/>
  <c r="L120" i="25"/>
  <c r="V120" i="25" s="1"/>
  <c r="Y120" i="25" s="1"/>
  <c r="K120" i="25"/>
  <c r="AG120" i="25" s="1"/>
  <c r="L119" i="25"/>
  <c r="W119" i="25" s="1"/>
  <c r="X119" i="25" s="1"/>
  <c r="K119" i="25"/>
  <c r="AG119" i="25" s="1"/>
  <c r="L118" i="25"/>
  <c r="K118" i="25"/>
  <c r="AG118" i="25" s="1"/>
  <c r="L117" i="25"/>
  <c r="W117" i="25" s="1"/>
  <c r="X117" i="25" s="1"/>
  <c r="K117" i="25"/>
  <c r="AG117" i="25" s="1"/>
  <c r="L116" i="25"/>
  <c r="K116" i="25"/>
  <c r="AG116" i="25" s="1"/>
  <c r="L115" i="25"/>
  <c r="S115" i="25" s="1"/>
  <c r="T115" i="25" s="1"/>
  <c r="K115" i="25"/>
  <c r="AG115" i="25" s="1"/>
  <c r="L114" i="25"/>
  <c r="Z114" i="25" s="1"/>
  <c r="AC114" i="25" s="1"/>
  <c r="K114" i="25"/>
  <c r="AG114" i="25" s="1"/>
  <c r="L113" i="25"/>
  <c r="S113" i="25" s="1"/>
  <c r="T113" i="25" s="1"/>
  <c r="K113" i="25"/>
  <c r="AG113" i="25" s="1"/>
  <c r="L112" i="25"/>
  <c r="Z112" i="25" s="1"/>
  <c r="AC112" i="25" s="1"/>
  <c r="K112" i="25"/>
  <c r="AG112" i="25" s="1"/>
  <c r="L111" i="25"/>
  <c r="V111" i="25" s="1"/>
  <c r="Y111" i="25" s="1"/>
  <c r="K111" i="25"/>
  <c r="AG111" i="25" s="1"/>
  <c r="L110" i="25"/>
  <c r="W110" i="25" s="1"/>
  <c r="X110" i="25" s="1"/>
  <c r="K110" i="25"/>
  <c r="AG110" i="25" s="1"/>
  <c r="L109" i="25"/>
  <c r="K109" i="25"/>
  <c r="AG109" i="25" s="1"/>
  <c r="L108" i="25"/>
  <c r="K108" i="25"/>
  <c r="AG108" i="25" s="1"/>
  <c r="L107" i="25"/>
  <c r="AA107" i="25" s="1"/>
  <c r="AB107" i="25" s="1"/>
  <c r="K107" i="25"/>
  <c r="AG107" i="25" s="1"/>
  <c r="L106" i="25"/>
  <c r="Z106" i="25" s="1"/>
  <c r="AC106" i="25" s="1"/>
  <c r="K106" i="25"/>
  <c r="AG106" i="25" s="1"/>
  <c r="L105" i="25"/>
  <c r="Z105" i="25" s="1"/>
  <c r="AC105" i="25" s="1"/>
  <c r="K105" i="25"/>
  <c r="AG105" i="25" s="1"/>
  <c r="L104" i="25"/>
  <c r="K104" i="25"/>
  <c r="AG104" i="25" s="1"/>
  <c r="L103" i="25"/>
  <c r="AA103" i="25" s="1"/>
  <c r="AB103" i="25" s="1"/>
  <c r="K103" i="25"/>
  <c r="AG103" i="25" s="1"/>
  <c r="L102" i="25"/>
  <c r="AE102" i="25" s="1"/>
  <c r="K102" i="25"/>
  <c r="AG102" i="25" s="1"/>
  <c r="L101" i="25"/>
  <c r="AE101" i="25" s="1"/>
  <c r="K101" i="25"/>
  <c r="AG101" i="25" s="1"/>
  <c r="L100" i="25"/>
  <c r="Z100" i="25" s="1"/>
  <c r="AC100" i="25" s="1"/>
  <c r="K100" i="25"/>
  <c r="AG100" i="25" s="1"/>
  <c r="L99" i="25"/>
  <c r="S99" i="25" s="1"/>
  <c r="T99" i="25" s="1"/>
  <c r="K99" i="25"/>
  <c r="AG99" i="25" s="1"/>
  <c r="L98" i="25"/>
  <c r="AE98" i="25" s="1"/>
  <c r="K98" i="25"/>
  <c r="AG98" i="25" s="1"/>
  <c r="L97" i="25"/>
  <c r="K97" i="25"/>
  <c r="AG97" i="25" s="1"/>
  <c r="L96" i="25"/>
  <c r="AE96" i="25" s="1"/>
  <c r="K96" i="25"/>
  <c r="AG96" i="25" s="1"/>
  <c r="L95" i="25"/>
  <c r="K95" i="25"/>
  <c r="AG95" i="25" s="1"/>
  <c r="L94" i="25"/>
  <c r="K94" i="25"/>
  <c r="AG94" i="25" s="1"/>
  <c r="L93" i="25"/>
  <c r="K93" i="25"/>
  <c r="AG93" i="25" s="1"/>
  <c r="L92" i="25"/>
  <c r="AE92" i="25" s="1"/>
  <c r="K92" i="25"/>
  <c r="AG92" i="25" s="1"/>
  <c r="L91" i="25"/>
  <c r="S91" i="25" s="1"/>
  <c r="T91" i="25" s="1"/>
  <c r="K91" i="25"/>
  <c r="AG91" i="25" s="1"/>
  <c r="L90" i="25"/>
  <c r="Z90" i="25" s="1"/>
  <c r="AC90" i="25" s="1"/>
  <c r="K90" i="25"/>
  <c r="AG90" i="25" s="1"/>
  <c r="L89" i="25"/>
  <c r="AA89" i="25" s="1"/>
  <c r="AB89" i="25" s="1"/>
  <c r="K89" i="25"/>
  <c r="AG89" i="25" s="1"/>
  <c r="L88" i="25"/>
  <c r="K88" i="25"/>
  <c r="AG88" i="25" s="1"/>
  <c r="L87" i="25"/>
  <c r="K87" i="25"/>
  <c r="AG87" i="25" s="1"/>
  <c r="L86" i="25"/>
  <c r="S86" i="25" s="1"/>
  <c r="T86" i="25" s="1"/>
  <c r="K86" i="25"/>
  <c r="AG86" i="25" s="1"/>
  <c r="L85" i="25"/>
  <c r="AE85" i="25" s="1"/>
  <c r="K85" i="25"/>
  <c r="AG85" i="25" s="1"/>
  <c r="L84" i="25"/>
  <c r="K84" i="25"/>
  <c r="AG84" i="25" s="1"/>
  <c r="L83" i="25"/>
  <c r="Z83" i="25" s="1"/>
  <c r="AC83" i="25" s="1"/>
  <c r="K83" i="25"/>
  <c r="AG83" i="25" s="1"/>
  <c r="L82" i="25"/>
  <c r="R82" i="25" s="1"/>
  <c r="U82" i="25" s="1"/>
  <c r="K82" i="25"/>
  <c r="AG82" i="25" s="1"/>
  <c r="L81" i="25"/>
  <c r="W81" i="25" s="1"/>
  <c r="X81" i="25" s="1"/>
  <c r="K81" i="25"/>
  <c r="AG81" i="25" s="1"/>
  <c r="L80" i="25"/>
  <c r="W80" i="25" s="1"/>
  <c r="X80" i="25" s="1"/>
  <c r="K80" i="25"/>
  <c r="AG80" i="25" s="1"/>
  <c r="L79" i="25"/>
  <c r="AA79" i="25" s="1"/>
  <c r="AB79" i="25" s="1"/>
  <c r="K79" i="25"/>
  <c r="AG79" i="25" s="1"/>
  <c r="L78" i="25"/>
  <c r="K78" i="25"/>
  <c r="AG78" i="25" s="1"/>
  <c r="L77" i="25"/>
  <c r="Z77" i="25" s="1"/>
  <c r="AC77" i="25" s="1"/>
  <c r="K77" i="25"/>
  <c r="AG77" i="25" s="1"/>
  <c r="L76" i="25"/>
  <c r="K76" i="25"/>
  <c r="AG76" i="25" s="1"/>
  <c r="L75" i="25"/>
  <c r="K75" i="25"/>
  <c r="AG75" i="25" s="1"/>
  <c r="L74" i="25"/>
  <c r="K74" i="25"/>
  <c r="AG74" i="25" s="1"/>
  <c r="L73" i="25"/>
  <c r="K73" i="25"/>
  <c r="AG73" i="25" s="1"/>
  <c r="L72" i="25"/>
  <c r="K72" i="25"/>
  <c r="AG72" i="25" s="1"/>
  <c r="L71" i="25"/>
  <c r="W71" i="25" s="1"/>
  <c r="X71" i="25" s="1"/>
  <c r="K71" i="25"/>
  <c r="AG71" i="25" s="1"/>
  <c r="L70" i="25"/>
  <c r="AE70" i="25" s="1"/>
  <c r="K70" i="25"/>
  <c r="AG70" i="25" s="1"/>
  <c r="L69" i="25"/>
  <c r="W69" i="25" s="1"/>
  <c r="X69" i="25" s="1"/>
  <c r="K69" i="25"/>
  <c r="AG69" i="25" s="1"/>
  <c r="L68" i="25"/>
  <c r="AE68" i="25" s="1"/>
  <c r="K68" i="25"/>
  <c r="AG68" i="25" s="1"/>
  <c r="L67" i="25"/>
  <c r="Z67" i="25" s="1"/>
  <c r="AC67" i="25" s="1"/>
  <c r="K67" i="25"/>
  <c r="AG67" i="25" s="1"/>
  <c r="L66" i="25"/>
  <c r="W66" i="25" s="1"/>
  <c r="X66" i="25" s="1"/>
  <c r="K66" i="25"/>
  <c r="AG66" i="25" s="1"/>
  <c r="L65" i="25"/>
  <c r="AE65" i="25" s="1"/>
  <c r="K65" i="25"/>
  <c r="AG65" i="25" s="1"/>
  <c r="L64" i="25"/>
  <c r="W64" i="25" s="1"/>
  <c r="X64" i="25" s="1"/>
  <c r="K64" i="25"/>
  <c r="AG64" i="25" s="1"/>
  <c r="L63" i="25"/>
  <c r="AA63" i="25" s="1"/>
  <c r="AB63" i="25" s="1"/>
  <c r="K63" i="25"/>
  <c r="AG63" i="25" s="1"/>
  <c r="L62" i="25"/>
  <c r="S62" i="25" s="1"/>
  <c r="T62" i="25" s="1"/>
  <c r="K62" i="25"/>
  <c r="AG62" i="25" s="1"/>
  <c r="L61" i="25"/>
  <c r="Z61" i="25" s="1"/>
  <c r="AC61" i="25" s="1"/>
  <c r="K61" i="25"/>
  <c r="AG61" i="25" s="1"/>
  <c r="L60" i="25"/>
  <c r="W60" i="25" s="1"/>
  <c r="X60" i="25" s="1"/>
  <c r="K60" i="25"/>
  <c r="AG60" i="25" s="1"/>
  <c r="L59" i="25"/>
  <c r="K59" i="25"/>
  <c r="AG59" i="25" s="1"/>
  <c r="L58" i="25"/>
  <c r="AE58" i="25" s="1"/>
  <c r="K58" i="25"/>
  <c r="AG58" i="25" s="1"/>
  <c r="L57" i="25"/>
  <c r="K57" i="25"/>
  <c r="AG57" i="25" s="1"/>
  <c r="L56" i="25"/>
  <c r="S56" i="25" s="1"/>
  <c r="T56" i="25" s="1"/>
  <c r="K56" i="25"/>
  <c r="AG56" i="25" s="1"/>
  <c r="L55" i="25"/>
  <c r="K55" i="25"/>
  <c r="AG55" i="25" s="1"/>
  <c r="L54" i="25"/>
  <c r="AA54" i="25" s="1"/>
  <c r="AB54" i="25" s="1"/>
  <c r="K54" i="25"/>
  <c r="AG54" i="25" s="1"/>
  <c r="L53" i="25"/>
  <c r="K53" i="25"/>
  <c r="AG53" i="25" s="1"/>
  <c r="L52" i="25"/>
  <c r="AA52" i="25" s="1"/>
  <c r="AB52" i="25" s="1"/>
  <c r="K52" i="25"/>
  <c r="AG52" i="25" s="1"/>
  <c r="L51" i="25"/>
  <c r="K51" i="25"/>
  <c r="AG51" i="25" s="1"/>
  <c r="L50" i="25"/>
  <c r="K50" i="25"/>
  <c r="AG50" i="25" s="1"/>
  <c r="L49" i="25"/>
  <c r="AA49" i="25" s="1"/>
  <c r="AB49" i="25" s="1"/>
  <c r="K49" i="25"/>
  <c r="AG49" i="25" s="1"/>
  <c r="L48" i="25"/>
  <c r="R48" i="25" s="1"/>
  <c r="U48" i="25" s="1"/>
  <c r="K48" i="25"/>
  <c r="AG48" i="25" s="1"/>
  <c r="L47" i="25"/>
  <c r="K47" i="25"/>
  <c r="AG47" i="25" s="1"/>
  <c r="L46" i="25"/>
  <c r="V46" i="25" s="1"/>
  <c r="Y46" i="25" s="1"/>
  <c r="K46" i="25"/>
  <c r="AG46" i="25" s="1"/>
  <c r="L45" i="25"/>
  <c r="S45" i="25" s="1"/>
  <c r="T45" i="25" s="1"/>
  <c r="K45" i="25"/>
  <c r="AG45" i="25" s="1"/>
  <c r="L44" i="25"/>
  <c r="Z44" i="25" s="1"/>
  <c r="AC44" i="25" s="1"/>
  <c r="K44" i="25"/>
  <c r="AG44" i="25" s="1"/>
  <c r="L43" i="25"/>
  <c r="Z43" i="25" s="1"/>
  <c r="AC43" i="25" s="1"/>
  <c r="K43" i="25"/>
  <c r="AG43" i="25" s="1"/>
  <c r="L42" i="25"/>
  <c r="K42" i="25"/>
  <c r="AG42" i="25" s="1"/>
  <c r="L41" i="25"/>
  <c r="Z41" i="25" s="1"/>
  <c r="AC41" i="25" s="1"/>
  <c r="K41" i="25"/>
  <c r="AG41" i="25" s="1"/>
  <c r="L40" i="25"/>
  <c r="R40" i="25" s="1"/>
  <c r="U40" i="25" s="1"/>
  <c r="K40" i="25"/>
  <c r="AG40" i="25" s="1"/>
  <c r="L39" i="25"/>
  <c r="K39" i="25"/>
  <c r="AG39" i="25" s="1"/>
  <c r="L38" i="25"/>
  <c r="AA38" i="25" s="1"/>
  <c r="AB38" i="25" s="1"/>
  <c r="K38" i="25"/>
  <c r="AG38" i="25" s="1"/>
  <c r="L37" i="25"/>
  <c r="V37" i="25" s="1"/>
  <c r="Y37" i="25" s="1"/>
  <c r="K37" i="25"/>
  <c r="AG37" i="25" s="1"/>
  <c r="L36" i="25"/>
  <c r="K36" i="25"/>
  <c r="AG36" i="25" s="1"/>
  <c r="L35" i="25"/>
  <c r="W35" i="25" s="1"/>
  <c r="X35" i="25" s="1"/>
  <c r="K35" i="25"/>
  <c r="AG35" i="25" s="1"/>
  <c r="L34" i="25"/>
  <c r="S34" i="25" s="1"/>
  <c r="T34" i="25" s="1"/>
  <c r="K34" i="25"/>
  <c r="AG34" i="25" s="1"/>
  <c r="L33" i="25"/>
  <c r="K33" i="25"/>
  <c r="AG33" i="25" s="1"/>
  <c r="L32" i="25"/>
  <c r="K32" i="25"/>
  <c r="AG32" i="25" s="1"/>
  <c r="L31" i="25"/>
  <c r="AA31" i="25" s="1"/>
  <c r="AB31" i="25" s="1"/>
  <c r="K31" i="25"/>
  <c r="AG31" i="25" s="1"/>
  <c r="L30" i="25"/>
  <c r="AA30" i="25" s="1"/>
  <c r="AB30" i="25" s="1"/>
  <c r="K30" i="25"/>
  <c r="AG30" i="25" s="1"/>
  <c r="L29" i="25"/>
  <c r="W29" i="25" s="1"/>
  <c r="X29" i="25" s="1"/>
  <c r="K29" i="25"/>
  <c r="AG29" i="25" s="1"/>
  <c r="L28" i="25"/>
  <c r="S28" i="25" s="1"/>
  <c r="T28" i="25" s="1"/>
  <c r="K28" i="25"/>
  <c r="AG28" i="25" s="1"/>
  <c r="L27" i="25"/>
  <c r="AE27" i="25" s="1"/>
  <c r="K27" i="25"/>
  <c r="AG27" i="25" s="1"/>
  <c r="L26" i="25"/>
  <c r="K26" i="25"/>
  <c r="AG26" i="25" s="1"/>
  <c r="L25" i="25"/>
  <c r="Z25" i="25" s="1"/>
  <c r="AC25" i="25" s="1"/>
  <c r="K25" i="25"/>
  <c r="AG25" i="25" s="1"/>
  <c r="L24" i="25"/>
  <c r="K24" i="25"/>
  <c r="AG24" i="25" s="1"/>
  <c r="L23" i="25"/>
  <c r="Z23" i="25" s="1"/>
  <c r="AC23" i="25" s="1"/>
  <c r="K23" i="25"/>
  <c r="AG23" i="25" s="1"/>
  <c r="L22" i="25"/>
  <c r="K22" i="25"/>
  <c r="AG22" i="25" s="1"/>
  <c r="L21" i="25"/>
  <c r="V21" i="25" s="1"/>
  <c r="Y21" i="25" s="1"/>
  <c r="K21" i="25"/>
  <c r="AG21" i="25" s="1"/>
  <c r="L20" i="25"/>
  <c r="K20" i="25"/>
  <c r="AG20" i="25" s="1"/>
  <c r="L19" i="25"/>
  <c r="AA19" i="25" s="1"/>
  <c r="AB19" i="25" s="1"/>
  <c r="K19" i="25"/>
  <c r="AG19" i="25" s="1"/>
  <c r="L18" i="25"/>
  <c r="R18" i="25" s="1"/>
  <c r="U18" i="25" s="1"/>
  <c r="K18" i="25"/>
  <c r="AG18" i="25" s="1"/>
  <c r="L17" i="25"/>
  <c r="Z17" i="25" s="1"/>
  <c r="AC17" i="25" s="1"/>
  <c r="K17" i="25"/>
  <c r="AG17" i="25" s="1"/>
  <c r="L16" i="25"/>
  <c r="AE16" i="25" s="1"/>
  <c r="K16" i="25"/>
  <c r="AG16" i="25" s="1"/>
  <c r="L15" i="25"/>
  <c r="AE15" i="25" s="1"/>
  <c r="K15" i="25"/>
  <c r="AG15" i="25" s="1"/>
  <c r="L14" i="25"/>
  <c r="K14" i="25"/>
  <c r="AG14" i="25" s="1"/>
  <c r="L13" i="25"/>
  <c r="S13" i="25" s="1"/>
  <c r="T13" i="25" s="1"/>
  <c r="K13" i="25"/>
  <c r="AG13" i="25" s="1"/>
  <c r="L12" i="25"/>
  <c r="W12" i="25" s="1"/>
  <c r="X12" i="25" s="1"/>
  <c r="K12" i="25"/>
  <c r="AG12" i="25" s="1"/>
  <c r="L11" i="25"/>
  <c r="W11" i="25" s="1"/>
  <c r="X11" i="25" s="1"/>
  <c r="K11" i="25"/>
  <c r="AG11" i="25" s="1"/>
  <c r="L10" i="25"/>
  <c r="W10" i="25" s="1"/>
  <c r="X10" i="25" s="1"/>
  <c r="K10" i="25"/>
  <c r="M72" i="25"/>
  <c r="G76" i="16"/>
  <c r="F76" i="16"/>
  <c r="E76" i="16"/>
  <c r="D76" i="16"/>
  <c r="C76" i="16"/>
  <c r="B76" i="16"/>
  <c r="G75" i="16"/>
  <c r="F75" i="16"/>
  <c r="E75" i="16"/>
  <c r="D75" i="16"/>
  <c r="C75" i="16"/>
  <c r="B75" i="16"/>
  <c r="G74" i="16"/>
  <c r="F74" i="16"/>
  <c r="E74" i="16"/>
  <c r="D74" i="16"/>
  <c r="C74" i="16"/>
  <c r="B74" i="16"/>
  <c r="G73" i="16"/>
  <c r="F73" i="16"/>
  <c r="E73" i="16"/>
  <c r="D73" i="16"/>
  <c r="C73" i="16"/>
  <c r="B73" i="16"/>
  <c r="G70" i="16"/>
  <c r="F70" i="16"/>
  <c r="E70" i="16"/>
  <c r="D70" i="16"/>
  <c r="C70" i="16"/>
  <c r="B70" i="16"/>
  <c r="F68" i="16"/>
  <c r="E68" i="16"/>
  <c r="D68" i="16"/>
  <c r="C68" i="16"/>
  <c r="B68" i="16"/>
  <c r="G64" i="16"/>
  <c r="F64" i="16"/>
  <c r="E64" i="16"/>
  <c r="D64" i="16"/>
  <c r="C64" i="16"/>
  <c r="B64" i="16"/>
  <c r="G63" i="16"/>
  <c r="F63" i="16"/>
  <c r="E63" i="16"/>
  <c r="D63" i="16"/>
  <c r="C63" i="16"/>
  <c r="B63" i="16"/>
  <c r="G62" i="16"/>
  <c r="F62" i="16"/>
  <c r="E62" i="16"/>
  <c r="D62" i="16"/>
  <c r="C62" i="16"/>
  <c r="B62" i="16"/>
  <c r="G61" i="16"/>
  <c r="F61" i="16"/>
  <c r="E61" i="16"/>
  <c r="D61" i="16"/>
  <c r="C61" i="16"/>
  <c r="B61" i="16"/>
  <c r="G58" i="16"/>
  <c r="F58" i="16"/>
  <c r="E58" i="16"/>
  <c r="D58" i="16"/>
  <c r="C58" i="16"/>
  <c r="B58" i="16"/>
  <c r="G57" i="16"/>
  <c r="F57" i="16"/>
  <c r="E57" i="16"/>
  <c r="D57" i="16"/>
  <c r="C57" i="16"/>
  <c r="B57" i="16"/>
  <c r="G56" i="16"/>
  <c r="F56" i="16"/>
  <c r="E56" i="16"/>
  <c r="C56" i="16"/>
  <c r="B56" i="16"/>
  <c r="G55" i="16"/>
  <c r="F55" i="16"/>
  <c r="E55" i="16"/>
  <c r="D55" i="16"/>
  <c r="C55" i="16"/>
  <c r="B55" i="16"/>
  <c r="G52" i="16"/>
  <c r="F52" i="16"/>
  <c r="E52" i="16"/>
  <c r="D52" i="16"/>
  <c r="C52" i="16"/>
  <c r="B52" i="16"/>
  <c r="G50" i="16"/>
  <c r="F50" i="16"/>
  <c r="E50" i="16"/>
  <c r="D50" i="16"/>
  <c r="C50" i="16"/>
  <c r="B50" i="16"/>
  <c r="G49" i="16"/>
  <c r="F49" i="16"/>
  <c r="E49" i="16"/>
  <c r="D49" i="16"/>
  <c r="C49" i="16"/>
  <c r="B49" i="16"/>
  <c r="L208" i="24"/>
  <c r="K208" i="24"/>
  <c r="AG208" i="24" s="1"/>
  <c r="L207" i="24"/>
  <c r="R207" i="24" s="1"/>
  <c r="U207" i="24" s="1"/>
  <c r="K207" i="24"/>
  <c r="AG207" i="24" s="1"/>
  <c r="L206" i="24"/>
  <c r="AE206" i="24" s="1"/>
  <c r="K206" i="24"/>
  <c r="AG206" i="24" s="1"/>
  <c r="L205" i="24"/>
  <c r="AA205" i="24" s="1"/>
  <c r="AB205" i="24" s="1"/>
  <c r="K205" i="24"/>
  <c r="AG205" i="24" s="1"/>
  <c r="L204" i="24"/>
  <c r="W204" i="24" s="1"/>
  <c r="X204" i="24" s="1"/>
  <c r="K204" i="24"/>
  <c r="AG204" i="24" s="1"/>
  <c r="L203" i="24"/>
  <c r="AA203" i="24" s="1"/>
  <c r="AB203" i="24" s="1"/>
  <c r="K203" i="24"/>
  <c r="AG203" i="24" s="1"/>
  <c r="L202" i="24"/>
  <c r="K202" i="24"/>
  <c r="AG202" i="24" s="1"/>
  <c r="L201" i="24"/>
  <c r="Z201" i="24" s="1"/>
  <c r="AC201" i="24" s="1"/>
  <c r="K201" i="24"/>
  <c r="AG201" i="24" s="1"/>
  <c r="L200" i="24"/>
  <c r="K200" i="24"/>
  <c r="AG200" i="24" s="1"/>
  <c r="L199" i="24"/>
  <c r="K199" i="24"/>
  <c r="AG199" i="24" s="1"/>
  <c r="L198" i="24"/>
  <c r="K198" i="24"/>
  <c r="AG198" i="24" s="1"/>
  <c r="L197" i="24"/>
  <c r="V197" i="24" s="1"/>
  <c r="Y197" i="24" s="1"/>
  <c r="K197" i="24"/>
  <c r="AG197" i="24" s="1"/>
  <c r="L196" i="24"/>
  <c r="K196" i="24"/>
  <c r="AG196" i="24" s="1"/>
  <c r="L195" i="24"/>
  <c r="AE195" i="24" s="1"/>
  <c r="K195" i="24"/>
  <c r="AG195" i="24" s="1"/>
  <c r="L194" i="24"/>
  <c r="K194" i="24"/>
  <c r="AG194" i="24" s="1"/>
  <c r="L193" i="24"/>
  <c r="AE193" i="24" s="1"/>
  <c r="K193" i="24"/>
  <c r="AG193" i="24" s="1"/>
  <c r="L192" i="24"/>
  <c r="K192" i="24"/>
  <c r="AG192" i="24" s="1"/>
  <c r="L191" i="24"/>
  <c r="AA191" i="24" s="1"/>
  <c r="AB191" i="24" s="1"/>
  <c r="K191" i="24"/>
  <c r="AG191" i="24" s="1"/>
  <c r="L190" i="24"/>
  <c r="K190" i="24"/>
  <c r="AG190" i="24" s="1"/>
  <c r="L189" i="24"/>
  <c r="Z189" i="24" s="1"/>
  <c r="AC189" i="24" s="1"/>
  <c r="K189" i="24"/>
  <c r="AG189" i="24" s="1"/>
  <c r="L188" i="24"/>
  <c r="AE188" i="24" s="1"/>
  <c r="K188" i="24"/>
  <c r="AG188" i="24" s="1"/>
  <c r="L187" i="24"/>
  <c r="AE187" i="24" s="1"/>
  <c r="K187" i="24"/>
  <c r="AG187" i="24" s="1"/>
  <c r="L186" i="24"/>
  <c r="K186" i="24"/>
  <c r="AG186" i="24" s="1"/>
  <c r="L185" i="24"/>
  <c r="AA185" i="24" s="1"/>
  <c r="AB185" i="24" s="1"/>
  <c r="K185" i="24"/>
  <c r="AG185" i="24" s="1"/>
  <c r="L184" i="24"/>
  <c r="R184" i="24" s="1"/>
  <c r="U184" i="24" s="1"/>
  <c r="K184" i="24"/>
  <c r="AG184" i="24" s="1"/>
  <c r="L183" i="24"/>
  <c r="AA183" i="24" s="1"/>
  <c r="AB183" i="24" s="1"/>
  <c r="K183" i="24"/>
  <c r="AG183" i="24" s="1"/>
  <c r="L182" i="24"/>
  <c r="AA182" i="24" s="1"/>
  <c r="AB182" i="24" s="1"/>
  <c r="K182" i="24"/>
  <c r="AG182" i="24" s="1"/>
  <c r="L181" i="24"/>
  <c r="W181" i="24" s="1"/>
  <c r="X181" i="24" s="1"/>
  <c r="K181" i="24"/>
  <c r="AG181" i="24" s="1"/>
  <c r="L180" i="24"/>
  <c r="S180" i="24" s="1"/>
  <c r="T180" i="24" s="1"/>
  <c r="K180" i="24"/>
  <c r="AG180" i="24" s="1"/>
  <c r="L179" i="24"/>
  <c r="K179" i="24"/>
  <c r="AG179" i="24" s="1"/>
  <c r="L178" i="24"/>
  <c r="AA178" i="24" s="1"/>
  <c r="AB178" i="24" s="1"/>
  <c r="K178" i="24"/>
  <c r="AG178" i="24" s="1"/>
  <c r="L177" i="24"/>
  <c r="W177" i="24" s="1"/>
  <c r="X177" i="24" s="1"/>
  <c r="K177" i="24"/>
  <c r="AG177" i="24" s="1"/>
  <c r="L176" i="24"/>
  <c r="Z176" i="24" s="1"/>
  <c r="AC176" i="24" s="1"/>
  <c r="K176" i="24"/>
  <c r="AG176" i="24" s="1"/>
  <c r="L175" i="24"/>
  <c r="W175" i="24" s="1"/>
  <c r="X175" i="24" s="1"/>
  <c r="K175" i="24"/>
  <c r="AG175" i="24" s="1"/>
  <c r="L174" i="24"/>
  <c r="AA174" i="24" s="1"/>
  <c r="AB174" i="24" s="1"/>
  <c r="K174" i="24"/>
  <c r="AG174" i="24" s="1"/>
  <c r="L173" i="24"/>
  <c r="K173" i="24"/>
  <c r="AG173" i="24" s="1"/>
  <c r="L172" i="24"/>
  <c r="W172" i="24" s="1"/>
  <c r="X172" i="24" s="1"/>
  <c r="K172" i="24"/>
  <c r="AG172" i="24" s="1"/>
  <c r="L171" i="24"/>
  <c r="K171" i="24"/>
  <c r="AG171" i="24" s="1"/>
  <c r="L170" i="24"/>
  <c r="S170" i="24" s="1"/>
  <c r="T170" i="24" s="1"/>
  <c r="K170" i="24"/>
  <c r="AG170" i="24" s="1"/>
  <c r="L169" i="24"/>
  <c r="K169" i="24"/>
  <c r="AG169" i="24" s="1"/>
  <c r="L168" i="24"/>
  <c r="Z168" i="24" s="1"/>
  <c r="AC168" i="24" s="1"/>
  <c r="K168" i="24"/>
  <c r="AG168" i="24" s="1"/>
  <c r="L167" i="24"/>
  <c r="AA167" i="24" s="1"/>
  <c r="AB167" i="24" s="1"/>
  <c r="K167" i="24"/>
  <c r="AG167" i="24" s="1"/>
  <c r="L166" i="24"/>
  <c r="R166" i="24" s="1"/>
  <c r="U166" i="24" s="1"/>
  <c r="K166" i="24"/>
  <c r="AG166" i="24" s="1"/>
  <c r="L165" i="24"/>
  <c r="K165" i="24"/>
  <c r="AG165" i="24" s="1"/>
  <c r="L164" i="24"/>
  <c r="K164" i="24"/>
  <c r="AG164" i="24" s="1"/>
  <c r="L163" i="24"/>
  <c r="K163" i="24"/>
  <c r="AG163" i="24" s="1"/>
  <c r="L162" i="24"/>
  <c r="V162" i="24" s="1"/>
  <c r="Y162" i="24" s="1"/>
  <c r="K162" i="24"/>
  <c r="AG162" i="24" s="1"/>
  <c r="L161" i="24"/>
  <c r="S161" i="24" s="1"/>
  <c r="T161" i="24" s="1"/>
  <c r="K161" i="24"/>
  <c r="AG161" i="24" s="1"/>
  <c r="L160" i="24"/>
  <c r="AA160" i="24" s="1"/>
  <c r="AB160" i="24" s="1"/>
  <c r="K160" i="24"/>
  <c r="AG160" i="24" s="1"/>
  <c r="L159" i="24"/>
  <c r="Z159" i="24" s="1"/>
  <c r="AC159" i="24" s="1"/>
  <c r="K159" i="24"/>
  <c r="AG159" i="24" s="1"/>
  <c r="L158" i="24"/>
  <c r="S158" i="24" s="1"/>
  <c r="T158" i="24" s="1"/>
  <c r="K158" i="24"/>
  <c r="AG158" i="24" s="1"/>
  <c r="L157" i="24"/>
  <c r="K157" i="24"/>
  <c r="AG157" i="24" s="1"/>
  <c r="L156" i="24"/>
  <c r="AE156" i="24" s="1"/>
  <c r="K156" i="24"/>
  <c r="AG156" i="24" s="1"/>
  <c r="L155" i="24"/>
  <c r="K155" i="24"/>
  <c r="AG155" i="24" s="1"/>
  <c r="L154" i="24"/>
  <c r="K154" i="24"/>
  <c r="AG154" i="24" s="1"/>
  <c r="L153" i="24"/>
  <c r="S153" i="24" s="1"/>
  <c r="T153" i="24" s="1"/>
  <c r="K153" i="24"/>
  <c r="AG153" i="24" s="1"/>
  <c r="L152" i="24"/>
  <c r="S152" i="24" s="1"/>
  <c r="T152" i="24" s="1"/>
  <c r="K152" i="24"/>
  <c r="AG152" i="24" s="1"/>
  <c r="L151" i="24"/>
  <c r="AA151" i="24" s="1"/>
  <c r="AB151" i="24" s="1"/>
  <c r="K151" i="24"/>
  <c r="AG151" i="24" s="1"/>
  <c r="L150" i="24"/>
  <c r="AE150" i="24" s="1"/>
  <c r="K150" i="24"/>
  <c r="AG150" i="24" s="1"/>
  <c r="L149" i="24"/>
  <c r="K149" i="24"/>
  <c r="AG149" i="24" s="1"/>
  <c r="L148" i="24"/>
  <c r="K148" i="24"/>
  <c r="AG148" i="24" s="1"/>
  <c r="L147" i="24"/>
  <c r="Z147" i="24" s="1"/>
  <c r="AC147" i="24" s="1"/>
  <c r="K147" i="24"/>
  <c r="AG147" i="24" s="1"/>
  <c r="L146" i="24"/>
  <c r="K146" i="24"/>
  <c r="AG146" i="24" s="1"/>
  <c r="L145" i="24"/>
  <c r="S145" i="24" s="1"/>
  <c r="T145" i="24" s="1"/>
  <c r="K145" i="24"/>
  <c r="AG145" i="24" s="1"/>
  <c r="L144" i="24"/>
  <c r="AE144" i="24" s="1"/>
  <c r="K144" i="24"/>
  <c r="AG144" i="24" s="1"/>
  <c r="L143" i="24"/>
  <c r="Z143" i="24" s="1"/>
  <c r="AC143" i="24" s="1"/>
  <c r="K143" i="24"/>
  <c r="AG143" i="24" s="1"/>
  <c r="L142" i="24"/>
  <c r="S142" i="24" s="1"/>
  <c r="T142" i="24" s="1"/>
  <c r="K142" i="24"/>
  <c r="AG142" i="24" s="1"/>
  <c r="L141" i="24"/>
  <c r="K141" i="24"/>
  <c r="AG141" i="24" s="1"/>
  <c r="L140" i="24"/>
  <c r="AA140" i="24" s="1"/>
  <c r="AB140" i="24" s="1"/>
  <c r="K140" i="24"/>
  <c r="AG140" i="24" s="1"/>
  <c r="L139" i="24"/>
  <c r="S139" i="24" s="1"/>
  <c r="T139" i="24" s="1"/>
  <c r="K139" i="24"/>
  <c r="AG139" i="24" s="1"/>
  <c r="L138" i="24"/>
  <c r="V138" i="24" s="1"/>
  <c r="Y138" i="24" s="1"/>
  <c r="K138" i="24"/>
  <c r="AG138" i="24" s="1"/>
  <c r="L137" i="24"/>
  <c r="AE137" i="24" s="1"/>
  <c r="K137" i="24"/>
  <c r="AG137" i="24" s="1"/>
  <c r="L136" i="24"/>
  <c r="AA136" i="24" s="1"/>
  <c r="AB136" i="24" s="1"/>
  <c r="K136" i="24"/>
  <c r="AG136" i="24" s="1"/>
  <c r="L135" i="24"/>
  <c r="K135" i="24"/>
  <c r="AG135" i="24" s="1"/>
  <c r="L134" i="24"/>
  <c r="V134" i="24" s="1"/>
  <c r="Y134" i="24" s="1"/>
  <c r="K134" i="24"/>
  <c r="AG134" i="24" s="1"/>
  <c r="L133" i="24"/>
  <c r="V133" i="24" s="1"/>
  <c r="Y133" i="24" s="1"/>
  <c r="K133" i="24"/>
  <c r="AG133" i="24" s="1"/>
  <c r="L132" i="24"/>
  <c r="AE132" i="24" s="1"/>
  <c r="K132" i="24"/>
  <c r="AG132" i="24" s="1"/>
  <c r="L131" i="24"/>
  <c r="AE131" i="24" s="1"/>
  <c r="K131" i="24"/>
  <c r="AG131" i="24" s="1"/>
  <c r="L130" i="24"/>
  <c r="S130" i="24" s="1"/>
  <c r="T130" i="24" s="1"/>
  <c r="K130" i="24"/>
  <c r="AG130" i="24" s="1"/>
  <c r="L129" i="24"/>
  <c r="R129" i="24" s="1"/>
  <c r="U129" i="24" s="1"/>
  <c r="K129" i="24"/>
  <c r="AG129" i="24" s="1"/>
  <c r="L128" i="24"/>
  <c r="K128" i="24"/>
  <c r="AG128" i="24" s="1"/>
  <c r="L127" i="24"/>
  <c r="W127" i="24" s="1"/>
  <c r="X127" i="24" s="1"/>
  <c r="K127" i="24"/>
  <c r="AG127" i="24" s="1"/>
  <c r="L126" i="24"/>
  <c r="V126" i="24" s="1"/>
  <c r="Y126" i="24" s="1"/>
  <c r="K126" i="24"/>
  <c r="AG126" i="24" s="1"/>
  <c r="L125" i="24"/>
  <c r="AE125" i="24" s="1"/>
  <c r="K125" i="24"/>
  <c r="AG125" i="24" s="1"/>
  <c r="L124" i="24"/>
  <c r="K124" i="24"/>
  <c r="AG124" i="24" s="1"/>
  <c r="L123" i="24"/>
  <c r="W123" i="24" s="1"/>
  <c r="X123" i="24" s="1"/>
  <c r="K123" i="24"/>
  <c r="AG123" i="24" s="1"/>
  <c r="L122" i="24"/>
  <c r="W122" i="24" s="1"/>
  <c r="X122" i="24" s="1"/>
  <c r="K122" i="24"/>
  <c r="AG122" i="24" s="1"/>
  <c r="L121" i="24"/>
  <c r="K121" i="24"/>
  <c r="AG121" i="24" s="1"/>
  <c r="L120" i="24"/>
  <c r="K120" i="24"/>
  <c r="AG120" i="24" s="1"/>
  <c r="L119" i="24"/>
  <c r="K119" i="24"/>
  <c r="AG119" i="24" s="1"/>
  <c r="L118" i="24"/>
  <c r="AE118" i="24" s="1"/>
  <c r="K118" i="24"/>
  <c r="AG118" i="24" s="1"/>
  <c r="L117" i="24"/>
  <c r="AE117" i="24" s="1"/>
  <c r="K117" i="24"/>
  <c r="AG117" i="24" s="1"/>
  <c r="L116" i="24"/>
  <c r="K116" i="24"/>
  <c r="AG116" i="24" s="1"/>
  <c r="L115" i="24"/>
  <c r="Z115" i="24" s="1"/>
  <c r="AC115" i="24" s="1"/>
  <c r="K115" i="24"/>
  <c r="AG115" i="24" s="1"/>
  <c r="L114" i="24"/>
  <c r="K114" i="24"/>
  <c r="AG114" i="24" s="1"/>
  <c r="L113" i="24"/>
  <c r="K113" i="24"/>
  <c r="AG113" i="24" s="1"/>
  <c r="L112" i="24"/>
  <c r="AA112" i="24" s="1"/>
  <c r="AB112" i="24" s="1"/>
  <c r="K112" i="24"/>
  <c r="AG112" i="24" s="1"/>
  <c r="L111" i="24"/>
  <c r="AA111" i="24" s="1"/>
  <c r="AB111" i="24" s="1"/>
  <c r="K111" i="24"/>
  <c r="AG111" i="24" s="1"/>
  <c r="L110" i="24"/>
  <c r="AA110" i="24" s="1"/>
  <c r="AB110" i="24" s="1"/>
  <c r="K110" i="24"/>
  <c r="AG110" i="24" s="1"/>
  <c r="L109" i="24"/>
  <c r="K109" i="24"/>
  <c r="AG109" i="24" s="1"/>
  <c r="L108" i="24"/>
  <c r="AA108" i="24" s="1"/>
  <c r="AB108" i="24" s="1"/>
  <c r="K108" i="24"/>
  <c r="AG108" i="24" s="1"/>
  <c r="L107" i="24"/>
  <c r="K107" i="24"/>
  <c r="AG107" i="24" s="1"/>
  <c r="L106" i="24"/>
  <c r="W106" i="24" s="1"/>
  <c r="X106" i="24" s="1"/>
  <c r="K106" i="24"/>
  <c r="AG106" i="24" s="1"/>
  <c r="L105" i="24"/>
  <c r="S105" i="24" s="1"/>
  <c r="T105" i="24" s="1"/>
  <c r="K105" i="24"/>
  <c r="AG105" i="24" s="1"/>
  <c r="L104" i="24"/>
  <c r="K104" i="24"/>
  <c r="AG104" i="24" s="1"/>
  <c r="L103" i="24"/>
  <c r="Z103" i="24" s="1"/>
  <c r="AC103" i="24" s="1"/>
  <c r="K103" i="24"/>
  <c r="AG103" i="24" s="1"/>
  <c r="L102" i="24"/>
  <c r="AE102" i="24" s="1"/>
  <c r="K102" i="24"/>
  <c r="AG102" i="24" s="1"/>
  <c r="L101" i="24"/>
  <c r="S101" i="24" s="1"/>
  <c r="T101" i="24" s="1"/>
  <c r="K101" i="24"/>
  <c r="AG101" i="24" s="1"/>
  <c r="L100" i="24"/>
  <c r="K100" i="24"/>
  <c r="AG100" i="24" s="1"/>
  <c r="L99" i="24"/>
  <c r="AA99" i="24" s="1"/>
  <c r="AB99" i="24" s="1"/>
  <c r="K99" i="24"/>
  <c r="AG99" i="24" s="1"/>
  <c r="L98" i="24"/>
  <c r="AA98" i="24" s="1"/>
  <c r="AB98" i="24" s="1"/>
  <c r="K98" i="24"/>
  <c r="AG98" i="24" s="1"/>
  <c r="L97" i="24"/>
  <c r="AE97" i="24" s="1"/>
  <c r="K97" i="24"/>
  <c r="AG97" i="24" s="1"/>
  <c r="L96" i="24"/>
  <c r="Z96" i="24" s="1"/>
  <c r="AC96" i="24" s="1"/>
  <c r="K96" i="24"/>
  <c r="AG96" i="24" s="1"/>
  <c r="L95" i="24"/>
  <c r="AA95" i="24" s="1"/>
  <c r="AB95" i="24" s="1"/>
  <c r="K95" i="24"/>
  <c r="AG95" i="24" s="1"/>
  <c r="L94" i="24"/>
  <c r="S94" i="24" s="1"/>
  <c r="T94" i="24" s="1"/>
  <c r="K94" i="24"/>
  <c r="AG94" i="24" s="1"/>
  <c r="L93" i="24"/>
  <c r="V93" i="24" s="1"/>
  <c r="Y93" i="24" s="1"/>
  <c r="K93" i="24"/>
  <c r="AG93" i="24" s="1"/>
  <c r="L92" i="24"/>
  <c r="Z92" i="24" s="1"/>
  <c r="AC92" i="24" s="1"/>
  <c r="K92" i="24"/>
  <c r="AG92" i="24" s="1"/>
  <c r="L91" i="24"/>
  <c r="Z91" i="24" s="1"/>
  <c r="AC91" i="24" s="1"/>
  <c r="K91" i="24"/>
  <c r="AG91" i="24" s="1"/>
  <c r="L90" i="24"/>
  <c r="Z90" i="24" s="1"/>
  <c r="AC90" i="24" s="1"/>
  <c r="K90" i="24"/>
  <c r="AG90" i="24" s="1"/>
  <c r="L89" i="24"/>
  <c r="S89" i="24" s="1"/>
  <c r="T89" i="24" s="1"/>
  <c r="K89" i="24"/>
  <c r="AG89" i="24" s="1"/>
  <c r="L88" i="24"/>
  <c r="K88" i="24"/>
  <c r="AG88" i="24" s="1"/>
  <c r="L87" i="24"/>
  <c r="V87" i="24" s="1"/>
  <c r="Y87" i="24" s="1"/>
  <c r="K87" i="24"/>
  <c r="AG87" i="24" s="1"/>
  <c r="L86" i="24"/>
  <c r="Z86" i="24" s="1"/>
  <c r="AC86" i="24" s="1"/>
  <c r="K86" i="24"/>
  <c r="AG86" i="24" s="1"/>
  <c r="L85" i="24"/>
  <c r="Z85" i="24" s="1"/>
  <c r="AC85" i="24" s="1"/>
  <c r="K85" i="24"/>
  <c r="AG85" i="24" s="1"/>
  <c r="L84" i="24"/>
  <c r="W84" i="24" s="1"/>
  <c r="X84" i="24" s="1"/>
  <c r="K84" i="24"/>
  <c r="AG84" i="24" s="1"/>
  <c r="L83" i="24"/>
  <c r="AA83" i="24" s="1"/>
  <c r="AB83" i="24" s="1"/>
  <c r="K83" i="24"/>
  <c r="AG83" i="24" s="1"/>
  <c r="L82" i="24"/>
  <c r="S82" i="24" s="1"/>
  <c r="T82" i="24" s="1"/>
  <c r="K82" i="24"/>
  <c r="AG82" i="24" s="1"/>
  <c r="L81" i="24"/>
  <c r="AA81" i="24" s="1"/>
  <c r="AB81" i="24" s="1"/>
  <c r="K81" i="24"/>
  <c r="AG81" i="24" s="1"/>
  <c r="L80" i="24"/>
  <c r="Z80" i="24" s="1"/>
  <c r="AC80" i="24" s="1"/>
  <c r="K80" i="24"/>
  <c r="AG80" i="24" s="1"/>
  <c r="L79" i="24"/>
  <c r="W79" i="24" s="1"/>
  <c r="X79" i="24" s="1"/>
  <c r="K79" i="24"/>
  <c r="AG79" i="24" s="1"/>
  <c r="L78" i="24"/>
  <c r="S78" i="24" s="1"/>
  <c r="T78" i="24" s="1"/>
  <c r="K78" i="24"/>
  <c r="AG78" i="24" s="1"/>
  <c r="L77" i="24"/>
  <c r="Z77" i="24" s="1"/>
  <c r="AC77" i="24" s="1"/>
  <c r="K77" i="24"/>
  <c r="AG77" i="24" s="1"/>
  <c r="L76" i="24"/>
  <c r="S76" i="24" s="1"/>
  <c r="T76" i="24" s="1"/>
  <c r="K76" i="24"/>
  <c r="AG76" i="24" s="1"/>
  <c r="L75" i="24"/>
  <c r="AA75" i="24" s="1"/>
  <c r="AB75" i="24" s="1"/>
  <c r="K75" i="24"/>
  <c r="AG75" i="24" s="1"/>
  <c r="L74" i="24"/>
  <c r="AE74" i="24" s="1"/>
  <c r="K74" i="24"/>
  <c r="AG74" i="24" s="1"/>
  <c r="L73" i="24"/>
  <c r="K73" i="24"/>
  <c r="AG73" i="24" s="1"/>
  <c r="L72" i="24"/>
  <c r="AA72" i="24" s="1"/>
  <c r="AB72" i="24" s="1"/>
  <c r="K72" i="24"/>
  <c r="AG72" i="24" s="1"/>
  <c r="L71" i="24"/>
  <c r="K71" i="24"/>
  <c r="AG71" i="24" s="1"/>
  <c r="L70" i="24"/>
  <c r="AE70" i="24" s="1"/>
  <c r="K70" i="24"/>
  <c r="AG70" i="24" s="1"/>
  <c r="L69" i="24"/>
  <c r="V69" i="24" s="1"/>
  <c r="Y69" i="24" s="1"/>
  <c r="K69" i="24"/>
  <c r="AG69" i="24" s="1"/>
  <c r="L68" i="24"/>
  <c r="Z68" i="24" s="1"/>
  <c r="AC68" i="24" s="1"/>
  <c r="K68" i="24"/>
  <c r="AG68" i="24" s="1"/>
  <c r="L67" i="24"/>
  <c r="V67" i="24" s="1"/>
  <c r="Y67" i="24" s="1"/>
  <c r="K67" i="24"/>
  <c r="AG67" i="24" s="1"/>
  <c r="L66" i="24"/>
  <c r="V66" i="24" s="1"/>
  <c r="Y66" i="24" s="1"/>
  <c r="K66" i="24"/>
  <c r="AG66" i="24" s="1"/>
  <c r="L65" i="24"/>
  <c r="R65" i="24" s="1"/>
  <c r="U65" i="24" s="1"/>
  <c r="K65" i="24"/>
  <c r="AG65" i="24" s="1"/>
  <c r="L64" i="24"/>
  <c r="V64" i="24" s="1"/>
  <c r="Y64" i="24" s="1"/>
  <c r="K64" i="24"/>
  <c r="AG64" i="24" s="1"/>
  <c r="L63" i="24"/>
  <c r="V63" i="24" s="1"/>
  <c r="Y63" i="24" s="1"/>
  <c r="K63" i="24"/>
  <c r="AG63" i="24" s="1"/>
  <c r="L62" i="24"/>
  <c r="AE62" i="24" s="1"/>
  <c r="K62" i="24"/>
  <c r="AG62" i="24" s="1"/>
  <c r="L61" i="24"/>
  <c r="Z61" i="24" s="1"/>
  <c r="AC61" i="24" s="1"/>
  <c r="K61" i="24"/>
  <c r="AG61" i="24" s="1"/>
  <c r="L60" i="24"/>
  <c r="AA60" i="24" s="1"/>
  <c r="AB60" i="24" s="1"/>
  <c r="K60" i="24"/>
  <c r="AG60" i="24" s="1"/>
  <c r="L59" i="24"/>
  <c r="W59" i="24" s="1"/>
  <c r="X59" i="24" s="1"/>
  <c r="K59" i="24"/>
  <c r="AG59" i="24" s="1"/>
  <c r="N58" i="24"/>
  <c r="L58" i="24"/>
  <c r="R58" i="24" s="1"/>
  <c r="U58" i="24" s="1"/>
  <c r="K58" i="24"/>
  <c r="AG58" i="24" s="1"/>
  <c r="L57" i="24"/>
  <c r="Z57" i="24" s="1"/>
  <c r="AC57" i="24" s="1"/>
  <c r="K57" i="24"/>
  <c r="AG57" i="24" s="1"/>
  <c r="L56" i="24"/>
  <c r="AA56" i="24" s="1"/>
  <c r="AB56" i="24" s="1"/>
  <c r="K56" i="24"/>
  <c r="AG56" i="24" s="1"/>
  <c r="L55" i="24"/>
  <c r="Z55" i="24" s="1"/>
  <c r="AC55" i="24" s="1"/>
  <c r="K55" i="24"/>
  <c r="AG55" i="24" s="1"/>
  <c r="L54" i="24"/>
  <c r="K54" i="24"/>
  <c r="AG54" i="24" s="1"/>
  <c r="L53" i="24"/>
  <c r="AE53" i="24" s="1"/>
  <c r="K53" i="24"/>
  <c r="AG53" i="24" s="1"/>
  <c r="L52" i="24"/>
  <c r="Z52" i="24" s="1"/>
  <c r="AC52" i="24" s="1"/>
  <c r="K52" i="24"/>
  <c r="AG52" i="24" s="1"/>
  <c r="L51" i="24"/>
  <c r="R51" i="24" s="1"/>
  <c r="U51" i="24" s="1"/>
  <c r="K51" i="24"/>
  <c r="AG51" i="24" s="1"/>
  <c r="L50" i="24"/>
  <c r="S50" i="24" s="1"/>
  <c r="T50" i="24" s="1"/>
  <c r="K50" i="24"/>
  <c r="AG50" i="24" s="1"/>
  <c r="N49" i="24"/>
  <c r="L49" i="24"/>
  <c r="V49" i="24" s="1"/>
  <c r="Y49" i="24" s="1"/>
  <c r="K49" i="24"/>
  <c r="AG49" i="24" s="1"/>
  <c r="L48" i="24"/>
  <c r="AA48" i="24" s="1"/>
  <c r="AB48" i="24" s="1"/>
  <c r="K48" i="24"/>
  <c r="AG48" i="24" s="1"/>
  <c r="L47" i="24"/>
  <c r="R47" i="24" s="1"/>
  <c r="U47" i="24" s="1"/>
  <c r="K47" i="24"/>
  <c r="AG47" i="24" s="1"/>
  <c r="L46" i="24"/>
  <c r="AE46" i="24" s="1"/>
  <c r="K46" i="24"/>
  <c r="AG46" i="24" s="1"/>
  <c r="L45" i="24"/>
  <c r="V45" i="24" s="1"/>
  <c r="Y45" i="24" s="1"/>
  <c r="K45" i="24"/>
  <c r="AG45" i="24" s="1"/>
  <c r="L44" i="24"/>
  <c r="V44" i="24" s="1"/>
  <c r="Y44" i="24" s="1"/>
  <c r="K44" i="24"/>
  <c r="AG44" i="24" s="1"/>
  <c r="L43" i="24"/>
  <c r="K43" i="24"/>
  <c r="AG43" i="24" s="1"/>
  <c r="L42" i="24"/>
  <c r="R42" i="24" s="1"/>
  <c r="U42" i="24" s="1"/>
  <c r="K42" i="24"/>
  <c r="AG42" i="24" s="1"/>
  <c r="L41" i="24"/>
  <c r="Z41" i="24" s="1"/>
  <c r="AC41" i="24" s="1"/>
  <c r="K41" i="24"/>
  <c r="AG41" i="24" s="1"/>
  <c r="L40" i="24"/>
  <c r="AA40" i="24" s="1"/>
  <c r="AB40" i="24" s="1"/>
  <c r="K40" i="24"/>
  <c r="AG40" i="24" s="1"/>
  <c r="N39" i="24"/>
  <c r="L39" i="24"/>
  <c r="W39" i="24" s="1"/>
  <c r="X39" i="24" s="1"/>
  <c r="K39" i="24"/>
  <c r="AG39" i="24" s="1"/>
  <c r="L38" i="24"/>
  <c r="V38" i="24" s="1"/>
  <c r="Y38" i="24" s="1"/>
  <c r="K38" i="24"/>
  <c r="AG38" i="24" s="1"/>
  <c r="L37" i="24"/>
  <c r="AE37" i="24" s="1"/>
  <c r="K37" i="24"/>
  <c r="AG37" i="24" s="1"/>
  <c r="L36" i="24"/>
  <c r="AE36" i="24" s="1"/>
  <c r="K36" i="24"/>
  <c r="AG36" i="24" s="1"/>
  <c r="L35" i="24"/>
  <c r="AA35" i="24" s="1"/>
  <c r="AB35" i="24" s="1"/>
  <c r="K35" i="24"/>
  <c r="AG35" i="24" s="1"/>
  <c r="L34" i="24"/>
  <c r="V34" i="24" s="1"/>
  <c r="Y34" i="24" s="1"/>
  <c r="K34" i="24"/>
  <c r="AG34" i="24" s="1"/>
  <c r="L33" i="24"/>
  <c r="V33" i="24" s="1"/>
  <c r="Y33" i="24" s="1"/>
  <c r="K33" i="24"/>
  <c r="AG33" i="24" s="1"/>
  <c r="L32" i="24"/>
  <c r="AE32" i="24" s="1"/>
  <c r="K32" i="24"/>
  <c r="AG32" i="24" s="1"/>
  <c r="L31" i="24"/>
  <c r="AE31" i="24" s="1"/>
  <c r="K31" i="24"/>
  <c r="AG31" i="24" s="1"/>
  <c r="L30" i="24"/>
  <c r="W30" i="24" s="1"/>
  <c r="X30" i="24" s="1"/>
  <c r="K30" i="24"/>
  <c r="AG30" i="24" s="1"/>
  <c r="L29" i="24"/>
  <c r="V29" i="24" s="1"/>
  <c r="Y29" i="24" s="1"/>
  <c r="K29" i="24"/>
  <c r="AG29" i="24" s="1"/>
  <c r="N28" i="24"/>
  <c r="L28" i="24"/>
  <c r="Z28" i="24" s="1"/>
  <c r="AC28" i="24" s="1"/>
  <c r="K28" i="24"/>
  <c r="AG28" i="24" s="1"/>
  <c r="L27" i="24"/>
  <c r="S27" i="24" s="1"/>
  <c r="T27" i="24" s="1"/>
  <c r="K27" i="24"/>
  <c r="AG27" i="24" s="1"/>
  <c r="O26" i="24"/>
  <c r="N26" i="24"/>
  <c r="L26" i="24"/>
  <c r="V26" i="24" s="1"/>
  <c r="Y26" i="24" s="1"/>
  <c r="K26" i="24"/>
  <c r="AG26" i="24" s="1"/>
  <c r="L25" i="24"/>
  <c r="S25" i="24" s="1"/>
  <c r="T25" i="24" s="1"/>
  <c r="K25" i="24"/>
  <c r="AG25" i="24" s="1"/>
  <c r="L24" i="24"/>
  <c r="W24" i="24" s="1"/>
  <c r="X24" i="24" s="1"/>
  <c r="K24" i="24"/>
  <c r="AG24" i="24" s="1"/>
  <c r="O23" i="24"/>
  <c r="L23" i="24"/>
  <c r="W23" i="24" s="1"/>
  <c r="X23" i="24" s="1"/>
  <c r="K23" i="24"/>
  <c r="AG23" i="24" s="1"/>
  <c r="N22" i="24"/>
  <c r="L22" i="24"/>
  <c r="Z22" i="24" s="1"/>
  <c r="AC22" i="24" s="1"/>
  <c r="K22" i="24"/>
  <c r="AG22" i="24" s="1"/>
  <c r="L21" i="24"/>
  <c r="Z21" i="24" s="1"/>
  <c r="AC21" i="24" s="1"/>
  <c r="K21" i="24"/>
  <c r="AG21" i="24" s="1"/>
  <c r="L20" i="24"/>
  <c r="AA20" i="24" s="1"/>
  <c r="AB20" i="24" s="1"/>
  <c r="K20" i="24"/>
  <c r="AG20" i="24" s="1"/>
  <c r="L19" i="24"/>
  <c r="S19" i="24" s="1"/>
  <c r="T19" i="24" s="1"/>
  <c r="K19" i="24"/>
  <c r="AG19" i="24" s="1"/>
  <c r="L18" i="24"/>
  <c r="AA18" i="24" s="1"/>
  <c r="AB18" i="24" s="1"/>
  <c r="K18" i="24"/>
  <c r="AG18" i="24" s="1"/>
  <c r="L17" i="24"/>
  <c r="W17" i="24" s="1"/>
  <c r="X17" i="24" s="1"/>
  <c r="K17" i="24"/>
  <c r="AG17" i="24" s="1"/>
  <c r="L16" i="24"/>
  <c r="Z16" i="24" s="1"/>
  <c r="AC16" i="24" s="1"/>
  <c r="K16" i="24"/>
  <c r="AG16" i="24" s="1"/>
  <c r="L15" i="24"/>
  <c r="Z15" i="24" s="1"/>
  <c r="K15" i="24"/>
  <c r="AG15" i="24" s="1"/>
  <c r="L14" i="24"/>
  <c r="W14" i="24" s="1"/>
  <c r="X14" i="24" s="1"/>
  <c r="K14" i="24"/>
  <c r="AG14" i="24" s="1"/>
  <c r="L13" i="24"/>
  <c r="V13" i="24" s="1"/>
  <c r="K13" i="24"/>
  <c r="AG13" i="24" s="1"/>
  <c r="L12" i="24"/>
  <c r="W12" i="24" s="1"/>
  <c r="X12" i="24" s="1"/>
  <c r="K12" i="24"/>
  <c r="AG12" i="24" s="1"/>
  <c r="L11" i="24"/>
  <c r="AE11" i="24" s="1"/>
  <c r="K11" i="24"/>
  <c r="AG11" i="24" s="1"/>
  <c r="L10" i="24"/>
  <c r="AE10" i="24" s="1"/>
  <c r="K10" i="24"/>
  <c r="AG10" i="24" s="1"/>
  <c r="N84" i="24"/>
  <c r="G37" i="16"/>
  <c r="F37" i="16"/>
  <c r="E37" i="16"/>
  <c r="D37" i="16"/>
  <c r="C37" i="16"/>
  <c r="B37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1" i="16"/>
  <c r="F31" i="16"/>
  <c r="E31" i="16"/>
  <c r="D31" i="16"/>
  <c r="C31" i="16"/>
  <c r="B31" i="16"/>
  <c r="G25" i="16"/>
  <c r="F25" i="16"/>
  <c r="E25" i="16"/>
  <c r="D25" i="16"/>
  <c r="C25" i="16"/>
  <c r="B25" i="16"/>
  <c r="G24" i="16"/>
  <c r="F24" i="16"/>
  <c r="E24" i="16"/>
  <c r="D24" i="16"/>
  <c r="C24" i="16"/>
  <c r="B24" i="16"/>
  <c r="G23" i="16"/>
  <c r="F23" i="16"/>
  <c r="E23" i="16"/>
  <c r="D23" i="16"/>
  <c r="B23" i="16"/>
  <c r="G22" i="16"/>
  <c r="F22" i="16"/>
  <c r="E22" i="16"/>
  <c r="D22" i="16"/>
  <c r="C22" i="16"/>
  <c r="B22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6" i="16"/>
  <c r="F16" i="16"/>
  <c r="E16" i="16"/>
  <c r="D16" i="16"/>
  <c r="C16" i="16"/>
  <c r="B16" i="16"/>
  <c r="G13" i="16"/>
  <c r="F13" i="16"/>
  <c r="E13" i="16"/>
  <c r="D13" i="16"/>
  <c r="C13" i="16"/>
  <c r="B13" i="16"/>
  <c r="G12" i="16"/>
  <c r="F12" i="16"/>
  <c r="E12" i="16"/>
  <c r="D12" i="16"/>
  <c r="C12" i="16"/>
  <c r="B12" i="16"/>
  <c r="G340" i="16" l="1"/>
  <c r="AG19" i="37"/>
  <c r="C150" i="16"/>
  <c r="AG20" i="32"/>
  <c r="F83" i="16"/>
  <c r="AG10" i="25"/>
  <c r="F204" i="16"/>
  <c r="AG12" i="34"/>
  <c r="C355" i="16"/>
  <c r="C379" i="16"/>
  <c r="D355" i="16"/>
  <c r="D379" i="16"/>
  <c r="E366" i="16"/>
  <c r="E365" i="16" s="1"/>
  <c r="E379" i="16"/>
  <c r="F355" i="16"/>
  <c r="F366" i="16"/>
  <c r="F365" i="16" s="1"/>
  <c r="G385" i="16"/>
  <c r="G355" i="16"/>
  <c r="G366" i="16"/>
  <c r="G379" i="16"/>
  <c r="B358" i="16"/>
  <c r="B384" i="16"/>
  <c r="C358" i="16"/>
  <c r="C384" i="16"/>
  <c r="D358" i="16"/>
  <c r="D372" i="16"/>
  <c r="D371" i="16" s="1"/>
  <c r="D384" i="16"/>
  <c r="E372" i="16"/>
  <c r="E371" i="16" s="1"/>
  <c r="E384" i="16"/>
  <c r="F358" i="16"/>
  <c r="F372" i="16"/>
  <c r="F384" i="16"/>
  <c r="G358" i="16"/>
  <c r="G372" i="16"/>
  <c r="G371" i="16" s="1"/>
  <c r="B366" i="16"/>
  <c r="B365" i="16" s="1"/>
  <c r="B379" i="16"/>
  <c r="C340" i="16"/>
  <c r="D333" i="16"/>
  <c r="D332" i="16" s="1"/>
  <c r="D340" i="16"/>
  <c r="D342" i="16"/>
  <c r="E333" i="16"/>
  <c r="E340" i="16"/>
  <c r="E342" i="16"/>
  <c r="F333" i="16"/>
  <c r="F332" i="16" s="1"/>
  <c r="F342" i="16"/>
  <c r="G333" i="16"/>
  <c r="G332" i="16" s="1"/>
  <c r="G342" i="16"/>
  <c r="G319" i="16"/>
  <c r="G321" i="16"/>
  <c r="B339" i="16"/>
  <c r="C317" i="16"/>
  <c r="C339" i="16"/>
  <c r="D317" i="16"/>
  <c r="D339" i="16"/>
  <c r="E317" i="16"/>
  <c r="F317" i="16"/>
  <c r="F339" i="16"/>
  <c r="G317" i="16"/>
  <c r="G339" i="16"/>
  <c r="B340" i="16"/>
  <c r="B342" i="16"/>
  <c r="C301" i="16"/>
  <c r="C306" i="16"/>
  <c r="C305" i="16" s="1"/>
  <c r="G283" i="16"/>
  <c r="D301" i="16"/>
  <c r="D303" i="16"/>
  <c r="D306" i="16"/>
  <c r="D305" i="16" s="1"/>
  <c r="E301" i="16"/>
  <c r="E303" i="16"/>
  <c r="E306" i="16"/>
  <c r="E305" i="16" s="1"/>
  <c r="F303" i="16"/>
  <c r="F306" i="16"/>
  <c r="F305" i="16" s="1"/>
  <c r="G301" i="16"/>
  <c r="G303" i="16"/>
  <c r="B282" i="16"/>
  <c r="B300" i="16"/>
  <c r="G280" i="16"/>
  <c r="C282" i="16"/>
  <c r="C300" i="16"/>
  <c r="D282" i="16"/>
  <c r="D300" i="16"/>
  <c r="F282" i="16"/>
  <c r="F300" i="16"/>
  <c r="G282" i="16"/>
  <c r="G300" i="16"/>
  <c r="B301" i="16"/>
  <c r="B303" i="16"/>
  <c r="B306" i="16"/>
  <c r="B305" i="16" s="1"/>
  <c r="C267" i="16"/>
  <c r="C266" i="16" s="1"/>
  <c r="D264" i="16"/>
  <c r="D267" i="16"/>
  <c r="E264" i="16"/>
  <c r="E267" i="16"/>
  <c r="F264" i="16"/>
  <c r="F267" i="16"/>
  <c r="F266" i="16" s="1"/>
  <c r="G264" i="16"/>
  <c r="B241" i="16"/>
  <c r="G238" i="16"/>
  <c r="C241" i="16"/>
  <c r="D241" i="16"/>
  <c r="G239" i="16"/>
  <c r="F241" i="16"/>
  <c r="G241" i="16"/>
  <c r="G251" i="16"/>
  <c r="G261" i="16"/>
  <c r="B264" i="16"/>
  <c r="B267" i="16"/>
  <c r="B266" i="16" s="1"/>
  <c r="G200" i="16"/>
  <c r="C199" i="16"/>
  <c r="C204" i="16"/>
  <c r="C222" i="16"/>
  <c r="D199" i="16"/>
  <c r="D204" i="16"/>
  <c r="D222" i="16"/>
  <c r="D225" i="16"/>
  <c r="E199" i="16"/>
  <c r="E225" i="16"/>
  <c r="F199" i="16"/>
  <c r="F222" i="16"/>
  <c r="F225" i="16"/>
  <c r="G205" i="16"/>
  <c r="G199" i="16"/>
  <c r="G204" i="16"/>
  <c r="G222" i="16"/>
  <c r="G225" i="16"/>
  <c r="B202" i="16"/>
  <c r="C202" i="16"/>
  <c r="D202" i="16"/>
  <c r="F202" i="16"/>
  <c r="G202" i="16"/>
  <c r="B204" i="16"/>
  <c r="B222" i="16"/>
  <c r="B225" i="16"/>
  <c r="C163" i="16"/>
  <c r="D163" i="16"/>
  <c r="F163" i="16"/>
  <c r="G165" i="16"/>
  <c r="G163" i="16"/>
  <c r="B183" i="16"/>
  <c r="B186" i="16"/>
  <c r="B189" i="16"/>
  <c r="C161" i="16"/>
  <c r="C183" i="16"/>
  <c r="C189" i="16"/>
  <c r="D161" i="16"/>
  <c r="D177" i="16"/>
  <c r="D183" i="16"/>
  <c r="D186" i="16"/>
  <c r="D189" i="16"/>
  <c r="E161" i="16"/>
  <c r="E177" i="16"/>
  <c r="E186" i="16"/>
  <c r="E189" i="16"/>
  <c r="F161" i="16"/>
  <c r="F177" i="16"/>
  <c r="F183" i="16"/>
  <c r="F186" i="16"/>
  <c r="F189" i="16"/>
  <c r="G161" i="16"/>
  <c r="G177" i="16"/>
  <c r="G183" i="16"/>
  <c r="G186" i="16"/>
  <c r="G160" i="16"/>
  <c r="B163" i="16"/>
  <c r="C124" i="16"/>
  <c r="C144" i="16"/>
  <c r="B151" i="16"/>
  <c r="D124" i="16"/>
  <c r="D144" i="16"/>
  <c r="D150" i="16"/>
  <c r="E150" i="16"/>
  <c r="F124" i="16"/>
  <c r="F144" i="16"/>
  <c r="F150" i="16"/>
  <c r="G124" i="16"/>
  <c r="G144" i="16"/>
  <c r="B132" i="16"/>
  <c r="B145" i="16"/>
  <c r="B147" i="16"/>
  <c r="C122" i="16"/>
  <c r="C145" i="16"/>
  <c r="G121" i="16"/>
  <c r="D122" i="16"/>
  <c r="D138" i="16"/>
  <c r="D145" i="16"/>
  <c r="D147" i="16"/>
  <c r="E122" i="16"/>
  <c r="E132" i="16"/>
  <c r="E138" i="16"/>
  <c r="E145" i="16"/>
  <c r="E147" i="16"/>
  <c r="G126" i="16"/>
  <c r="G125" i="16" s="1"/>
  <c r="F122" i="16"/>
  <c r="F132" i="16"/>
  <c r="F138" i="16"/>
  <c r="F147" i="16"/>
  <c r="G122" i="16"/>
  <c r="G132" i="16"/>
  <c r="G138" i="16"/>
  <c r="G145" i="16"/>
  <c r="G147" i="16"/>
  <c r="B124" i="16"/>
  <c r="B144" i="16"/>
  <c r="B150" i="16"/>
  <c r="C83" i="16"/>
  <c r="C111" i="16"/>
  <c r="D83" i="16"/>
  <c r="D108" i="16"/>
  <c r="D111" i="16"/>
  <c r="E83" i="16"/>
  <c r="E108" i="16"/>
  <c r="E111" i="16"/>
  <c r="F108" i="16"/>
  <c r="F111" i="16"/>
  <c r="F95" i="16"/>
  <c r="G83" i="16"/>
  <c r="G108" i="16"/>
  <c r="C82" i="16"/>
  <c r="B85" i="16"/>
  <c r="B106" i="16"/>
  <c r="C85" i="16"/>
  <c r="C106" i="16"/>
  <c r="D85" i="16"/>
  <c r="D99" i="16"/>
  <c r="D106" i="16"/>
  <c r="E99" i="16"/>
  <c r="E106" i="16"/>
  <c r="F85" i="16"/>
  <c r="F99" i="16"/>
  <c r="G94" i="16"/>
  <c r="C113" i="16"/>
  <c r="G85" i="16"/>
  <c r="G99" i="16"/>
  <c r="G106" i="16"/>
  <c r="B108" i="16"/>
  <c r="B111" i="16"/>
  <c r="B69" i="16"/>
  <c r="B67" i="16"/>
  <c r="C46" i="16"/>
  <c r="C67" i="16"/>
  <c r="E69" i="16"/>
  <c r="C44" i="16"/>
  <c r="D67" i="16"/>
  <c r="F69" i="16"/>
  <c r="G51" i="16"/>
  <c r="E67" i="16"/>
  <c r="G69" i="16"/>
  <c r="E44" i="16"/>
  <c r="F44" i="16"/>
  <c r="G67" i="16"/>
  <c r="G44" i="16"/>
  <c r="Z104" i="38"/>
  <c r="AC104" i="38" s="1"/>
  <c r="B385" i="16"/>
  <c r="C385" i="16"/>
  <c r="D385" i="16"/>
  <c r="F385" i="16"/>
  <c r="G139" i="16"/>
  <c r="C102" i="16"/>
  <c r="D48" i="16"/>
  <c r="AA118" i="38"/>
  <c r="AB118" i="38" s="1"/>
  <c r="W154" i="37"/>
  <c r="X154" i="37" s="1"/>
  <c r="W109" i="37"/>
  <c r="X109" i="37" s="1"/>
  <c r="V111" i="37"/>
  <c r="Y111" i="37" s="1"/>
  <c r="AE109" i="37"/>
  <c r="Z111" i="37"/>
  <c r="AC111" i="37" s="1"/>
  <c r="W155" i="37"/>
  <c r="X155" i="37" s="1"/>
  <c r="R154" i="37"/>
  <c r="U154" i="37" s="1"/>
  <c r="W44" i="38"/>
  <c r="X44" i="38" s="1"/>
  <c r="Z179" i="38"/>
  <c r="AC179" i="38" s="1"/>
  <c r="R104" i="38"/>
  <c r="U104" i="38" s="1"/>
  <c r="R118" i="38"/>
  <c r="U118" i="38" s="1"/>
  <c r="Z101" i="37"/>
  <c r="AC101" i="37" s="1"/>
  <c r="AE167" i="37"/>
  <c r="G255" i="16"/>
  <c r="G254" i="16" s="1"/>
  <c r="V60" i="35"/>
  <c r="Y60" i="35" s="1"/>
  <c r="S47" i="38"/>
  <c r="T47" i="38" s="1"/>
  <c r="V82" i="38"/>
  <c r="Y82" i="38" s="1"/>
  <c r="R128" i="38"/>
  <c r="U128" i="38" s="1"/>
  <c r="Z190" i="38"/>
  <c r="AC190" i="38" s="1"/>
  <c r="W52" i="37"/>
  <c r="X52" i="37" s="1"/>
  <c r="Z142" i="37"/>
  <c r="AC142" i="37" s="1"/>
  <c r="W163" i="37"/>
  <c r="X163" i="37" s="1"/>
  <c r="AE52" i="37"/>
  <c r="AA73" i="37"/>
  <c r="AB73" i="37" s="1"/>
  <c r="V34" i="37"/>
  <c r="Y34" i="37" s="1"/>
  <c r="AA62" i="37"/>
  <c r="AB62" i="37" s="1"/>
  <c r="Z94" i="37"/>
  <c r="AC94" i="37" s="1"/>
  <c r="W146" i="37"/>
  <c r="X146" i="37" s="1"/>
  <c r="AE179" i="37"/>
  <c r="S52" i="37"/>
  <c r="T52" i="37" s="1"/>
  <c r="Z40" i="35"/>
  <c r="AC40" i="35" s="1"/>
  <c r="S112" i="35"/>
  <c r="T112" i="35" s="1"/>
  <c r="G134" i="16"/>
  <c r="W205" i="32"/>
  <c r="X205" i="32" s="1"/>
  <c r="AE60" i="38"/>
  <c r="Z94" i="38"/>
  <c r="AC94" i="38" s="1"/>
  <c r="Z172" i="38"/>
  <c r="AC172" i="38" s="1"/>
  <c r="R81" i="38"/>
  <c r="U81" i="38" s="1"/>
  <c r="AA147" i="38"/>
  <c r="AB147" i="38" s="1"/>
  <c r="R184" i="38"/>
  <c r="U184" i="38" s="1"/>
  <c r="AA156" i="38"/>
  <c r="AB156" i="38" s="1"/>
  <c r="AA45" i="38"/>
  <c r="AB45" i="38" s="1"/>
  <c r="W126" i="38"/>
  <c r="X126" i="38" s="1"/>
  <c r="AA131" i="38"/>
  <c r="AB131" i="38" s="1"/>
  <c r="S196" i="38"/>
  <c r="T196" i="38" s="1"/>
  <c r="AA94" i="37"/>
  <c r="AB94" i="37" s="1"/>
  <c r="AE148" i="37"/>
  <c r="S170" i="37"/>
  <c r="T170" i="37" s="1"/>
  <c r="Z181" i="37"/>
  <c r="AC181" i="37" s="1"/>
  <c r="W40" i="37"/>
  <c r="X40" i="37" s="1"/>
  <c r="Z67" i="37"/>
  <c r="AC67" i="37" s="1"/>
  <c r="S154" i="37"/>
  <c r="T154" i="37" s="1"/>
  <c r="AA202" i="37"/>
  <c r="AB202" i="37" s="1"/>
  <c r="AA30" i="37"/>
  <c r="AB30" i="37" s="1"/>
  <c r="Z60" i="37"/>
  <c r="AC60" i="37" s="1"/>
  <c r="AE79" i="37"/>
  <c r="W116" i="37"/>
  <c r="X116" i="37" s="1"/>
  <c r="AA154" i="37"/>
  <c r="AB154" i="37" s="1"/>
  <c r="G294" i="16"/>
  <c r="G293" i="16" s="1"/>
  <c r="W114" i="35"/>
  <c r="X114" i="35" s="1"/>
  <c r="G249" i="16"/>
  <c r="AE78" i="35"/>
  <c r="AA205" i="32"/>
  <c r="AB205" i="32" s="1"/>
  <c r="G60" i="16"/>
  <c r="G59" i="16" s="1"/>
  <c r="C72" i="16"/>
  <c r="C71" i="16" s="1"/>
  <c r="S37" i="38"/>
  <c r="T37" i="38" s="1"/>
  <c r="R49" i="38"/>
  <c r="U49" i="38" s="1"/>
  <c r="AE84" i="38"/>
  <c r="R97" i="38"/>
  <c r="U97" i="38" s="1"/>
  <c r="S154" i="38"/>
  <c r="T154" i="38" s="1"/>
  <c r="R155" i="38"/>
  <c r="U155" i="38" s="1"/>
  <c r="R183" i="38"/>
  <c r="U183" i="38" s="1"/>
  <c r="V87" i="38"/>
  <c r="Y87" i="38" s="1"/>
  <c r="W97" i="38"/>
  <c r="X97" i="38" s="1"/>
  <c r="R126" i="38"/>
  <c r="U126" i="38" s="1"/>
  <c r="V154" i="38"/>
  <c r="Y154" i="38" s="1"/>
  <c r="V155" i="38"/>
  <c r="Y155" i="38" s="1"/>
  <c r="V159" i="38"/>
  <c r="Y159" i="38" s="1"/>
  <c r="R73" i="38"/>
  <c r="U73" i="38" s="1"/>
  <c r="S78" i="38"/>
  <c r="T78" i="38" s="1"/>
  <c r="V126" i="38"/>
  <c r="Y126" i="38" s="1"/>
  <c r="W154" i="38"/>
  <c r="X154" i="38" s="1"/>
  <c r="W155" i="38"/>
  <c r="X155" i="38" s="1"/>
  <c r="W189" i="38"/>
  <c r="X189" i="38" s="1"/>
  <c r="AE196" i="38"/>
  <c r="AA154" i="38"/>
  <c r="AB154" i="38" s="1"/>
  <c r="AE44" i="38"/>
  <c r="S46" i="38"/>
  <c r="T46" i="38" s="1"/>
  <c r="W81" i="38"/>
  <c r="X81" i="38" s="1"/>
  <c r="V94" i="38"/>
  <c r="Y94" i="38" s="1"/>
  <c r="W125" i="38"/>
  <c r="X125" i="38" s="1"/>
  <c r="AA158" i="38"/>
  <c r="AB158" i="38" s="1"/>
  <c r="Z169" i="38"/>
  <c r="AC169" i="38" s="1"/>
  <c r="W177" i="38"/>
  <c r="X177" i="38" s="1"/>
  <c r="Z192" i="38"/>
  <c r="AC192" i="38" s="1"/>
  <c r="V70" i="38"/>
  <c r="Y70" i="38" s="1"/>
  <c r="AE72" i="38"/>
  <c r="AA104" i="38"/>
  <c r="AB104" i="38" s="1"/>
  <c r="S106" i="38"/>
  <c r="T106" i="38" s="1"/>
  <c r="AE118" i="38"/>
  <c r="R136" i="38"/>
  <c r="U136" i="38" s="1"/>
  <c r="AE158" i="38"/>
  <c r="AA172" i="38"/>
  <c r="AB172" i="38" s="1"/>
  <c r="AA33" i="38"/>
  <c r="AB33" i="38" s="1"/>
  <c r="AE104" i="38"/>
  <c r="AE106" i="38"/>
  <c r="S136" i="38"/>
  <c r="T136" i="38" s="1"/>
  <c r="AE172" i="38"/>
  <c r="V197" i="38"/>
  <c r="Y197" i="38" s="1"/>
  <c r="AE208" i="38"/>
  <c r="V30" i="38"/>
  <c r="Y30" i="38" s="1"/>
  <c r="R25" i="38"/>
  <c r="U25" i="38" s="1"/>
  <c r="AA46" i="38"/>
  <c r="AB46" i="38" s="1"/>
  <c r="R48" i="38"/>
  <c r="U48" i="38" s="1"/>
  <c r="AA77" i="38"/>
  <c r="AB77" i="38" s="1"/>
  <c r="Z85" i="38"/>
  <c r="AC85" i="38" s="1"/>
  <c r="S118" i="38"/>
  <c r="T118" i="38" s="1"/>
  <c r="S128" i="38"/>
  <c r="T128" i="38" s="1"/>
  <c r="W136" i="38"/>
  <c r="X136" i="38" s="1"/>
  <c r="AA153" i="38"/>
  <c r="AB153" i="38" s="1"/>
  <c r="S64" i="38"/>
  <c r="T64" i="38" s="1"/>
  <c r="AE97" i="38"/>
  <c r="S104" i="38"/>
  <c r="T104" i="38" s="1"/>
  <c r="S112" i="38"/>
  <c r="T112" i="38" s="1"/>
  <c r="V118" i="38"/>
  <c r="Y118" i="38" s="1"/>
  <c r="S158" i="38"/>
  <c r="T158" i="38" s="1"/>
  <c r="R159" i="38"/>
  <c r="U159" i="38" s="1"/>
  <c r="S160" i="38"/>
  <c r="T160" i="38" s="1"/>
  <c r="R162" i="38"/>
  <c r="U162" i="38" s="1"/>
  <c r="R172" i="38"/>
  <c r="U172" i="38" s="1"/>
  <c r="V175" i="38"/>
  <c r="Y175" i="38" s="1"/>
  <c r="W192" i="38"/>
  <c r="X192" i="38" s="1"/>
  <c r="S194" i="38"/>
  <c r="T194" i="38" s="1"/>
  <c r="W196" i="38"/>
  <c r="X196" i="38" s="1"/>
  <c r="AA13" i="38"/>
  <c r="AB13" i="38" s="1"/>
  <c r="R41" i="38"/>
  <c r="U41" i="38" s="1"/>
  <c r="V19" i="38"/>
  <c r="Y19" i="38" s="1"/>
  <c r="W24" i="38"/>
  <c r="X24" i="38" s="1"/>
  <c r="R34" i="38"/>
  <c r="U34" i="38" s="1"/>
  <c r="V39" i="38"/>
  <c r="Y39" i="38" s="1"/>
  <c r="S44" i="38"/>
  <c r="T44" i="38" s="1"/>
  <c r="V64" i="38"/>
  <c r="Y64" i="38" s="1"/>
  <c r="S84" i="38"/>
  <c r="T84" i="38" s="1"/>
  <c r="R91" i="38"/>
  <c r="U91" i="38" s="1"/>
  <c r="V104" i="38"/>
  <c r="Y104" i="38" s="1"/>
  <c r="V110" i="38"/>
  <c r="Y110" i="38" s="1"/>
  <c r="AA112" i="38"/>
  <c r="AB112" i="38" s="1"/>
  <c r="V117" i="38"/>
  <c r="Y117" i="38" s="1"/>
  <c r="Z118" i="38"/>
  <c r="AC118" i="38" s="1"/>
  <c r="V122" i="38"/>
  <c r="Y122" i="38" s="1"/>
  <c r="AE124" i="38"/>
  <c r="Z131" i="38"/>
  <c r="AC131" i="38" s="1"/>
  <c r="S149" i="38"/>
  <c r="T149" i="38" s="1"/>
  <c r="W158" i="38"/>
  <c r="X158" i="38" s="1"/>
  <c r="S159" i="38"/>
  <c r="T159" i="38" s="1"/>
  <c r="V162" i="38"/>
  <c r="Y162" i="38" s="1"/>
  <c r="S172" i="38"/>
  <c r="T172" i="38" s="1"/>
  <c r="W204" i="38"/>
  <c r="X204" i="38" s="1"/>
  <c r="C316" i="16"/>
  <c r="W34" i="37"/>
  <c r="X34" i="37" s="1"/>
  <c r="R74" i="37"/>
  <c r="U74" i="37" s="1"/>
  <c r="AE76" i="37"/>
  <c r="AE94" i="37"/>
  <c r="S110" i="37"/>
  <c r="T110" i="37" s="1"/>
  <c r="S124" i="37"/>
  <c r="T124" i="37" s="1"/>
  <c r="W172" i="37"/>
  <c r="X172" i="37" s="1"/>
  <c r="S198" i="37"/>
  <c r="T198" i="37" s="1"/>
  <c r="AE205" i="37"/>
  <c r="D316" i="16"/>
  <c r="V74" i="37"/>
  <c r="Y74" i="37" s="1"/>
  <c r="Z180" i="37"/>
  <c r="AC180" i="37" s="1"/>
  <c r="W201" i="37"/>
  <c r="X201" i="37" s="1"/>
  <c r="F316" i="16"/>
  <c r="R63" i="37"/>
  <c r="U63" i="37" s="1"/>
  <c r="AA109" i="37"/>
  <c r="AB109" i="37" s="1"/>
  <c r="Z117" i="37"/>
  <c r="AC117" i="37" s="1"/>
  <c r="Z146" i="37"/>
  <c r="AC146" i="37" s="1"/>
  <c r="AE157" i="37"/>
  <c r="W164" i="37"/>
  <c r="X164" i="37" s="1"/>
  <c r="V169" i="37"/>
  <c r="Y169" i="37" s="1"/>
  <c r="V171" i="37"/>
  <c r="Y171" i="37" s="1"/>
  <c r="Z201" i="37"/>
  <c r="AC201" i="37" s="1"/>
  <c r="G316" i="16"/>
  <c r="V63" i="37"/>
  <c r="Y63" i="37" s="1"/>
  <c r="AA117" i="37"/>
  <c r="AB117" i="37" s="1"/>
  <c r="AA179" i="37"/>
  <c r="AB179" i="37" s="1"/>
  <c r="V183" i="37"/>
  <c r="Y183" i="37" s="1"/>
  <c r="R34" i="37"/>
  <c r="U34" i="37" s="1"/>
  <c r="S62" i="37"/>
  <c r="T62" i="37" s="1"/>
  <c r="AA63" i="37"/>
  <c r="AB63" i="37" s="1"/>
  <c r="R103" i="37"/>
  <c r="U103" i="37" s="1"/>
  <c r="V108" i="37"/>
  <c r="Y108" i="37" s="1"/>
  <c r="V116" i="37"/>
  <c r="Y116" i="37" s="1"/>
  <c r="Z137" i="37"/>
  <c r="AC137" i="37" s="1"/>
  <c r="B243" i="16"/>
  <c r="B242" i="16" s="1"/>
  <c r="W46" i="35"/>
  <c r="X46" i="35" s="1"/>
  <c r="R62" i="35"/>
  <c r="U62" i="35" s="1"/>
  <c r="S154" i="35"/>
  <c r="T154" i="35" s="1"/>
  <c r="R173" i="35"/>
  <c r="U173" i="35" s="1"/>
  <c r="C243" i="16"/>
  <c r="C242" i="16" s="1"/>
  <c r="R137" i="35"/>
  <c r="U137" i="35" s="1"/>
  <c r="V165" i="35"/>
  <c r="Y165" i="35" s="1"/>
  <c r="V173" i="35"/>
  <c r="Y173" i="35" s="1"/>
  <c r="D243" i="16"/>
  <c r="D242" i="16" s="1"/>
  <c r="S62" i="35"/>
  <c r="T62" i="35" s="1"/>
  <c r="R49" i="35"/>
  <c r="U49" i="35" s="1"/>
  <c r="W62" i="35"/>
  <c r="X62" i="35" s="1"/>
  <c r="AE85" i="35"/>
  <c r="Z173" i="35"/>
  <c r="AC173" i="35" s="1"/>
  <c r="F243" i="16"/>
  <c r="F242" i="16" s="1"/>
  <c r="AE173" i="35"/>
  <c r="G243" i="16"/>
  <c r="G242" i="16" s="1"/>
  <c r="W159" i="34"/>
  <c r="X159" i="34" s="1"/>
  <c r="V46" i="34"/>
  <c r="Y46" i="34" s="1"/>
  <c r="W201" i="34"/>
  <c r="X201" i="34" s="1"/>
  <c r="R134" i="34"/>
  <c r="U134" i="34" s="1"/>
  <c r="AA160" i="34"/>
  <c r="AB160" i="34" s="1"/>
  <c r="G210" i="16"/>
  <c r="G209" i="16" s="1"/>
  <c r="G216" i="16"/>
  <c r="G215" i="16" s="1"/>
  <c r="R76" i="34"/>
  <c r="U76" i="34" s="1"/>
  <c r="W51" i="34"/>
  <c r="X51" i="34" s="1"/>
  <c r="Z76" i="34"/>
  <c r="AC76" i="34" s="1"/>
  <c r="W75" i="33"/>
  <c r="X75" i="33" s="1"/>
  <c r="Z108" i="33"/>
  <c r="AC108" i="33" s="1"/>
  <c r="Z165" i="33"/>
  <c r="AC165" i="33" s="1"/>
  <c r="G178" i="16"/>
  <c r="AE190" i="33"/>
  <c r="G105" i="16"/>
  <c r="B105" i="16"/>
  <c r="D105" i="16"/>
  <c r="F105" i="16"/>
  <c r="S13" i="38"/>
  <c r="T13" i="38" s="1"/>
  <c r="V13" i="38"/>
  <c r="AA11" i="38"/>
  <c r="AB11" i="38" s="1"/>
  <c r="G356" i="16"/>
  <c r="E356" i="16"/>
  <c r="F356" i="16"/>
  <c r="B345" i="16"/>
  <c r="B344" i="16" s="1"/>
  <c r="C345" i="16"/>
  <c r="C344" i="16" s="1"/>
  <c r="D345" i="16"/>
  <c r="D344" i="16" s="1"/>
  <c r="F345" i="16"/>
  <c r="F344" i="16" s="1"/>
  <c r="AA16" i="37"/>
  <c r="AB16" i="37" s="1"/>
  <c r="G327" i="16"/>
  <c r="F327" i="16"/>
  <c r="B321" i="16"/>
  <c r="C321" i="16"/>
  <c r="D321" i="16"/>
  <c r="F321" i="16"/>
  <c r="B319" i="16"/>
  <c r="C319" i="16"/>
  <c r="D319" i="16"/>
  <c r="F319" i="16"/>
  <c r="E294" i="16"/>
  <c r="E293" i="16" s="1"/>
  <c r="F294" i="16"/>
  <c r="F293" i="16" s="1"/>
  <c r="B283" i="16"/>
  <c r="C283" i="16"/>
  <c r="D283" i="16"/>
  <c r="F283" i="16"/>
  <c r="C278" i="16"/>
  <c r="D278" i="16"/>
  <c r="F278" i="16"/>
  <c r="G278" i="16"/>
  <c r="C277" i="16"/>
  <c r="D277" i="16"/>
  <c r="F277" i="16"/>
  <c r="G277" i="16"/>
  <c r="B262" i="16"/>
  <c r="C262" i="16"/>
  <c r="D262" i="16"/>
  <c r="E262" i="16"/>
  <c r="B261" i="16"/>
  <c r="C261" i="16"/>
  <c r="D261" i="16"/>
  <c r="F261" i="16"/>
  <c r="D255" i="16"/>
  <c r="D254" i="16" s="1"/>
  <c r="E255" i="16"/>
  <c r="E254" i="16" s="1"/>
  <c r="E249" i="16"/>
  <c r="F249" i="16"/>
  <c r="B251" i="16"/>
  <c r="C251" i="16"/>
  <c r="D251" i="16"/>
  <c r="F251" i="16"/>
  <c r="C239" i="16"/>
  <c r="D239" i="16"/>
  <c r="F239" i="16"/>
  <c r="C238" i="16"/>
  <c r="D238" i="16"/>
  <c r="F238" i="16"/>
  <c r="B223" i="16"/>
  <c r="C223" i="16"/>
  <c r="D223" i="16"/>
  <c r="D216" i="16"/>
  <c r="D215" i="16" s="1"/>
  <c r="E216" i="16"/>
  <c r="E215" i="16" s="1"/>
  <c r="E210" i="16"/>
  <c r="E209" i="16" s="1"/>
  <c r="F210" i="16"/>
  <c r="F209" i="16" s="1"/>
  <c r="B205" i="16"/>
  <c r="C205" i="16"/>
  <c r="D205" i="16"/>
  <c r="F205" i="16"/>
  <c r="F203" i="16" s="1"/>
  <c r="C200" i="16"/>
  <c r="D200" i="16"/>
  <c r="F200" i="16"/>
  <c r="B190" i="16"/>
  <c r="C190" i="16"/>
  <c r="D190" i="16"/>
  <c r="E190" i="16"/>
  <c r="F190" i="16"/>
  <c r="C178" i="16"/>
  <c r="D178" i="16"/>
  <c r="E178" i="16"/>
  <c r="G171" i="16"/>
  <c r="G170" i="16" s="1"/>
  <c r="E171" i="16"/>
  <c r="E170" i="16" s="1"/>
  <c r="F171" i="16"/>
  <c r="F170" i="16" s="1"/>
  <c r="B165" i="16"/>
  <c r="B164" i="16" s="1"/>
  <c r="C165" i="16"/>
  <c r="C164" i="16" s="1"/>
  <c r="D165" i="16"/>
  <c r="D164" i="16" s="1"/>
  <c r="F165" i="16"/>
  <c r="F164" i="16" s="1"/>
  <c r="C160" i="16"/>
  <c r="D160" i="16"/>
  <c r="F160" i="16"/>
  <c r="C151" i="16"/>
  <c r="C149" i="16" s="1"/>
  <c r="D151" i="16"/>
  <c r="E151" i="16"/>
  <c r="F151" i="16"/>
  <c r="G148" i="16"/>
  <c r="B148" i="16"/>
  <c r="C148" i="16"/>
  <c r="D148" i="16"/>
  <c r="C139" i="16"/>
  <c r="D139" i="16"/>
  <c r="E139" i="16"/>
  <c r="B134" i="16"/>
  <c r="C134" i="16"/>
  <c r="E134" i="16"/>
  <c r="F134" i="16"/>
  <c r="B126" i="16"/>
  <c r="B125" i="16" s="1"/>
  <c r="C126" i="16"/>
  <c r="C125" i="16" s="1"/>
  <c r="D126" i="16"/>
  <c r="D125" i="16" s="1"/>
  <c r="F126" i="16"/>
  <c r="F125" i="16" s="1"/>
  <c r="C121" i="16"/>
  <c r="D121" i="16"/>
  <c r="F121" i="16"/>
  <c r="D113" i="16"/>
  <c r="E113" i="16"/>
  <c r="F113" i="16"/>
  <c r="B113" i="16"/>
  <c r="C107" i="16"/>
  <c r="D107" i="16"/>
  <c r="G107" i="16"/>
  <c r="B107" i="16"/>
  <c r="D102" i="16"/>
  <c r="E102" i="16"/>
  <c r="G102" i="16"/>
  <c r="E93" i="16"/>
  <c r="F93" i="16"/>
  <c r="G93" i="16"/>
  <c r="B93" i="16"/>
  <c r="D82" i="16"/>
  <c r="F82" i="16"/>
  <c r="G82" i="16"/>
  <c r="D46" i="16"/>
  <c r="F46" i="16"/>
  <c r="G46" i="16"/>
  <c r="B46" i="16"/>
  <c r="B94" i="16"/>
  <c r="C94" i="16"/>
  <c r="E94" i="16"/>
  <c r="F94" i="16"/>
  <c r="D72" i="16"/>
  <c r="D71" i="16" s="1"/>
  <c r="E72" i="16"/>
  <c r="E71" i="16" s="1"/>
  <c r="F72" i="16"/>
  <c r="F71" i="16" s="1"/>
  <c r="B72" i="16"/>
  <c r="B71" i="16" s="1"/>
  <c r="G66" i="16"/>
  <c r="B66" i="16"/>
  <c r="C66" i="16"/>
  <c r="D66" i="16"/>
  <c r="G87" i="16"/>
  <c r="G86" i="16" s="1"/>
  <c r="F60" i="16"/>
  <c r="F59" i="16" s="1"/>
  <c r="G95" i="16"/>
  <c r="B95" i="16"/>
  <c r="C95" i="16"/>
  <c r="E54" i="16"/>
  <c r="E53" i="16" s="1"/>
  <c r="G43" i="16"/>
  <c r="C43" i="16"/>
  <c r="D43" i="16"/>
  <c r="F43" i="16"/>
  <c r="V16" i="38"/>
  <c r="Y16" i="38" s="1"/>
  <c r="R12" i="38"/>
  <c r="U12" i="38" s="1"/>
  <c r="S11" i="38"/>
  <c r="T11" i="38" s="1"/>
  <c r="Z14" i="38"/>
  <c r="AC14" i="38" s="1"/>
  <c r="W16" i="38"/>
  <c r="X16" i="38" s="1"/>
  <c r="S16" i="37"/>
  <c r="T16" i="37" s="1"/>
  <c r="V13" i="35"/>
  <c r="Y13" i="35" s="1"/>
  <c r="B51" i="16"/>
  <c r="C51" i="16"/>
  <c r="Z205" i="32"/>
  <c r="AC205" i="32" s="1"/>
  <c r="W31" i="34"/>
  <c r="X31" i="34" s="1"/>
  <c r="V41" i="34"/>
  <c r="Y41" i="34" s="1"/>
  <c r="W57" i="34"/>
  <c r="X57" i="34" s="1"/>
  <c r="AE21" i="37"/>
  <c r="V26" i="37"/>
  <c r="Y26" i="37" s="1"/>
  <c r="AA51" i="37"/>
  <c r="AB51" i="37" s="1"/>
  <c r="AE89" i="37"/>
  <c r="Z96" i="37"/>
  <c r="AC96" i="37" s="1"/>
  <c r="AA162" i="37"/>
  <c r="AB162" i="37" s="1"/>
  <c r="Z149" i="38"/>
  <c r="AC149" i="38" s="1"/>
  <c r="S161" i="38"/>
  <c r="T161" i="38" s="1"/>
  <c r="AA184" i="38"/>
  <c r="AB184" i="38" s="1"/>
  <c r="S204" i="38"/>
  <c r="T204" i="38" s="1"/>
  <c r="V18" i="37"/>
  <c r="Y18" i="37" s="1"/>
  <c r="Z26" i="37"/>
  <c r="AC26" i="37" s="1"/>
  <c r="S71" i="37"/>
  <c r="T71" i="37" s="1"/>
  <c r="AE74" i="37"/>
  <c r="R85" i="37"/>
  <c r="U85" i="37" s="1"/>
  <c r="V101" i="37"/>
  <c r="Y101" i="37" s="1"/>
  <c r="W111" i="37"/>
  <c r="X111" i="37" s="1"/>
  <c r="R159" i="37"/>
  <c r="U159" i="37" s="1"/>
  <c r="S174" i="37"/>
  <c r="T174" i="37" s="1"/>
  <c r="AA14" i="38"/>
  <c r="AB14" i="38" s="1"/>
  <c r="Z18" i="38"/>
  <c r="AC18" i="38" s="1"/>
  <c r="Z22" i="38"/>
  <c r="AC22" i="38" s="1"/>
  <c r="AE33" i="38"/>
  <c r="V45" i="38"/>
  <c r="Y45" i="38" s="1"/>
  <c r="W54" i="38"/>
  <c r="X54" i="38" s="1"/>
  <c r="R58" i="38"/>
  <c r="U58" i="38" s="1"/>
  <c r="R69" i="38"/>
  <c r="U69" i="38" s="1"/>
  <c r="R72" i="38"/>
  <c r="U72" i="38" s="1"/>
  <c r="AE81" i="38"/>
  <c r="V84" i="38"/>
  <c r="Y84" i="38" s="1"/>
  <c r="S97" i="38"/>
  <c r="T97" i="38" s="1"/>
  <c r="W100" i="38"/>
  <c r="X100" i="38" s="1"/>
  <c r="V106" i="38"/>
  <c r="Y106" i="38" s="1"/>
  <c r="AA128" i="38"/>
  <c r="AB128" i="38" s="1"/>
  <c r="AA149" i="38"/>
  <c r="AB149" i="38" s="1"/>
  <c r="V179" i="38"/>
  <c r="Y179" i="38" s="1"/>
  <c r="V204" i="38"/>
  <c r="Y204" i="38" s="1"/>
  <c r="F51" i="16"/>
  <c r="V150" i="34"/>
  <c r="Y150" i="34" s="1"/>
  <c r="AE127" i="35"/>
  <c r="W60" i="37"/>
  <c r="X60" i="37" s="1"/>
  <c r="Z71" i="37"/>
  <c r="AC71" i="37" s="1"/>
  <c r="S85" i="37"/>
  <c r="T85" i="37" s="1"/>
  <c r="W101" i="37"/>
  <c r="X101" i="37" s="1"/>
  <c r="AE14" i="38"/>
  <c r="W45" i="38"/>
  <c r="X45" i="38" s="1"/>
  <c r="V58" i="38"/>
  <c r="Y58" i="38" s="1"/>
  <c r="S72" i="38"/>
  <c r="T72" i="38" s="1"/>
  <c r="AA84" i="38"/>
  <c r="AB84" i="38" s="1"/>
  <c r="Z100" i="38"/>
  <c r="AC100" i="38" s="1"/>
  <c r="AA72" i="38"/>
  <c r="AB72" i="38" s="1"/>
  <c r="AA204" i="38"/>
  <c r="AB204" i="38" s="1"/>
  <c r="S173" i="34"/>
  <c r="T173" i="34" s="1"/>
  <c r="AA42" i="35"/>
  <c r="AB42" i="35" s="1"/>
  <c r="V106" i="35"/>
  <c r="Y106" i="35" s="1"/>
  <c r="AA156" i="35"/>
  <c r="AB156" i="35" s="1"/>
  <c r="Z172" i="35"/>
  <c r="AC172" i="35" s="1"/>
  <c r="V56" i="37"/>
  <c r="Y56" i="37" s="1"/>
  <c r="R78" i="37"/>
  <c r="U78" i="37" s="1"/>
  <c r="S208" i="38"/>
  <c r="T208" i="38" s="1"/>
  <c r="AA173" i="34"/>
  <c r="AB173" i="34" s="1"/>
  <c r="R75" i="37"/>
  <c r="U75" i="37" s="1"/>
  <c r="W78" i="37"/>
  <c r="X78" i="37" s="1"/>
  <c r="Z112" i="37"/>
  <c r="AC112" i="37" s="1"/>
  <c r="Z141" i="37"/>
  <c r="AC141" i="37" s="1"/>
  <c r="R153" i="37"/>
  <c r="U153" i="37" s="1"/>
  <c r="AE156" i="37"/>
  <c r="S160" i="37"/>
  <c r="T160" i="37" s="1"/>
  <c r="AA200" i="37"/>
  <c r="AB200" i="37" s="1"/>
  <c r="S23" i="38"/>
  <c r="T23" i="38" s="1"/>
  <c r="S34" i="38"/>
  <c r="T34" i="38" s="1"/>
  <c r="S48" i="38"/>
  <c r="T48" i="38" s="1"/>
  <c r="R62" i="38"/>
  <c r="U62" i="38" s="1"/>
  <c r="AA70" i="38"/>
  <c r="AB70" i="38" s="1"/>
  <c r="R92" i="38"/>
  <c r="U92" i="38" s="1"/>
  <c r="W110" i="38"/>
  <c r="X110" i="38" s="1"/>
  <c r="V113" i="38"/>
  <c r="Y113" i="38" s="1"/>
  <c r="AA117" i="38"/>
  <c r="AB117" i="38" s="1"/>
  <c r="V129" i="38"/>
  <c r="Y129" i="38" s="1"/>
  <c r="AA162" i="38"/>
  <c r="AB162" i="38" s="1"/>
  <c r="V180" i="38"/>
  <c r="Y180" i="38" s="1"/>
  <c r="S183" i="38"/>
  <c r="T183" i="38" s="1"/>
  <c r="S76" i="34"/>
  <c r="T76" i="34" s="1"/>
  <c r="AE112" i="35"/>
  <c r="W194" i="35"/>
  <c r="X194" i="35" s="1"/>
  <c r="Z10" i="37"/>
  <c r="AC10" i="37" s="1"/>
  <c r="R61" i="37"/>
  <c r="U61" i="37" s="1"/>
  <c r="V68" i="37"/>
  <c r="Y68" i="37" s="1"/>
  <c r="S75" i="37"/>
  <c r="T75" i="37" s="1"/>
  <c r="AA91" i="37"/>
  <c r="AB91" i="37" s="1"/>
  <c r="V137" i="37"/>
  <c r="Y137" i="37" s="1"/>
  <c r="R172" i="37"/>
  <c r="U172" i="37" s="1"/>
  <c r="AE13" i="38"/>
  <c r="V23" i="38"/>
  <c r="Y23" i="38" s="1"/>
  <c r="V48" i="38"/>
  <c r="Y48" i="38" s="1"/>
  <c r="R59" i="38"/>
  <c r="U59" i="38" s="1"/>
  <c r="R77" i="38"/>
  <c r="U77" i="38" s="1"/>
  <c r="V80" i="38"/>
  <c r="Y80" i="38" s="1"/>
  <c r="Z82" i="38"/>
  <c r="AC82" i="38" s="1"/>
  <c r="R85" i="38"/>
  <c r="U85" i="38" s="1"/>
  <c r="S92" i="38"/>
  <c r="T92" i="38" s="1"/>
  <c r="W95" i="38"/>
  <c r="X95" i="38" s="1"/>
  <c r="R124" i="38"/>
  <c r="U124" i="38" s="1"/>
  <c r="R132" i="38"/>
  <c r="U132" i="38" s="1"/>
  <c r="W134" i="38"/>
  <c r="X134" i="38" s="1"/>
  <c r="V148" i="38"/>
  <c r="Y148" i="38" s="1"/>
  <c r="S168" i="38"/>
  <c r="T168" i="38" s="1"/>
  <c r="R174" i="38"/>
  <c r="U174" i="38" s="1"/>
  <c r="W180" i="38"/>
  <c r="X180" i="38" s="1"/>
  <c r="V183" i="38"/>
  <c r="Y183" i="38" s="1"/>
  <c r="R186" i="38"/>
  <c r="U186" i="38" s="1"/>
  <c r="S197" i="38"/>
  <c r="T197" i="38" s="1"/>
  <c r="AE205" i="38"/>
  <c r="Z61" i="37"/>
  <c r="AC61" i="37" s="1"/>
  <c r="S95" i="37"/>
  <c r="T95" i="37" s="1"/>
  <c r="R110" i="37"/>
  <c r="U110" i="37" s="1"/>
  <c r="V117" i="37"/>
  <c r="Y117" i="37" s="1"/>
  <c r="W137" i="37"/>
  <c r="X137" i="37" s="1"/>
  <c r="V146" i="37"/>
  <c r="Y146" i="37" s="1"/>
  <c r="AE149" i="37"/>
  <c r="S172" i="37"/>
  <c r="T172" i="37" s="1"/>
  <c r="W23" i="38"/>
  <c r="X23" i="38" s="1"/>
  <c r="Z48" i="38"/>
  <c r="AC48" i="38" s="1"/>
  <c r="AA59" i="38"/>
  <c r="AB59" i="38" s="1"/>
  <c r="S77" i="38"/>
  <c r="T77" i="38" s="1"/>
  <c r="S85" i="38"/>
  <c r="T85" i="38" s="1"/>
  <c r="V92" i="38"/>
  <c r="Y92" i="38" s="1"/>
  <c r="W124" i="38"/>
  <c r="X124" i="38" s="1"/>
  <c r="S132" i="38"/>
  <c r="T132" i="38" s="1"/>
  <c r="Z134" i="38"/>
  <c r="AC134" i="38" s="1"/>
  <c r="AA148" i="38"/>
  <c r="AB148" i="38" s="1"/>
  <c r="R158" i="38"/>
  <c r="U158" i="38" s="1"/>
  <c r="V168" i="38"/>
  <c r="Y168" i="38" s="1"/>
  <c r="S174" i="38"/>
  <c r="T174" i="38" s="1"/>
  <c r="Z180" i="38"/>
  <c r="AC180" i="38" s="1"/>
  <c r="AA183" i="38"/>
  <c r="AB183" i="38" s="1"/>
  <c r="S186" i="38"/>
  <c r="T186" i="38" s="1"/>
  <c r="S91" i="33"/>
  <c r="T91" i="33" s="1"/>
  <c r="Z155" i="33"/>
  <c r="AC155" i="33" s="1"/>
  <c r="R50" i="34"/>
  <c r="U50" i="34" s="1"/>
  <c r="AA174" i="34"/>
  <c r="AB174" i="34" s="1"/>
  <c r="Z27" i="35"/>
  <c r="AC27" i="35" s="1"/>
  <c r="S60" i="35"/>
  <c r="T60" i="35" s="1"/>
  <c r="Z23" i="38"/>
  <c r="AC23" i="38" s="1"/>
  <c r="AA48" i="38"/>
  <c r="AB48" i="38" s="1"/>
  <c r="Z92" i="38"/>
  <c r="AC92" i="38" s="1"/>
  <c r="V132" i="38"/>
  <c r="Y132" i="38" s="1"/>
  <c r="AE148" i="38"/>
  <c r="W168" i="38"/>
  <c r="X168" i="38" s="1"/>
  <c r="V174" i="38"/>
  <c r="Y174" i="38" s="1"/>
  <c r="AE183" i="38"/>
  <c r="AA186" i="38"/>
  <c r="AB186" i="38" s="1"/>
  <c r="AA197" i="38"/>
  <c r="AB197" i="38" s="1"/>
  <c r="S79" i="37"/>
  <c r="T79" i="37" s="1"/>
  <c r="V197" i="37"/>
  <c r="Y197" i="37" s="1"/>
  <c r="R14" i="38"/>
  <c r="U14" i="38" s="1"/>
  <c r="W21" i="38"/>
  <c r="X21" i="38" s="1"/>
  <c r="AA23" i="38"/>
  <c r="AB23" i="38" s="1"/>
  <c r="R33" i="38"/>
  <c r="U33" i="38" s="1"/>
  <c r="V35" i="38"/>
  <c r="Y35" i="38" s="1"/>
  <c r="AE48" i="38"/>
  <c r="AA85" i="38"/>
  <c r="AB85" i="38" s="1"/>
  <c r="R89" i="38"/>
  <c r="U89" i="38" s="1"/>
  <c r="AE92" i="38"/>
  <c r="S103" i="38"/>
  <c r="T103" i="38" s="1"/>
  <c r="R108" i="38"/>
  <c r="U108" i="38" s="1"/>
  <c r="R111" i="38"/>
  <c r="U111" i="38" s="1"/>
  <c r="Z132" i="38"/>
  <c r="AC132" i="38" s="1"/>
  <c r="S137" i="38"/>
  <c r="T137" i="38" s="1"/>
  <c r="AA174" i="38"/>
  <c r="AB174" i="38" s="1"/>
  <c r="AE186" i="38"/>
  <c r="AA203" i="38"/>
  <c r="AB203" i="38" s="1"/>
  <c r="S206" i="38"/>
  <c r="T206" i="38" s="1"/>
  <c r="V79" i="32"/>
  <c r="Y79" i="32" s="1"/>
  <c r="AA57" i="33"/>
  <c r="AB57" i="33" s="1"/>
  <c r="V145" i="33"/>
  <c r="Y145" i="33" s="1"/>
  <c r="Z159" i="34"/>
  <c r="AC159" i="34" s="1"/>
  <c r="AA60" i="35"/>
  <c r="AB60" i="35" s="1"/>
  <c r="S14" i="38"/>
  <c r="T14" i="38" s="1"/>
  <c r="Z21" i="38"/>
  <c r="AC21" i="38" s="1"/>
  <c r="S33" i="38"/>
  <c r="T33" i="38" s="1"/>
  <c r="W60" i="38"/>
  <c r="X60" i="38" s="1"/>
  <c r="AE99" i="38"/>
  <c r="AA103" i="38"/>
  <c r="AB103" i="38" s="1"/>
  <c r="V130" i="38"/>
  <c r="Y130" i="38" s="1"/>
  <c r="AA132" i="38"/>
  <c r="AB132" i="38" s="1"/>
  <c r="AA135" i="38"/>
  <c r="AB135" i="38" s="1"/>
  <c r="V137" i="38"/>
  <c r="Y137" i="38" s="1"/>
  <c r="R146" i="38"/>
  <c r="U146" i="38" s="1"/>
  <c r="AE174" i="38"/>
  <c r="Z178" i="38"/>
  <c r="AC178" i="38" s="1"/>
  <c r="R181" i="38"/>
  <c r="U181" i="38" s="1"/>
  <c r="V191" i="38"/>
  <c r="Y191" i="38" s="1"/>
  <c r="AE206" i="38"/>
  <c r="W145" i="33"/>
  <c r="X145" i="33" s="1"/>
  <c r="V51" i="37"/>
  <c r="Y51" i="37" s="1"/>
  <c r="AE59" i="37"/>
  <c r="V62" i="37"/>
  <c r="Y62" i="37" s="1"/>
  <c r="S74" i="37"/>
  <c r="T74" i="37" s="1"/>
  <c r="V89" i="37"/>
  <c r="Y89" i="37" s="1"/>
  <c r="W96" i="37"/>
  <c r="X96" i="37" s="1"/>
  <c r="Z108" i="37"/>
  <c r="AC108" i="37" s="1"/>
  <c r="S143" i="37"/>
  <c r="T143" i="37" s="1"/>
  <c r="W162" i="37"/>
  <c r="X162" i="37" s="1"/>
  <c r="AE170" i="37"/>
  <c r="V14" i="38"/>
  <c r="W33" i="38"/>
  <c r="X33" i="38" s="1"/>
  <c r="V81" i="38"/>
  <c r="Y81" i="38" s="1"/>
  <c r="R84" i="38"/>
  <c r="U84" i="38" s="1"/>
  <c r="AA130" i="38"/>
  <c r="AB130" i="38" s="1"/>
  <c r="AE132" i="38"/>
  <c r="C48" i="16"/>
  <c r="E141" i="16"/>
  <c r="D141" i="16"/>
  <c r="C141" i="16"/>
  <c r="G141" i="16"/>
  <c r="B141" i="16"/>
  <c r="Z116" i="35"/>
  <c r="AC116" i="35" s="1"/>
  <c r="C322" i="16"/>
  <c r="G322" i="16"/>
  <c r="B322" i="16"/>
  <c r="F322" i="16"/>
  <c r="E322" i="16"/>
  <c r="S12" i="37"/>
  <c r="T12" i="37" s="1"/>
  <c r="Z20" i="37"/>
  <c r="AC20" i="37" s="1"/>
  <c r="AE20" i="37"/>
  <c r="R20" i="37"/>
  <c r="U20" i="37" s="1"/>
  <c r="AA31" i="37"/>
  <c r="AB31" i="37" s="1"/>
  <c r="R45" i="37"/>
  <c r="U45" i="37" s="1"/>
  <c r="S53" i="37"/>
  <c r="T53" i="37" s="1"/>
  <c r="V53" i="37"/>
  <c r="Y53" i="37" s="1"/>
  <c r="Z72" i="37"/>
  <c r="AC72" i="37" s="1"/>
  <c r="V72" i="37"/>
  <c r="Y72" i="37" s="1"/>
  <c r="W72" i="37"/>
  <c r="X72" i="37" s="1"/>
  <c r="AA78" i="37"/>
  <c r="AB78" i="37" s="1"/>
  <c r="S78" i="37"/>
  <c r="T78" i="37" s="1"/>
  <c r="V78" i="37"/>
  <c r="Y78" i="37" s="1"/>
  <c r="W81" i="37"/>
  <c r="X81" i="37" s="1"/>
  <c r="V129" i="37"/>
  <c r="Y129" i="37" s="1"/>
  <c r="AE129" i="37"/>
  <c r="AA129" i="37"/>
  <c r="AB129" i="37" s="1"/>
  <c r="C96" i="16"/>
  <c r="G96" i="16"/>
  <c r="B96" i="16"/>
  <c r="F96" i="16"/>
  <c r="D96" i="16"/>
  <c r="V38" i="32"/>
  <c r="Y38" i="32" s="1"/>
  <c r="Z45" i="33"/>
  <c r="AC45" i="33" s="1"/>
  <c r="AA89" i="33"/>
  <c r="AB89" i="33" s="1"/>
  <c r="W92" i="33"/>
  <c r="X92" i="33" s="1"/>
  <c r="AA161" i="33"/>
  <c r="AB161" i="33" s="1"/>
  <c r="S30" i="34"/>
  <c r="T30" i="34" s="1"/>
  <c r="R32" i="34"/>
  <c r="U32" i="34" s="1"/>
  <c r="W46" i="34"/>
  <c r="X46" i="34" s="1"/>
  <c r="AA50" i="34"/>
  <c r="AB50" i="34" s="1"/>
  <c r="R58" i="34"/>
  <c r="U58" i="34" s="1"/>
  <c r="W60" i="34"/>
  <c r="X60" i="34" s="1"/>
  <c r="Z150" i="34"/>
  <c r="AC150" i="34" s="1"/>
  <c r="Z151" i="34"/>
  <c r="AC151" i="34" s="1"/>
  <c r="AE187" i="34"/>
  <c r="Z208" i="34"/>
  <c r="AC208" i="34" s="1"/>
  <c r="R19" i="35"/>
  <c r="U19" i="35" s="1"/>
  <c r="S53" i="35"/>
  <c r="T53" i="35" s="1"/>
  <c r="AE60" i="35"/>
  <c r="AE108" i="35"/>
  <c r="S116" i="35"/>
  <c r="T116" i="35" s="1"/>
  <c r="AA116" i="35"/>
  <c r="AB116" i="35" s="1"/>
  <c r="AE133" i="35"/>
  <c r="AE172" i="35"/>
  <c r="S173" i="35"/>
  <c r="T173" i="35" s="1"/>
  <c r="AA173" i="35"/>
  <c r="AB173" i="35" s="1"/>
  <c r="V191" i="35"/>
  <c r="Y191" i="35" s="1"/>
  <c r="R10" i="37"/>
  <c r="S18" i="37"/>
  <c r="T18" i="37" s="1"/>
  <c r="W18" i="37"/>
  <c r="X18" i="37" s="1"/>
  <c r="W19" i="37"/>
  <c r="X19" i="37" s="1"/>
  <c r="V19" i="37"/>
  <c r="Y19" i="37" s="1"/>
  <c r="S20" i="37"/>
  <c r="T20" i="37" s="1"/>
  <c r="AA21" i="37"/>
  <c r="AB21" i="37" s="1"/>
  <c r="Z21" i="37"/>
  <c r="AC21" i="37" s="1"/>
  <c r="AE31" i="37"/>
  <c r="W39" i="37"/>
  <c r="X39" i="37" s="1"/>
  <c r="Z44" i="37"/>
  <c r="AC44" i="37" s="1"/>
  <c r="W44" i="37"/>
  <c r="X44" i="37" s="1"/>
  <c r="Z47" i="37"/>
  <c r="AC47" i="37" s="1"/>
  <c r="AE47" i="37"/>
  <c r="Z48" i="37"/>
  <c r="AC48" i="37" s="1"/>
  <c r="R53" i="37"/>
  <c r="U53" i="37" s="1"/>
  <c r="R67" i="37"/>
  <c r="U67" i="37" s="1"/>
  <c r="S67" i="37"/>
  <c r="T67" i="37" s="1"/>
  <c r="V76" i="37"/>
  <c r="Y76" i="37" s="1"/>
  <c r="R76" i="37"/>
  <c r="U76" i="37" s="1"/>
  <c r="W76" i="37"/>
  <c r="X76" i="37" s="1"/>
  <c r="AE77" i="37"/>
  <c r="AA77" i="37"/>
  <c r="AB77" i="37" s="1"/>
  <c r="G184" i="16"/>
  <c r="B184" i="16"/>
  <c r="D184" i="16"/>
  <c r="C184" i="16"/>
  <c r="Z30" i="34"/>
  <c r="AC30" i="34" s="1"/>
  <c r="AE32" i="34"/>
  <c r="Z46" i="34"/>
  <c r="AC46" i="34" s="1"/>
  <c r="S58" i="34"/>
  <c r="T58" i="34" s="1"/>
  <c r="AA150" i="34"/>
  <c r="AB150" i="34" s="1"/>
  <c r="W19" i="35"/>
  <c r="X19" i="35" s="1"/>
  <c r="W53" i="35"/>
  <c r="X53" i="35" s="1"/>
  <c r="V116" i="35"/>
  <c r="Y116" i="35" s="1"/>
  <c r="V10" i="37"/>
  <c r="Y10" i="37" s="1"/>
  <c r="V16" i="37"/>
  <c r="Y16" i="37" s="1"/>
  <c r="W16" i="37"/>
  <c r="X16" i="37" s="1"/>
  <c r="V20" i="37"/>
  <c r="Y20" i="37" s="1"/>
  <c r="W38" i="37"/>
  <c r="X38" i="37" s="1"/>
  <c r="Z38" i="37"/>
  <c r="AC38" i="37" s="1"/>
  <c r="AE53" i="37"/>
  <c r="AE55" i="37"/>
  <c r="R55" i="37"/>
  <c r="U55" i="37" s="1"/>
  <c r="S55" i="37"/>
  <c r="T55" i="37" s="1"/>
  <c r="R73" i="37"/>
  <c r="U73" i="37" s="1"/>
  <c r="W73" i="37"/>
  <c r="X73" i="37" s="1"/>
  <c r="Z128" i="37"/>
  <c r="AC128" i="37" s="1"/>
  <c r="AA128" i="37"/>
  <c r="AB128" i="37" s="1"/>
  <c r="S128" i="37"/>
  <c r="T128" i="37" s="1"/>
  <c r="W130" i="37"/>
  <c r="X130" i="37" s="1"/>
  <c r="AE130" i="37"/>
  <c r="AA96" i="32"/>
  <c r="AB96" i="32" s="1"/>
  <c r="AE69" i="33"/>
  <c r="R118" i="33"/>
  <c r="U118" i="33" s="1"/>
  <c r="Z183" i="33"/>
  <c r="AC183" i="33" s="1"/>
  <c r="AA190" i="33"/>
  <c r="AB190" i="33" s="1"/>
  <c r="F228" i="16"/>
  <c r="F227" i="16" s="1"/>
  <c r="E228" i="16"/>
  <c r="E227" i="16" s="1"/>
  <c r="D228" i="16"/>
  <c r="D227" i="16" s="1"/>
  <c r="C228" i="16"/>
  <c r="C227" i="16" s="1"/>
  <c r="AE30" i="34"/>
  <c r="R46" i="34"/>
  <c r="U46" i="34" s="1"/>
  <c r="Z58" i="34"/>
  <c r="AC58" i="34" s="1"/>
  <c r="V68" i="34"/>
  <c r="Y68" i="34" s="1"/>
  <c r="R75" i="34"/>
  <c r="U75" i="34" s="1"/>
  <c r="V77" i="34"/>
  <c r="Y77" i="34" s="1"/>
  <c r="AE130" i="34"/>
  <c r="R150" i="34"/>
  <c r="U150" i="34" s="1"/>
  <c r="V174" i="34"/>
  <c r="Y174" i="34" s="1"/>
  <c r="AA179" i="34"/>
  <c r="AB179" i="34" s="1"/>
  <c r="AA11" i="35"/>
  <c r="AB11" i="35" s="1"/>
  <c r="W21" i="35"/>
  <c r="X21" i="35" s="1"/>
  <c r="W34" i="35"/>
  <c r="X34" i="35" s="1"/>
  <c r="S41" i="35"/>
  <c r="T41" i="35" s="1"/>
  <c r="R84" i="35"/>
  <c r="U84" i="35" s="1"/>
  <c r="W116" i="35"/>
  <c r="X116" i="35" s="1"/>
  <c r="R154" i="35"/>
  <c r="U154" i="35" s="1"/>
  <c r="R158" i="35"/>
  <c r="U158" i="35" s="1"/>
  <c r="V172" i="35"/>
  <c r="Y172" i="35" s="1"/>
  <c r="V194" i="35"/>
  <c r="Y194" i="35" s="1"/>
  <c r="S194" i="35"/>
  <c r="T194" i="35" s="1"/>
  <c r="W12" i="37"/>
  <c r="X12" i="37" s="1"/>
  <c r="Z12" i="37"/>
  <c r="AC12" i="37" s="1"/>
  <c r="AA13" i="37"/>
  <c r="AB13" i="37" s="1"/>
  <c r="V13" i="37"/>
  <c r="W45" i="37"/>
  <c r="X45" i="37" s="1"/>
  <c r="Z45" i="37"/>
  <c r="AC45" i="37" s="1"/>
  <c r="Z58" i="37"/>
  <c r="AC58" i="37" s="1"/>
  <c r="W58" i="37"/>
  <c r="X58" i="37" s="1"/>
  <c r="AA58" i="37"/>
  <c r="AB58" i="37" s="1"/>
  <c r="R66" i="37"/>
  <c r="U66" i="37" s="1"/>
  <c r="S66" i="37"/>
  <c r="T66" i="37" s="1"/>
  <c r="Z66" i="37"/>
  <c r="AC66" i="37" s="1"/>
  <c r="S81" i="37"/>
  <c r="T81" i="37" s="1"/>
  <c r="V81" i="37"/>
  <c r="Y81" i="37" s="1"/>
  <c r="D329" i="16"/>
  <c r="C329" i="16"/>
  <c r="G329" i="16"/>
  <c r="B329" i="16"/>
  <c r="F329" i="16"/>
  <c r="AE37" i="37"/>
  <c r="AA54" i="37"/>
  <c r="AB54" i="37" s="1"/>
  <c r="AE57" i="37"/>
  <c r="R59" i="37"/>
  <c r="U59" i="37" s="1"/>
  <c r="S60" i="37"/>
  <c r="T60" i="37" s="1"/>
  <c r="Z62" i="37"/>
  <c r="AC62" i="37" s="1"/>
  <c r="R71" i="37"/>
  <c r="U71" i="37" s="1"/>
  <c r="AE71" i="37"/>
  <c r="AA74" i="37"/>
  <c r="AB74" i="37" s="1"/>
  <c r="AE75" i="37"/>
  <c r="AA84" i="37"/>
  <c r="AB84" i="37" s="1"/>
  <c r="AE85" i="37"/>
  <c r="AE110" i="37"/>
  <c r="W112" i="37"/>
  <c r="X112" i="37" s="1"/>
  <c r="W142" i="37"/>
  <c r="X142" i="37" s="1"/>
  <c r="AA159" i="37"/>
  <c r="AB159" i="37" s="1"/>
  <c r="AE169" i="37"/>
  <c r="Z175" i="37"/>
  <c r="AC175" i="37" s="1"/>
  <c r="AE182" i="37"/>
  <c r="S183" i="37"/>
  <c r="T183" i="37" s="1"/>
  <c r="AA191" i="37"/>
  <c r="AB191" i="37" s="1"/>
  <c r="Z192" i="37"/>
  <c r="AC192" i="37" s="1"/>
  <c r="AA195" i="37"/>
  <c r="AB195" i="37" s="1"/>
  <c r="AE12" i="38"/>
  <c r="AE20" i="38"/>
  <c r="V26" i="38"/>
  <c r="Y26" i="38" s="1"/>
  <c r="V29" i="38"/>
  <c r="Y29" i="38" s="1"/>
  <c r="AE30" i="38"/>
  <c r="AE31" i="38"/>
  <c r="S32" i="38"/>
  <c r="T32" i="38" s="1"/>
  <c r="V36" i="38"/>
  <c r="Y36" i="38" s="1"/>
  <c r="W43" i="38"/>
  <c r="X43" i="38" s="1"/>
  <c r="AE49" i="38"/>
  <c r="V49" i="38"/>
  <c r="Y49" i="38" s="1"/>
  <c r="Z49" i="38"/>
  <c r="AC49" i="38" s="1"/>
  <c r="V55" i="38"/>
  <c r="Y55" i="38" s="1"/>
  <c r="S57" i="38"/>
  <c r="T57" i="38" s="1"/>
  <c r="AA62" i="38"/>
  <c r="AB62" i="38" s="1"/>
  <c r="AA68" i="38"/>
  <c r="AB68" i="38" s="1"/>
  <c r="S88" i="38"/>
  <c r="T88" i="38" s="1"/>
  <c r="R88" i="38"/>
  <c r="U88" i="38" s="1"/>
  <c r="S109" i="38"/>
  <c r="T109" i="38" s="1"/>
  <c r="R109" i="38"/>
  <c r="U109" i="38" s="1"/>
  <c r="W114" i="38"/>
  <c r="X114" i="38" s="1"/>
  <c r="V114" i="38"/>
  <c r="Y114" i="38" s="1"/>
  <c r="S114" i="38"/>
  <c r="T114" i="38" s="1"/>
  <c r="G381" i="16"/>
  <c r="F381" i="16"/>
  <c r="E381" i="16"/>
  <c r="D381" i="16"/>
  <c r="C378" i="16"/>
  <c r="G378" i="16"/>
  <c r="B378" i="16"/>
  <c r="F378" i="16"/>
  <c r="W26" i="38"/>
  <c r="X26" i="38" s="1"/>
  <c r="W29" i="38"/>
  <c r="X29" i="38" s="1"/>
  <c r="V32" i="38"/>
  <c r="Y32" i="38" s="1"/>
  <c r="AE37" i="38"/>
  <c r="R37" i="38"/>
  <c r="U37" i="38" s="1"/>
  <c r="AE43" i="38"/>
  <c r="W47" i="38"/>
  <c r="X47" i="38" s="1"/>
  <c r="AA47" i="38"/>
  <c r="AB47" i="38" s="1"/>
  <c r="R47" i="38"/>
  <c r="U47" i="38" s="1"/>
  <c r="AE47" i="38"/>
  <c r="S54" i="38"/>
  <c r="T54" i="38" s="1"/>
  <c r="AA57" i="38"/>
  <c r="AB57" i="38" s="1"/>
  <c r="Z59" i="38"/>
  <c r="AC59" i="38" s="1"/>
  <c r="S59" i="38"/>
  <c r="T59" i="38" s="1"/>
  <c r="W59" i="38"/>
  <c r="X59" i="38" s="1"/>
  <c r="AE73" i="38"/>
  <c r="V73" i="38"/>
  <c r="Y73" i="38" s="1"/>
  <c r="AA73" i="38"/>
  <c r="AB73" i="38" s="1"/>
  <c r="S73" i="38"/>
  <c r="T73" i="38" s="1"/>
  <c r="S86" i="38"/>
  <c r="T86" i="38" s="1"/>
  <c r="Z86" i="38"/>
  <c r="AC86" i="38" s="1"/>
  <c r="R86" i="38"/>
  <c r="U86" i="38" s="1"/>
  <c r="W91" i="38"/>
  <c r="X91" i="38" s="1"/>
  <c r="S91" i="38"/>
  <c r="T91" i="38" s="1"/>
  <c r="AA109" i="38"/>
  <c r="AB109" i="38" s="1"/>
  <c r="AE84" i="37"/>
  <c r="AA112" i="37"/>
  <c r="AB112" i="37" s="1"/>
  <c r="S147" i="37"/>
  <c r="T147" i="37" s="1"/>
  <c r="S159" i="37"/>
  <c r="T159" i="37" s="1"/>
  <c r="AE159" i="37"/>
  <c r="Z169" i="37"/>
  <c r="AC169" i="37" s="1"/>
  <c r="S173" i="37"/>
  <c r="T173" i="37" s="1"/>
  <c r="V174" i="37"/>
  <c r="Y174" i="37" s="1"/>
  <c r="AA183" i="37"/>
  <c r="AB183" i="37" s="1"/>
  <c r="S195" i="37"/>
  <c r="T195" i="37" s="1"/>
  <c r="Q65" i="38"/>
  <c r="AE11" i="38"/>
  <c r="S12" i="38"/>
  <c r="T12" i="38" s="1"/>
  <c r="W13" i="38"/>
  <c r="X13" i="38" s="1"/>
  <c r="AE17" i="38"/>
  <c r="R20" i="38"/>
  <c r="U20" i="38" s="1"/>
  <c r="Z24" i="38"/>
  <c r="AC24" i="38" s="1"/>
  <c r="W25" i="38"/>
  <c r="X25" i="38" s="1"/>
  <c r="R26" i="38"/>
  <c r="U26" i="38" s="1"/>
  <c r="Z29" i="38"/>
  <c r="AC29" i="38" s="1"/>
  <c r="Z36" i="38"/>
  <c r="AC36" i="38" s="1"/>
  <c r="AA38" i="38"/>
  <c r="AB38" i="38" s="1"/>
  <c r="Z38" i="38"/>
  <c r="AC38" i="38" s="1"/>
  <c r="V42" i="38"/>
  <c r="Y42" i="38" s="1"/>
  <c r="Z42" i="38"/>
  <c r="AC42" i="38" s="1"/>
  <c r="Z61" i="38"/>
  <c r="AC61" i="38" s="1"/>
  <c r="W61" i="38"/>
  <c r="X61" i="38" s="1"/>
  <c r="W68" i="38"/>
  <c r="X68" i="38" s="1"/>
  <c r="V68" i="38"/>
  <c r="Y68" i="38" s="1"/>
  <c r="S74" i="38"/>
  <c r="T74" i="38" s="1"/>
  <c r="AA74" i="38"/>
  <c r="AB74" i="38" s="1"/>
  <c r="R74" i="38"/>
  <c r="U74" i="38" s="1"/>
  <c r="Z101" i="38"/>
  <c r="AC101" i="38" s="1"/>
  <c r="S101" i="38"/>
  <c r="T101" i="38" s="1"/>
  <c r="W101" i="38"/>
  <c r="X101" i="38" s="1"/>
  <c r="R101" i="38"/>
  <c r="U101" i="38" s="1"/>
  <c r="AA101" i="38"/>
  <c r="AB101" i="38" s="1"/>
  <c r="AA105" i="38"/>
  <c r="AB105" i="38" s="1"/>
  <c r="S105" i="38"/>
  <c r="T105" i="38" s="1"/>
  <c r="Z105" i="38"/>
  <c r="AC105" i="38" s="1"/>
  <c r="R105" i="38"/>
  <c r="U105" i="38" s="1"/>
  <c r="W105" i="38"/>
  <c r="X105" i="38" s="1"/>
  <c r="W62" i="37"/>
  <c r="X62" i="37" s="1"/>
  <c r="AA71" i="37"/>
  <c r="AB71" i="37" s="1"/>
  <c r="AA75" i="37"/>
  <c r="AB75" i="37" s="1"/>
  <c r="V84" i="37"/>
  <c r="Y84" i="37" s="1"/>
  <c r="W98" i="37"/>
  <c r="X98" i="37" s="1"/>
  <c r="AA101" i="37"/>
  <c r="AB101" i="37" s="1"/>
  <c r="AA111" i="37"/>
  <c r="AB111" i="37" s="1"/>
  <c r="V112" i="37"/>
  <c r="Y112" i="37" s="1"/>
  <c r="AE132" i="37"/>
  <c r="AA139" i="37"/>
  <c r="AB139" i="37" s="1"/>
  <c r="V142" i="37"/>
  <c r="Y142" i="37" s="1"/>
  <c r="AA146" i="37"/>
  <c r="AB146" i="37" s="1"/>
  <c r="AE151" i="37"/>
  <c r="Z154" i="37"/>
  <c r="AC154" i="37" s="1"/>
  <c r="R155" i="37"/>
  <c r="U155" i="37" s="1"/>
  <c r="Z156" i="37"/>
  <c r="AC156" i="37" s="1"/>
  <c r="AA157" i="37"/>
  <c r="AB157" i="37" s="1"/>
  <c r="W159" i="37"/>
  <c r="X159" i="37" s="1"/>
  <c r="S162" i="37"/>
  <c r="T162" i="37" s="1"/>
  <c r="AA167" i="37"/>
  <c r="AB167" i="37" s="1"/>
  <c r="AA169" i="37"/>
  <c r="AB169" i="37" s="1"/>
  <c r="R170" i="37"/>
  <c r="U170" i="37" s="1"/>
  <c r="AE172" i="37"/>
  <c r="W174" i="37"/>
  <c r="X174" i="37" s="1"/>
  <c r="R183" i="37"/>
  <c r="U183" i="37" s="1"/>
  <c r="AE183" i="37"/>
  <c r="S192" i="37"/>
  <c r="T192" i="37" s="1"/>
  <c r="V195" i="37"/>
  <c r="Y195" i="37" s="1"/>
  <c r="S197" i="37"/>
  <c r="T197" i="37" s="1"/>
  <c r="R198" i="37"/>
  <c r="U198" i="37" s="1"/>
  <c r="R205" i="37"/>
  <c r="U205" i="37" s="1"/>
  <c r="S206" i="37"/>
  <c r="T206" i="37" s="1"/>
  <c r="Z10" i="38"/>
  <c r="AC10" i="38" s="1"/>
  <c r="Z12" i="38"/>
  <c r="R13" i="38"/>
  <c r="R16" i="38"/>
  <c r="Z19" i="38"/>
  <c r="AC19" i="38" s="1"/>
  <c r="S20" i="38"/>
  <c r="T20" i="38" s="1"/>
  <c r="S26" i="38"/>
  <c r="T26" i="38" s="1"/>
  <c r="AE26" i="38"/>
  <c r="S29" i="38"/>
  <c r="T29" i="38" s="1"/>
  <c r="AA29" i="38"/>
  <c r="AB29" i="38" s="1"/>
  <c r="Z30" i="38"/>
  <c r="AC30" i="38" s="1"/>
  <c r="R32" i="38"/>
  <c r="U32" i="38" s="1"/>
  <c r="W35" i="38"/>
  <c r="X35" i="38" s="1"/>
  <c r="R36" i="38"/>
  <c r="U36" i="38" s="1"/>
  <c r="V37" i="38"/>
  <c r="Y37" i="38" s="1"/>
  <c r="V38" i="38"/>
  <c r="Y38" i="38" s="1"/>
  <c r="AA39" i="38"/>
  <c r="AB39" i="38" s="1"/>
  <c r="S42" i="38"/>
  <c r="T42" i="38" s="1"/>
  <c r="V43" i="38"/>
  <c r="Y43" i="38" s="1"/>
  <c r="AE46" i="38"/>
  <c r="V47" i="38"/>
  <c r="Y47" i="38" s="1"/>
  <c r="W49" i="38"/>
  <c r="X49" i="38" s="1"/>
  <c r="R51" i="38"/>
  <c r="U51" i="38" s="1"/>
  <c r="V52" i="38"/>
  <c r="Y52" i="38" s="1"/>
  <c r="AA54" i="38"/>
  <c r="AB54" i="38" s="1"/>
  <c r="R57" i="38"/>
  <c r="U57" i="38" s="1"/>
  <c r="AE59" i="38"/>
  <c r="V61" i="38"/>
  <c r="Y61" i="38" s="1"/>
  <c r="Z62" i="38"/>
  <c r="AC62" i="38" s="1"/>
  <c r="R68" i="38"/>
  <c r="U68" i="38" s="1"/>
  <c r="W73" i="38"/>
  <c r="X73" i="38" s="1"/>
  <c r="V74" i="38"/>
  <c r="Y74" i="38" s="1"/>
  <c r="V75" i="38"/>
  <c r="Y75" i="38" s="1"/>
  <c r="V86" i="38"/>
  <c r="Y86" i="38" s="1"/>
  <c r="Z91" i="38"/>
  <c r="AC91" i="38" s="1"/>
  <c r="S95" i="38"/>
  <c r="T95" i="38" s="1"/>
  <c r="AE95" i="38"/>
  <c r="V95" i="38"/>
  <c r="Y95" i="38" s="1"/>
  <c r="AA95" i="38"/>
  <c r="AB95" i="38" s="1"/>
  <c r="R95" i="38"/>
  <c r="U95" i="38" s="1"/>
  <c r="V101" i="38"/>
  <c r="Y101" i="38" s="1"/>
  <c r="Z138" i="38"/>
  <c r="AC138" i="38" s="1"/>
  <c r="R138" i="38"/>
  <c r="U138" i="38" s="1"/>
  <c r="AA138" i="38"/>
  <c r="AB138" i="38" s="1"/>
  <c r="AE141" i="38"/>
  <c r="W141" i="38"/>
  <c r="X141" i="38" s="1"/>
  <c r="R141" i="38"/>
  <c r="U141" i="38" s="1"/>
  <c r="AE165" i="38"/>
  <c r="S138" i="38"/>
  <c r="T138" i="38" s="1"/>
  <c r="AE138" i="38"/>
  <c r="S141" i="38"/>
  <c r="T141" i="38" s="1"/>
  <c r="Z141" i="38"/>
  <c r="AC141" i="38" s="1"/>
  <c r="S142" i="38"/>
  <c r="T142" i="38" s="1"/>
  <c r="AA145" i="38"/>
  <c r="AB145" i="38" s="1"/>
  <c r="S145" i="38"/>
  <c r="T145" i="38" s="1"/>
  <c r="Z145" i="38"/>
  <c r="AC145" i="38" s="1"/>
  <c r="Z150" i="38"/>
  <c r="AC150" i="38" s="1"/>
  <c r="AE150" i="38"/>
  <c r="W150" i="38"/>
  <c r="X150" i="38" s="1"/>
  <c r="R156" i="38"/>
  <c r="U156" i="38" s="1"/>
  <c r="AE156" i="38"/>
  <c r="V156" i="38"/>
  <c r="Y156" i="38" s="1"/>
  <c r="AE45" i="38"/>
  <c r="V72" i="38"/>
  <c r="Y72" i="38" s="1"/>
  <c r="V77" i="38"/>
  <c r="Y77" i="38" s="1"/>
  <c r="Z84" i="38"/>
  <c r="AC84" i="38" s="1"/>
  <c r="V85" i="38"/>
  <c r="Y85" i="38" s="1"/>
  <c r="AE85" i="38"/>
  <c r="AA94" i="38"/>
  <c r="AB94" i="38" s="1"/>
  <c r="AA100" i="38"/>
  <c r="AB100" i="38" s="1"/>
  <c r="V103" i="38"/>
  <c r="Y103" i="38" s="1"/>
  <c r="W106" i="38"/>
  <c r="X106" i="38" s="1"/>
  <c r="AA111" i="38"/>
  <c r="AB111" i="38" s="1"/>
  <c r="S113" i="38"/>
  <c r="T113" i="38" s="1"/>
  <c r="W113" i="38"/>
  <c r="X113" i="38" s="1"/>
  <c r="AA113" i="38"/>
  <c r="AB113" i="38" s="1"/>
  <c r="W115" i="38"/>
  <c r="X115" i="38" s="1"/>
  <c r="Z115" i="38"/>
  <c r="AC115" i="38" s="1"/>
  <c r="AE136" i="38"/>
  <c r="V136" i="38"/>
  <c r="Y136" i="38" s="1"/>
  <c r="Z136" i="38"/>
  <c r="AC136" i="38" s="1"/>
  <c r="Z137" i="38"/>
  <c r="AC137" i="38" s="1"/>
  <c r="AA137" i="38"/>
  <c r="AB137" i="38" s="1"/>
  <c r="R137" i="38"/>
  <c r="U137" i="38" s="1"/>
  <c r="AE137" i="38"/>
  <c r="V138" i="38"/>
  <c r="Y138" i="38" s="1"/>
  <c r="V140" i="38"/>
  <c r="Y140" i="38" s="1"/>
  <c r="Z140" i="38"/>
  <c r="AC140" i="38" s="1"/>
  <c r="R140" i="38"/>
  <c r="U140" i="38" s="1"/>
  <c r="AE140" i="38"/>
  <c r="AA141" i="38"/>
  <c r="AB141" i="38" s="1"/>
  <c r="W142" i="38"/>
  <c r="X142" i="38" s="1"/>
  <c r="V143" i="38"/>
  <c r="Y143" i="38" s="1"/>
  <c r="AE143" i="38"/>
  <c r="R145" i="38"/>
  <c r="U145" i="38" s="1"/>
  <c r="AE145" i="38"/>
  <c r="W148" i="38"/>
  <c r="X148" i="38" s="1"/>
  <c r="R150" i="38"/>
  <c r="U150" i="38" s="1"/>
  <c r="AA150" i="38"/>
  <c r="AB150" i="38" s="1"/>
  <c r="V160" i="38"/>
  <c r="Y160" i="38" s="1"/>
  <c r="AE160" i="38"/>
  <c r="R160" i="38"/>
  <c r="U160" i="38" s="1"/>
  <c r="W160" i="38"/>
  <c r="X160" i="38" s="1"/>
  <c r="Z72" i="38"/>
  <c r="AC72" i="38" s="1"/>
  <c r="W92" i="38"/>
  <c r="X92" i="38" s="1"/>
  <c r="R103" i="38"/>
  <c r="U103" i="38" s="1"/>
  <c r="Z103" i="38"/>
  <c r="AC103" i="38" s="1"/>
  <c r="R106" i="38"/>
  <c r="U106" i="38" s="1"/>
  <c r="AA106" i="38"/>
  <c r="AB106" i="38" s="1"/>
  <c r="AA110" i="38"/>
  <c r="AB110" i="38" s="1"/>
  <c r="S110" i="38"/>
  <c r="T110" i="38" s="1"/>
  <c r="AE111" i="38"/>
  <c r="R113" i="38"/>
  <c r="U113" i="38" s="1"/>
  <c r="AE113" i="38"/>
  <c r="AE115" i="38"/>
  <c r="AE128" i="38"/>
  <c r="V128" i="38"/>
  <c r="Y128" i="38" s="1"/>
  <c r="Z128" i="38"/>
  <c r="AC128" i="38" s="1"/>
  <c r="S129" i="38"/>
  <c r="T129" i="38" s="1"/>
  <c r="Z129" i="38"/>
  <c r="AC129" i="38" s="1"/>
  <c r="R129" i="38"/>
  <c r="U129" i="38" s="1"/>
  <c r="AE129" i="38"/>
  <c r="W138" i="38"/>
  <c r="X138" i="38" s="1"/>
  <c r="S140" i="38"/>
  <c r="T140" i="38" s="1"/>
  <c r="V141" i="38"/>
  <c r="Y141" i="38" s="1"/>
  <c r="AA142" i="38"/>
  <c r="AB142" i="38" s="1"/>
  <c r="W143" i="38"/>
  <c r="X143" i="38" s="1"/>
  <c r="V145" i="38"/>
  <c r="Y145" i="38" s="1"/>
  <c r="Z147" i="38"/>
  <c r="AC147" i="38" s="1"/>
  <c r="R148" i="38"/>
  <c r="U148" i="38" s="1"/>
  <c r="Z148" i="38"/>
  <c r="AC148" i="38" s="1"/>
  <c r="AE149" i="38"/>
  <c r="S150" i="38"/>
  <c r="T150" i="38" s="1"/>
  <c r="W156" i="38"/>
  <c r="X156" i="38" s="1"/>
  <c r="W171" i="38"/>
  <c r="X171" i="38" s="1"/>
  <c r="V171" i="38"/>
  <c r="Y171" i="38" s="1"/>
  <c r="AE171" i="38"/>
  <c r="S171" i="38"/>
  <c r="T171" i="38" s="1"/>
  <c r="AA171" i="38"/>
  <c r="AB171" i="38" s="1"/>
  <c r="R171" i="38"/>
  <c r="U171" i="38" s="1"/>
  <c r="W198" i="38"/>
  <c r="X198" i="38" s="1"/>
  <c r="S207" i="38"/>
  <c r="T207" i="38" s="1"/>
  <c r="W208" i="38"/>
  <c r="X208" i="38" s="1"/>
  <c r="W162" i="38"/>
  <c r="X162" i="38" s="1"/>
  <c r="AE170" i="38"/>
  <c r="W172" i="38"/>
  <c r="X172" i="38" s="1"/>
  <c r="W174" i="38"/>
  <c r="X174" i="38" s="1"/>
  <c r="W179" i="38"/>
  <c r="X179" i="38" s="1"/>
  <c r="AA180" i="38"/>
  <c r="AB180" i="38" s="1"/>
  <c r="AA181" i="38"/>
  <c r="AB181" i="38" s="1"/>
  <c r="R182" i="38"/>
  <c r="U182" i="38" s="1"/>
  <c r="S184" i="38"/>
  <c r="T184" i="38" s="1"/>
  <c r="AE184" i="38"/>
  <c r="S185" i="38"/>
  <c r="T185" i="38" s="1"/>
  <c r="V186" i="38"/>
  <c r="Y186" i="38" s="1"/>
  <c r="V188" i="38"/>
  <c r="Y188" i="38" s="1"/>
  <c r="AA192" i="38"/>
  <c r="AB192" i="38" s="1"/>
  <c r="R193" i="38"/>
  <c r="U193" i="38" s="1"/>
  <c r="AE194" i="38"/>
  <c r="R195" i="38"/>
  <c r="U195" i="38" s="1"/>
  <c r="Z195" i="38"/>
  <c r="AC195" i="38" s="1"/>
  <c r="Z196" i="38"/>
  <c r="AC196" i="38" s="1"/>
  <c r="R198" i="38"/>
  <c r="U198" i="38" s="1"/>
  <c r="AA198" i="38"/>
  <c r="AB198" i="38" s="1"/>
  <c r="V207" i="38"/>
  <c r="Y207" i="38" s="1"/>
  <c r="Z208" i="38"/>
  <c r="AC208" i="38" s="1"/>
  <c r="AE181" i="38"/>
  <c r="S182" i="38"/>
  <c r="T182" i="38" s="1"/>
  <c r="Z183" i="38"/>
  <c r="AC183" i="38" s="1"/>
  <c r="W184" i="38"/>
  <c r="X184" i="38" s="1"/>
  <c r="V185" i="38"/>
  <c r="Y185" i="38" s="1"/>
  <c r="W186" i="38"/>
  <c r="X186" i="38" s="1"/>
  <c r="Z191" i="38"/>
  <c r="AC191" i="38" s="1"/>
  <c r="V192" i="38"/>
  <c r="Y192" i="38" s="1"/>
  <c r="AA193" i="38"/>
  <c r="AB193" i="38" s="1"/>
  <c r="R194" i="38"/>
  <c r="U194" i="38" s="1"/>
  <c r="S195" i="38"/>
  <c r="T195" i="38" s="1"/>
  <c r="AE195" i="38"/>
  <c r="R196" i="38"/>
  <c r="U196" i="38" s="1"/>
  <c r="AA196" i="38"/>
  <c r="AB196" i="38" s="1"/>
  <c r="S198" i="38"/>
  <c r="T198" i="38" s="1"/>
  <c r="AE198" i="38"/>
  <c r="W201" i="38"/>
  <c r="X201" i="38" s="1"/>
  <c r="Z202" i="38"/>
  <c r="AC202" i="38" s="1"/>
  <c r="V203" i="38"/>
  <c r="Y203" i="38" s="1"/>
  <c r="Z204" i="38"/>
  <c r="AC204" i="38" s="1"/>
  <c r="R205" i="38"/>
  <c r="U205" i="38" s="1"/>
  <c r="R206" i="38"/>
  <c r="U206" i="38" s="1"/>
  <c r="Z207" i="38"/>
  <c r="AC207" i="38" s="1"/>
  <c r="R208" i="38"/>
  <c r="U208" i="38" s="1"/>
  <c r="AA208" i="38"/>
  <c r="AB208" i="38" s="1"/>
  <c r="AE126" i="38"/>
  <c r="AA155" i="38"/>
  <c r="AB155" i="38" s="1"/>
  <c r="Z158" i="38"/>
  <c r="AC158" i="38" s="1"/>
  <c r="S162" i="38"/>
  <c r="T162" i="38" s="1"/>
  <c r="AE162" i="38"/>
  <c r="V169" i="38"/>
  <c r="Y169" i="38" s="1"/>
  <c r="AA179" i="38"/>
  <c r="AB179" i="38" s="1"/>
  <c r="AE182" i="38"/>
  <c r="Z184" i="38"/>
  <c r="AC184" i="38" s="1"/>
  <c r="AA185" i="38"/>
  <c r="AB185" i="38" s="1"/>
  <c r="AA191" i="38"/>
  <c r="AB191" i="38" s="1"/>
  <c r="AE193" i="38"/>
  <c r="V195" i="38"/>
  <c r="Y195" i="38" s="1"/>
  <c r="V198" i="38"/>
  <c r="Y198" i="38" s="1"/>
  <c r="Z201" i="38"/>
  <c r="AC201" i="38" s="1"/>
  <c r="AA202" i="38"/>
  <c r="AB202" i="38" s="1"/>
  <c r="Z203" i="38"/>
  <c r="AC203" i="38" s="1"/>
  <c r="F371" i="16"/>
  <c r="G164" i="16"/>
  <c r="G365" i="16"/>
  <c r="AA161" i="36"/>
  <c r="AB161" i="36" s="1"/>
  <c r="Z171" i="36"/>
  <c r="AC171" i="36" s="1"/>
  <c r="Z125" i="36"/>
  <c r="AC125" i="36" s="1"/>
  <c r="AE48" i="36"/>
  <c r="V24" i="36"/>
  <c r="Y24" i="36" s="1"/>
  <c r="V171" i="36"/>
  <c r="Y171" i="36" s="1"/>
  <c r="V66" i="36"/>
  <c r="Y66" i="36" s="1"/>
  <c r="AE126" i="36"/>
  <c r="R172" i="36"/>
  <c r="U172" i="36" s="1"/>
  <c r="AA54" i="36"/>
  <c r="AB54" i="36" s="1"/>
  <c r="S180" i="36"/>
  <c r="T180" i="36" s="1"/>
  <c r="Z72" i="36"/>
  <c r="AC72" i="36" s="1"/>
  <c r="AA125" i="36"/>
  <c r="AB125" i="36" s="1"/>
  <c r="W33" i="36"/>
  <c r="X33" i="36" s="1"/>
  <c r="AA152" i="36"/>
  <c r="AB152" i="36" s="1"/>
  <c r="V59" i="36"/>
  <c r="Y59" i="36" s="1"/>
  <c r="Z16" i="36"/>
  <c r="AC16" i="36" s="1"/>
  <c r="W49" i="36"/>
  <c r="X49" i="36" s="1"/>
  <c r="V140" i="36"/>
  <c r="Y140" i="36" s="1"/>
  <c r="Z167" i="36"/>
  <c r="AC167" i="36" s="1"/>
  <c r="AE33" i="36"/>
  <c r="Z66" i="36"/>
  <c r="AC66" i="36" s="1"/>
  <c r="AA172" i="36"/>
  <c r="AB172" i="36" s="1"/>
  <c r="S153" i="36"/>
  <c r="T153" i="36" s="1"/>
  <c r="AA30" i="36"/>
  <c r="AB30" i="36" s="1"/>
  <c r="W97" i="36"/>
  <c r="X97" i="36" s="1"/>
  <c r="AA25" i="36"/>
  <c r="AB25" i="36" s="1"/>
  <c r="W59" i="36"/>
  <c r="X59" i="36" s="1"/>
  <c r="AA97" i="36"/>
  <c r="AB97" i="36" s="1"/>
  <c r="Z153" i="36"/>
  <c r="AC153" i="36" s="1"/>
  <c r="AE117" i="36"/>
  <c r="S168" i="36"/>
  <c r="T168" i="36" s="1"/>
  <c r="S172" i="36"/>
  <c r="T172" i="36" s="1"/>
  <c r="Z192" i="36"/>
  <c r="AC192" i="36" s="1"/>
  <c r="W42" i="36"/>
  <c r="X42" i="36" s="1"/>
  <c r="V88" i="36"/>
  <c r="Y88" i="36" s="1"/>
  <c r="Z103" i="36"/>
  <c r="AC103" i="36" s="1"/>
  <c r="AA103" i="36"/>
  <c r="AB103" i="36" s="1"/>
  <c r="AE43" i="36"/>
  <c r="S48" i="36"/>
  <c r="T48" i="36" s="1"/>
  <c r="S72" i="36"/>
  <c r="T72" i="36" s="1"/>
  <c r="Z140" i="36"/>
  <c r="AC140" i="36" s="1"/>
  <c r="R161" i="36"/>
  <c r="U161" i="36" s="1"/>
  <c r="AA100" i="36"/>
  <c r="AB100" i="36" s="1"/>
  <c r="W115" i="36"/>
  <c r="X115" i="36" s="1"/>
  <c r="V14" i="36"/>
  <c r="Y14" i="36" s="1"/>
  <c r="Z18" i="36"/>
  <c r="AC18" i="36" s="1"/>
  <c r="AE100" i="36"/>
  <c r="AE115" i="36"/>
  <c r="S18" i="36"/>
  <c r="T18" i="36" s="1"/>
  <c r="V18" i="36"/>
  <c r="Y18" i="36" s="1"/>
  <c r="W105" i="36"/>
  <c r="X105" i="36" s="1"/>
  <c r="R153" i="36"/>
  <c r="U153" i="36" s="1"/>
  <c r="W167" i="36"/>
  <c r="X167" i="36" s="1"/>
  <c r="R54" i="36"/>
  <c r="U54" i="36" s="1"/>
  <c r="AA91" i="36"/>
  <c r="AB91" i="36" s="1"/>
  <c r="W153" i="36"/>
  <c r="X153" i="36" s="1"/>
  <c r="S91" i="36"/>
  <c r="T91" i="36" s="1"/>
  <c r="R144" i="36"/>
  <c r="U144" i="36" s="1"/>
  <c r="AA183" i="36"/>
  <c r="AB183" i="36" s="1"/>
  <c r="Z52" i="36"/>
  <c r="AC52" i="36" s="1"/>
  <c r="W12" i="36"/>
  <c r="X12" i="36" s="1"/>
  <c r="Z71" i="36"/>
  <c r="AC71" i="36" s="1"/>
  <c r="V16" i="36"/>
  <c r="Y16" i="36" s="1"/>
  <c r="S24" i="36"/>
  <c r="T24" i="36" s="1"/>
  <c r="V42" i="36"/>
  <c r="Y42" i="36" s="1"/>
  <c r="V62" i="36"/>
  <c r="Y62" i="36" s="1"/>
  <c r="AE71" i="36"/>
  <c r="AE81" i="36"/>
  <c r="W91" i="36"/>
  <c r="X91" i="36" s="1"/>
  <c r="W103" i="36"/>
  <c r="X103" i="36" s="1"/>
  <c r="Z106" i="36"/>
  <c r="AC106" i="36" s="1"/>
  <c r="V111" i="36"/>
  <c r="Y111" i="36" s="1"/>
  <c r="R125" i="36"/>
  <c r="U125" i="36" s="1"/>
  <c r="S161" i="36"/>
  <c r="T161" i="36" s="1"/>
  <c r="V161" i="36"/>
  <c r="Y161" i="36" s="1"/>
  <c r="AA204" i="36"/>
  <c r="AB204" i="36" s="1"/>
  <c r="S97" i="36"/>
  <c r="T97" i="36" s="1"/>
  <c r="V116" i="36"/>
  <c r="Y116" i="36" s="1"/>
  <c r="S20" i="36"/>
  <c r="T20" i="36" s="1"/>
  <c r="V97" i="36"/>
  <c r="Y97" i="36" s="1"/>
  <c r="AA121" i="36"/>
  <c r="AB121" i="36" s="1"/>
  <c r="AE150" i="36"/>
  <c r="R43" i="36"/>
  <c r="U43" i="36" s="1"/>
  <c r="W14" i="36"/>
  <c r="X14" i="36" s="1"/>
  <c r="W43" i="36"/>
  <c r="X43" i="36" s="1"/>
  <c r="AE64" i="36"/>
  <c r="Z97" i="36"/>
  <c r="AC97" i="36" s="1"/>
  <c r="Z113" i="36"/>
  <c r="AC113" i="36" s="1"/>
  <c r="R117" i="36"/>
  <c r="U117" i="36" s="1"/>
  <c r="Z126" i="36"/>
  <c r="AC126" i="36" s="1"/>
  <c r="R171" i="36"/>
  <c r="U171" i="36" s="1"/>
  <c r="B280" i="16"/>
  <c r="C280" i="16"/>
  <c r="V52" i="36"/>
  <c r="Y52" i="36" s="1"/>
  <c r="AE79" i="36"/>
  <c r="Z84" i="36"/>
  <c r="AC84" i="36" s="1"/>
  <c r="W171" i="36"/>
  <c r="X171" i="36" s="1"/>
  <c r="AE186" i="36"/>
  <c r="F280" i="16"/>
  <c r="V15" i="36"/>
  <c r="Y15" i="36" s="1"/>
  <c r="W15" i="36"/>
  <c r="X15" i="36" s="1"/>
  <c r="AA18" i="36"/>
  <c r="AB18" i="36" s="1"/>
  <c r="AE31" i="36"/>
  <c r="S98" i="36"/>
  <c r="T98" i="36" s="1"/>
  <c r="S102" i="36"/>
  <c r="T102" i="36" s="1"/>
  <c r="AA105" i="36"/>
  <c r="AB105" i="36" s="1"/>
  <c r="AA171" i="36"/>
  <c r="AB171" i="36" s="1"/>
  <c r="W174" i="36"/>
  <c r="X174" i="36" s="1"/>
  <c r="W183" i="36"/>
  <c r="X183" i="36" s="1"/>
  <c r="AA98" i="36"/>
  <c r="AB98" i="36" s="1"/>
  <c r="AE171" i="36"/>
  <c r="Z174" i="36"/>
  <c r="AC174" i="36" s="1"/>
  <c r="Z183" i="36"/>
  <c r="AC183" i="36" s="1"/>
  <c r="O36" i="34"/>
  <c r="O45" i="34"/>
  <c r="O52" i="34"/>
  <c r="M41" i="34"/>
  <c r="N50" i="34"/>
  <c r="O22" i="25"/>
  <c r="O11" i="34"/>
  <c r="O26" i="34"/>
  <c r="O33" i="34"/>
  <c r="O38" i="34"/>
  <c r="N54" i="34"/>
  <c r="N31" i="34"/>
  <c r="O31" i="34"/>
  <c r="M36" i="24"/>
  <c r="M50" i="34"/>
  <c r="O61" i="34"/>
  <c r="N61" i="25"/>
  <c r="O32" i="25"/>
  <c r="N35" i="34"/>
  <c r="O39" i="34"/>
  <c r="O10" i="25"/>
  <c r="M69" i="24"/>
  <c r="N33" i="24"/>
  <c r="O53" i="24"/>
  <c r="O36" i="25"/>
  <c r="N53" i="33"/>
  <c r="M47" i="25"/>
  <c r="N43" i="33"/>
  <c r="N38" i="33"/>
  <c r="O33" i="33"/>
  <c r="O25" i="24"/>
  <c r="M50" i="24"/>
  <c r="O43" i="25"/>
  <c r="N45" i="24"/>
  <c r="N54" i="24"/>
  <c r="N65" i="25"/>
  <c r="M77" i="33"/>
  <c r="O42" i="36"/>
  <c r="O50" i="24"/>
  <c r="O65" i="24"/>
  <c r="O60" i="24"/>
  <c r="M24" i="25"/>
  <c r="M29" i="25"/>
  <c r="O39" i="25"/>
  <c r="N55" i="25"/>
  <c r="M47" i="24"/>
  <c r="O62" i="33"/>
  <c r="O14" i="25"/>
  <c r="N35" i="25"/>
  <c r="O12" i="24"/>
  <c r="N23" i="24"/>
  <c r="N57" i="24"/>
  <c r="N25" i="25"/>
  <c r="O51" i="25"/>
  <c r="O58" i="24"/>
  <c r="M62" i="24"/>
  <c r="M72" i="24"/>
  <c r="O10" i="24"/>
  <c r="O27" i="24"/>
  <c r="M31" i="24"/>
  <c r="M38" i="24"/>
  <c r="O48" i="24"/>
  <c r="O26" i="25"/>
  <c r="M34" i="25"/>
  <c r="O67" i="25"/>
  <c r="M31" i="33"/>
  <c r="M50" i="33"/>
  <c r="O74" i="33"/>
  <c r="M50" i="36"/>
  <c r="O44" i="24"/>
  <c r="O51" i="24"/>
  <c r="N31" i="24"/>
  <c r="N38" i="24"/>
  <c r="M41" i="24"/>
  <c r="N23" i="25"/>
  <c r="O34" i="25"/>
  <c r="N54" i="25"/>
  <c r="N83" i="25"/>
  <c r="O10" i="33"/>
  <c r="M41" i="33"/>
  <c r="O50" i="33"/>
  <c r="O55" i="33"/>
  <c r="N64" i="34"/>
  <c r="O74" i="34"/>
  <c r="M39" i="36"/>
  <c r="M24" i="24"/>
  <c r="N27" i="24"/>
  <c r="O34" i="24"/>
  <c r="N56" i="24"/>
  <c r="M25" i="24"/>
  <c r="M35" i="24"/>
  <c r="M45" i="24"/>
  <c r="O52" i="24"/>
  <c r="O56" i="24"/>
  <c r="N60" i="24"/>
  <c r="N64" i="24"/>
  <c r="N31" i="25"/>
  <c r="M38" i="25"/>
  <c r="N42" i="25"/>
  <c r="N59" i="25"/>
  <c r="M78" i="25"/>
  <c r="M60" i="33"/>
  <c r="M24" i="36"/>
  <c r="O31" i="36"/>
  <c r="M59" i="36"/>
  <c r="O27" i="25"/>
  <c r="O38" i="25"/>
  <c r="M51" i="25"/>
  <c r="O60" i="33"/>
  <c r="N65" i="33"/>
  <c r="O46" i="34"/>
  <c r="O22" i="24"/>
  <c r="O32" i="24"/>
  <c r="M39" i="24"/>
  <c r="N42" i="24"/>
  <c r="O49" i="24"/>
  <c r="N69" i="24"/>
  <c r="O74" i="24"/>
  <c r="M85" i="24"/>
  <c r="O24" i="25"/>
  <c r="M32" i="25"/>
  <c r="M43" i="25"/>
  <c r="O60" i="25"/>
  <c r="N23" i="33"/>
  <c r="O28" i="33"/>
  <c r="M33" i="33"/>
  <c r="N36" i="36"/>
  <c r="M26" i="24"/>
  <c r="P26" i="24" s="1"/>
  <c r="O29" i="24"/>
  <c r="O36" i="24"/>
  <c r="O39" i="24"/>
  <c r="M61" i="24"/>
  <c r="N44" i="36"/>
  <c r="E266" i="16"/>
  <c r="E332" i="16"/>
  <c r="M36" i="25"/>
  <c r="M48" i="25"/>
  <c r="O52" i="25"/>
  <c r="N70" i="25"/>
  <c r="M75" i="25"/>
  <c r="M48" i="33"/>
  <c r="M29" i="36"/>
  <c r="M22" i="25"/>
  <c r="N33" i="25"/>
  <c r="O44" i="25"/>
  <c r="O57" i="25"/>
  <c r="M66" i="25"/>
  <c r="M58" i="33"/>
  <c r="M29" i="34"/>
  <c r="M81" i="34"/>
  <c r="N76" i="24"/>
  <c r="N34" i="24"/>
  <c r="O40" i="24"/>
  <c r="N44" i="24"/>
  <c r="M67" i="24"/>
  <c r="N49" i="25"/>
  <c r="N53" i="25"/>
  <c r="O71" i="25"/>
  <c r="O14" i="33"/>
  <c r="N25" i="33"/>
  <c r="N68" i="33"/>
  <c r="O26" i="36"/>
  <c r="N30" i="24"/>
  <c r="N37" i="24"/>
  <c r="N40" i="24"/>
  <c r="M44" i="24"/>
  <c r="N47" i="24"/>
  <c r="O12" i="25"/>
  <c r="M26" i="25"/>
  <c r="N30" i="25"/>
  <c r="N37" i="25"/>
  <c r="N41" i="25"/>
  <c r="O62" i="25"/>
  <c r="O35" i="33"/>
  <c r="N59" i="34"/>
  <c r="D266" i="16"/>
  <c r="M23" i="25"/>
  <c r="O25" i="25"/>
  <c r="O28" i="25"/>
  <c r="O31" i="25"/>
  <c r="N36" i="25"/>
  <c r="M42" i="25"/>
  <c r="O54" i="25"/>
  <c r="O61" i="25"/>
  <c r="O65" i="25"/>
  <c r="N24" i="32"/>
  <c r="O25" i="33"/>
  <c r="M28" i="33"/>
  <c r="N33" i="33"/>
  <c r="M38" i="33"/>
  <c r="O43" i="33"/>
  <c r="N50" i="33"/>
  <c r="M53" i="33"/>
  <c r="N60" i="33"/>
  <c r="O65" i="33"/>
  <c r="M74" i="33"/>
  <c r="N80" i="33"/>
  <c r="M84" i="33"/>
  <c r="N87" i="33"/>
  <c r="M101" i="33"/>
  <c r="O29" i="34"/>
  <c r="O42" i="34"/>
  <c r="N45" i="34"/>
  <c r="O50" i="34"/>
  <c r="N74" i="34"/>
  <c r="M77" i="34"/>
  <c r="O11" i="35"/>
  <c r="O26" i="35"/>
  <c r="M29" i="35"/>
  <c r="M40" i="35"/>
  <c r="M26" i="36"/>
  <c r="N31" i="36"/>
  <c r="O33" i="36"/>
  <c r="M42" i="36"/>
  <c r="M44" i="36"/>
  <c r="N47" i="36"/>
  <c r="M62" i="36"/>
  <c r="O68" i="36"/>
  <c r="O22" i="37"/>
  <c r="M25" i="37"/>
  <c r="O29" i="37"/>
  <c r="O37" i="37"/>
  <c r="M71" i="37"/>
  <c r="O11" i="38"/>
  <c r="M23" i="38"/>
  <c r="O36" i="38"/>
  <c r="O39" i="38"/>
  <c r="N84" i="33"/>
  <c r="M94" i="33"/>
  <c r="O97" i="33"/>
  <c r="O101" i="33"/>
  <c r="M116" i="33"/>
  <c r="M33" i="35"/>
  <c r="M36" i="35"/>
  <c r="N43" i="35"/>
  <c r="M55" i="35"/>
  <c r="N72" i="36"/>
  <c r="O14" i="37"/>
  <c r="N25" i="37"/>
  <c r="N40" i="37"/>
  <c r="N65" i="37"/>
  <c r="O23" i="38"/>
  <c r="N28" i="38"/>
  <c r="M45" i="38"/>
  <c r="M23" i="24"/>
  <c r="M32" i="24"/>
  <c r="N35" i="24"/>
  <c r="O41" i="24"/>
  <c r="M51" i="24"/>
  <c r="O62" i="24"/>
  <c r="O66" i="24"/>
  <c r="O23" i="25"/>
  <c r="N34" i="25"/>
  <c r="N39" i="25"/>
  <c r="O42" i="25"/>
  <c r="M49" i="25"/>
  <c r="N52" i="25"/>
  <c r="M59" i="25"/>
  <c r="M70" i="25"/>
  <c r="N29" i="32"/>
  <c r="M39" i="32"/>
  <c r="O23" i="33"/>
  <c r="N31" i="33"/>
  <c r="M36" i="33"/>
  <c r="O38" i="33"/>
  <c r="N41" i="33"/>
  <c r="N48" i="33"/>
  <c r="M56" i="33"/>
  <c r="N58" i="33"/>
  <c r="N63" i="33"/>
  <c r="O68" i="33"/>
  <c r="M71" i="33"/>
  <c r="O77" i="33"/>
  <c r="M91" i="33"/>
  <c r="O94" i="33"/>
  <c r="O12" i="34"/>
  <c r="M22" i="34"/>
  <c r="O24" i="34"/>
  <c r="P24" i="34" s="1"/>
  <c r="M27" i="34"/>
  <c r="M34" i="34"/>
  <c r="N37" i="34"/>
  <c r="N40" i="34"/>
  <c r="N53" i="34"/>
  <c r="N57" i="34"/>
  <c r="N87" i="34"/>
  <c r="N24" i="35"/>
  <c r="N36" i="35"/>
  <c r="N47" i="35"/>
  <c r="O51" i="35"/>
  <c r="O55" i="35"/>
  <c r="N65" i="35"/>
  <c r="O24" i="36"/>
  <c r="N29" i="36"/>
  <c r="O36" i="36"/>
  <c r="N50" i="36"/>
  <c r="M66" i="36"/>
  <c r="O12" i="37"/>
  <c r="O25" i="37"/>
  <c r="M27" i="37"/>
  <c r="O40" i="37"/>
  <c r="N43" i="37"/>
  <c r="N49" i="37"/>
  <c r="M52" i="37"/>
  <c r="N61" i="37"/>
  <c r="M75" i="37"/>
  <c r="O28" i="38"/>
  <c r="M42" i="38"/>
  <c r="N45" i="38"/>
  <c r="O25" i="32"/>
  <c r="M26" i="33"/>
  <c r="O31" i="33"/>
  <c r="N36" i="33"/>
  <c r="M44" i="33"/>
  <c r="M46" i="33"/>
  <c r="O48" i="33"/>
  <c r="N56" i="33"/>
  <c r="O58" i="33"/>
  <c r="O63" i="33"/>
  <c r="M66" i="33"/>
  <c r="M81" i="33"/>
  <c r="N88" i="33"/>
  <c r="O91" i="33"/>
  <c r="N22" i="34"/>
  <c r="N27" i="34"/>
  <c r="M30" i="34"/>
  <c r="M32" i="34"/>
  <c r="O34" i="34"/>
  <c r="O40" i="34"/>
  <c r="M43" i="34"/>
  <c r="O53" i="34"/>
  <c r="O57" i="34"/>
  <c r="O24" i="35"/>
  <c r="M27" i="35"/>
  <c r="N30" i="35"/>
  <c r="N60" i="35"/>
  <c r="O65" i="35"/>
  <c r="O12" i="36"/>
  <c r="M22" i="36"/>
  <c r="O29" i="36"/>
  <c r="N48" i="36"/>
  <c r="N53" i="36"/>
  <c r="M56" i="36"/>
  <c r="O66" i="36"/>
  <c r="O69" i="36"/>
  <c r="N77" i="36"/>
  <c r="O27" i="37"/>
  <c r="M30" i="37"/>
  <c r="O32" i="37"/>
  <c r="M35" i="37"/>
  <c r="M54" i="37"/>
  <c r="M59" i="37"/>
  <c r="N63" i="37"/>
  <c r="O75" i="37"/>
  <c r="M25" i="38"/>
  <c r="N30" i="38"/>
  <c r="M32" i="38"/>
  <c r="N42" i="38"/>
  <c r="O45" i="38"/>
  <c r="N49" i="38"/>
  <c r="N53" i="38"/>
  <c r="O11" i="25"/>
  <c r="O15" i="25"/>
  <c r="N26" i="25"/>
  <c r="N32" i="25"/>
  <c r="M37" i="25"/>
  <c r="M46" i="25"/>
  <c r="O49" i="25"/>
  <c r="O55" i="25"/>
  <c r="O66" i="25"/>
  <c r="M79" i="25"/>
  <c r="O15" i="32"/>
  <c r="O35" i="32"/>
  <c r="O11" i="33"/>
  <c r="O15" i="33"/>
  <c r="N26" i="33"/>
  <c r="M29" i="33"/>
  <c r="M34" i="33"/>
  <c r="O36" i="33"/>
  <c r="N44" i="33"/>
  <c r="N46" i="33"/>
  <c r="N51" i="33"/>
  <c r="M54" i="33"/>
  <c r="O56" i="33"/>
  <c r="M61" i="33"/>
  <c r="N66" i="33"/>
  <c r="M75" i="33"/>
  <c r="O81" i="33"/>
  <c r="O85" i="33"/>
  <c r="N98" i="33"/>
  <c r="O102" i="33"/>
  <c r="O22" i="34"/>
  <c r="O27" i="34"/>
  <c r="O32" i="34"/>
  <c r="O43" i="34"/>
  <c r="M46" i="34"/>
  <c r="M48" i="34"/>
  <c r="M67" i="34"/>
  <c r="N78" i="34"/>
  <c r="O27" i="35"/>
  <c r="M34" i="35"/>
  <c r="M41" i="35"/>
  <c r="M44" i="35"/>
  <c r="O60" i="35"/>
  <c r="N22" i="36"/>
  <c r="N40" i="36"/>
  <c r="O45" i="36"/>
  <c r="O63" i="36"/>
  <c r="O10" i="37"/>
  <c r="O15" i="37"/>
  <c r="M23" i="37"/>
  <c r="N30" i="37"/>
  <c r="N35" i="37"/>
  <c r="O38" i="37"/>
  <c r="N54" i="37"/>
  <c r="N59" i="37"/>
  <c r="O63" i="37"/>
  <c r="O25" i="38"/>
  <c r="O30" i="38"/>
  <c r="O42" i="38"/>
  <c r="M51" i="38"/>
  <c r="M24" i="33"/>
  <c r="O26" i="33"/>
  <c r="N29" i="33"/>
  <c r="N34" i="33"/>
  <c r="N39" i="33"/>
  <c r="M42" i="33"/>
  <c r="O44" i="33"/>
  <c r="O46" i="33"/>
  <c r="O51" i="33"/>
  <c r="N54" i="33"/>
  <c r="N61" i="33"/>
  <c r="O66" i="33"/>
  <c r="M69" i="33"/>
  <c r="N72" i="33"/>
  <c r="N75" i="33"/>
  <c r="O78" i="33"/>
  <c r="M95" i="33"/>
  <c r="M108" i="33"/>
  <c r="O13" i="34"/>
  <c r="M25" i="34"/>
  <c r="N38" i="34"/>
  <c r="N46" i="34"/>
  <c r="M51" i="34"/>
  <c r="N60" i="34"/>
  <c r="N34" i="35"/>
  <c r="M37" i="35"/>
  <c r="N41" i="35"/>
  <c r="O22" i="36"/>
  <c r="M32" i="36"/>
  <c r="M34" i="36"/>
  <c r="O37" i="36"/>
  <c r="O40" i="36"/>
  <c r="M51" i="36"/>
  <c r="N23" i="37"/>
  <c r="M26" i="37"/>
  <c r="M47" i="37"/>
  <c r="M50" i="37"/>
  <c r="M66" i="37"/>
  <c r="M22" i="38"/>
  <c r="N35" i="38"/>
  <c r="M38" i="38"/>
  <c r="O44" i="38"/>
  <c r="N24" i="25"/>
  <c r="M30" i="25"/>
  <c r="M35" i="25"/>
  <c r="O37" i="25"/>
  <c r="N43" i="25"/>
  <c r="M53" i="25"/>
  <c r="N60" i="25"/>
  <c r="M63" i="25"/>
  <c r="M71" i="25"/>
  <c r="M85" i="25"/>
  <c r="O11" i="32"/>
  <c r="N24" i="33"/>
  <c r="M32" i="33"/>
  <c r="O34" i="33"/>
  <c r="O39" i="33"/>
  <c r="N42" i="33"/>
  <c r="M49" i="33"/>
  <c r="O54" i="33"/>
  <c r="M59" i="33"/>
  <c r="O61" i="33"/>
  <c r="M64" i="33"/>
  <c r="N69" i="33"/>
  <c r="M89" i="33"/>
  <c r="O95" i="33"/>
  <c r="N113" i="33"/>
  <c r="N118" i="33"/>
  <c r="O13" i="35"/>
  <c r="N22" i="35"/>
  <c r="M25" i="35"/>
  <c r="N31" i="35"/>
  <c r="O32" i="36"/>
  <c r="O34" i="36"/>
  <c r="M43" i="36"/>
  <c r="O51" i="36"/>
  <c r="N54" i="36"/>
  <c r="N57" i="36"/>
  <c r="O60" i="36"/>
  <c r="N70" i="36"/>
  <c r="O73" i="36"/>
  <c r="O78" i="36"/>
  <c r="N26" i="37"/>
  <c r="N28" i="37"/>
  <c r="N41" i="37"/>
  <c r="N47" i="37"/>
  <c r="N57" i="37"/>
  <c r="N66" i="37"/>
  <c r="N22" i="38"/>
  <c r="N29" i="38"/>
  <c r="N38" i="38"/>
  <c r="M40" i="38"/>
  <c r="O12" i="33"/>
  <c r="M22" i="33"/>
  <c r="O24" i="33"/>
  <c r="N32" i="33"/>
  <c r="M37" i="33"/>
  <c r="O42" i="33"/>
  <c r="N49" i="33"/>
  <c r="M57" i="33"/>
  <c r="N59" i="33"/>
  <c r="O64" i="33"/>
  <c r="M86" i="33"/>
  <c r="N89" i="33"/>
  <c r="N92" i="33"/>
  <c r="M23" i="34"/>
  <c r="N28" i="34"/>
  <c r="N41" i="34"/>
  <c r="M44" i="34"/>
  <c r="N49" i="34"/>
  <c r="N58" i="34"/>
  <c r="O22" i="35"/>
  <c r="N25" i="35"/>
  <c r="O31" i="35"/>
  <c r="N25" i="36"/>
  <c r="M28" i="36"/>
  <c r="M30" i="36"/>
  <c r="M64" i="36"/>
  <c r="O26" i="37"/>
  <c r="O28" i="37"/>
  <c r="M62" i="37"/>
  <c r="O10" i="38"/>
  <c r="O22" i="38"/>
  <c r="O29" i="38"/>
  <c r="O38" i="38"/>
  <c r="O54" i="38"/>
  <c r="N56" i="38"/>
  <c r="O11" i="24"/>
  <c r="N24" i="24"/>
  <c r="M27" i="24"/>
  <c r="M43" i="24"/>
  <c r="N46" i="24"/>
  <c r="O64" i="24"/>
  <c r="N22" i="25"/>
  <c r="N27" i="25"/>
  <c r="M33" i="25"/>
  <c r="O35" i="25"/>
  <c r="M41" i="25"/>
  <c r="N47" i="25"/>
  <c r="N76" i="25"/>
  <c r="M27" i="32"/>
  <c r="N22" i="33"/>
  <c r="N27" i="33"/>
  <c r="M30" i="33"/>
  <c r="O32" i="33"/>
  <c r="N37" i="33"/>
  <c r="M45" i="33"/>
  <c r="M47" i="33"/>
  <c r="O49" i="33"/>
  <c r="M52" i="33"/>
  <c r="N57" i="33"/>
  <c r="O59" i="33"/>
  <c r="M67" i="33"/>
  <c r="N73" i="33"/>
  <c r="M79" i="33"/>
  <c r="N86" i="33"/>
  <c r="O10" i="34"/>
  <c r="O14" i="34"/>
  <c r="N23" i="34"/>
  <c r="O28" i="34"/>
  <c r="O41" i="34"/>
  <c r="N44" i="34"/>
  <c r="M73" i="34"/>
  <c r="M85" i="34"/>
  <c r="O25" i="35"/>
  <c r="N28" i="35"/>
  <c r="O45" i="35"/>
  <c r="N49" i="35"/>
  <c r="M57" i="35"/>
  <c r="M63" i="35"/>
  <c r="M23" i="36"/>
  <c r="O25" i="36"/>
  <c r="N28" i="36"/>
  <c r="O30" i="36"/>
  <c r="M38" i="36"/>
  <c r="N41" i="36"/>
  <c r="M46" i="36"/>
  <c r="O49" i="36"/>
  <c r="N64" i="36"/>
  <c r="O13" i="37"/>
  <c r="M24" i="37"/>
  <c r="N31" i="37"/>
  <c r="M34" i="37"/>
  <c r="N36" i="37"/>
  <c r="M39" i="37"/>
  <c r="N45" i="37"/>
  <c r="N51" i="37"/>
  <c r="N53" i="37"/>
  <c r="N55" i="37"/>
  <c r="M27" i="38"/>
  <c r="M34" i="38"/>
  <c r="M47" i="38"/>
  <c r="O12" i="32"/>
  <c r="N23" i="32"/>
  <c r="O27" i="33"/>
  <c r="N30" i="33"/>
  <c r="M35" i="33"/>
  <c r="O37" i="33"/>
  <c r="M40" i="33"/>
  <c r="N45" i="33"/>
  <c r="N47" i="33"/>
  <c r="O52" i="33"/>
  <c r="M55" i="33"/>
  <c r="O57" i="33"/>
  <c r="M62" i="33"/>
  <c r="N67" i="33"/>
  <c r="O73" i="33"/>
  <c r="N76" i="33"/>
  <c r="O79" i="33"/>
  <c r="M83" i="33"/>
  <c r="O86" i="33"/>
  <c r="M96" i="33"/>
  <c r="N100" i="33"/>
  <c r="N109" i="33"/>
  <c r="O23" i="34"/>
  <c r="M26" i="34"/>
  <c r="M31" i="34"/>
  <c r="M33" i="34"/>
  <c r="M36" i="34"/>
  <c r="M39" i="34"/>
  <c r="O44" i="34"/>
  <c r="N52" i="34"/>
  <c r="O55" i="34"/>
  <c r="M61" i="34"/>
  <c r="M65" i="34"/>
  <c r="O73" i="34"/>
  <c r="N85" i="34"/>
  <c r="N90" i="34"/>
  <c r="O10" i="35"/>
  <c r="O28" i="35"/>
  <c r="M35" i="35"/>
  <c r="N42" i="35"/>
  <c r="N78" i="35"/>
  <c r="O10" i="36"/>
  <c r="N23" i="36"/>
  <c r="O28" i="36"/>
  <c r="M35" i="36"/>
  <c r="N38" i="36"/>
  <c r="O41" i="36"/>
  <c r="O46" i="36"/>
  <c r="N67" i="36"/>
  <c r="O79" i="36"/>
  <c r="N24" i="37"/>
  <c r="O31" i="37"/>
  <c r="O39" i="37"/>
  <c r="M42" i="37"/>
  <c r="O51" i="37"/>
  <c r="N27" i="38"/>
  <c r="M33" i="38"/>
  <c r="N34" i="38"/>
  <c r="O37" i="38"/>
  <c r="O13" i="25"/>
  <c r="M25" i="25"/>
  <c r="M31" i="25"/>
  <c r="O33" i="25"/>
  <c r="N38" i="25"/>
  <c r="N44" i="25"/>
  <c r="N51" i="25"/>
  <c r="M54" i="25"/>
  <c r="M61" i="25"/>
  <c r="O13" i="33"/>
  <c r="M25" i="33"/>
  <c r="O30" i="33"/>
  <c r="N35" i="33"/>
  <c r="O40" i="33"/>
  <c r="M43" i="33"/>
  <c r="O45" i="33"/>
  <c r="O47" i="33"/>
  <c r="N55" i="33"/>
  <c r="N62" i="33"/>
  <c r="M65" i="33"/>
  <c r="O67" i="33"/>
  <c r="N70" i="33"/>
  <c r="O76" i="33"/>
  <c r="O96" i="33"/>
  <c r="N61" i="34"/>
  <c r="N65" i="34"/>
  <c r="O69" i="34"/>
  <c r="O14" i="35"/>
  <c r="M23" i="35"/>
  <c r="N32" i="35"/>
  <c r="O35" i="35"/>
  <c r="M68" i="35"/>
  <c r="O23" i="36"/>
  <c r="M33" i="36"/>
  <c r="N35" i="36"/>
  <c r="M52" i="36"/>
  <c r="N58" i="36"/>
  <c r="M29" i="37"/>
  <c r="N42" i="37"/>
  <c r="O76" i="37"/>
  <c r="M26" i="38"/>
  <c r="O27" i="38"/>
  <c r="M31" i="38"/>
  <c r="N33" i="38"/>
  <c r="O34" i="38"/>
  <c r="N43" i="38"/>
  <c r="O70" i="33"/>
  <c r="N90" i="33"/>
  <c r="O23" i="35"/>
  <c r="N26" i="35"/>
  <c r="M61" i="35"/>
  <c r="M64" i="35"/>
  <c r="N33" i="36"/>
  <c r="N55" i="36"/>
  <c r="O11" i="37"/>
  <c r="N29" i="37"/>
  <c r="M37" i="37"/>
  <c r="N26" i="38"/>
  <c r="O33" i="38"/>
  <c r="N36" i="38"/>
  <c r="M46" i="38"/>
  <c r="N65" i="38"/>
  <c r="AE205" i="32"/>
  <c r="AE23" i="33"/>
  <c r="AE53" i="33"/>
  <c r="R73" i="33"/>
  <c r="U73" i="33" s="1"/>
  <c r="AE138" i="33"/>
  <c r="Z31" i="34"/>
  <c r="AC31" i="34" s="1"/>
  <c r="AA44" i="34"/>
  <c r="AB44" i="34" s="1"/>
  <c r="AE54" i="34"/>
  <c r="V62" i="34"/>
  <c r="Y62" i="34" s="1"/>
  <c r="AA76" i="34"/>
  <c r="AB76" i="34" s="1"/>
  <c r="R80" i="34"/>
  <c r="U80" i="34" s="1"/>
  <c r="S88" i="34"/>
  <c r="T88" i="34" s="1"/>
  <c r="R108" i="34"/>
  <c r="U108" i="34" s="1"/>
  <c r="AE172" i="34"/>
  <c r="V12" i="35"/>
  <c r="Y12" i="35" s="1"/>
  <c r="R16" i="35"/>
  <c r="U16" i="35" s="1"/>
  <c r="R23" i="35"/>
  <c r="U23" i="35" s="1"/>
  <c r="R36" i="35"/>
  <c r="U36" i="35" s="1"/>
  <c r="R73" i="35"/>
  <c r="U73" i="35" s="1"/>
  <c r="V85" i="35"/>
  <c r="Y85" i="35" s="1"/>
  <c r="S108" i="35"/>
  <c r="T108" i="35" s="1"/>
  <c r="V115" i="35"/>
  <c r="Y115" i="35" s="1"/>
  <c r="S133" i="35"/>
  <c r="T133" i="35" s="1"/>
  <c r="V145" i="35"/>
  <c r="Y145" i="35" s="1"/>
  <c r="W149" i="35"/>
  <c r="X149" i="35" s="1"/>
  <c r="AA153" i="35"/>
  <c r="AB153" i="35" s="1"/>
  <c r="AE194" i="35"/>
  <c r="AA12" i="36"/>
  <c r="AB12" i="36" s="1"/>
  <c r="AA42" i="36"/>
  <c r="AB42" i="36" s="1"/>
  <c r="R47" i="36"/>
  <c r="U47" i="36" s="1"/>
  <c r="S60" i="36"/>
  <c r="T60" i="36" s="1"/>
  <c r="S65" i="36"/>
  <c r="T65" i="36" s="1"/>
  <c r="W67" i="36"/>
  <c r="X67" i="36" s="1"/>
  <c r="W78" i="36"/>
  <c r="X78" i="36" s="1"/>
  <c r="AA80" i="36"/>
  <c r="AB80" i="36" s="1"/>
  <c r="W83" i="36"/>
  <c r="X83" i="36" s="1"/>
  <c r="W93" i="36"/>
  <c r="X93" i="36" s="1"/>
  <c r="V102" i="36"/>
  <c r="Y102" i="36" s="1"/>
  <c r="AE103" i="36"/>
  <c r="S113" i="36"/>
  <c r="T113" i="36" s="1"/>
  <c r="S122" i="36"/>
  <c r="T122" i="36" s="1"/>
  <c r="S129" i="36"/>
  <c r="T129" i="36" s="1"/>
  <c r="AA131" i="36"/>
  <c r="AB131" i="36" s="1"/>
  <c r="Z139" i="36"/>
  <c r="AC139" i="36" s="1"/>
  <c r="W143" i="36"/>
  <c r="X143" i="36" s="1"/>
  <c r="W150" i="36"/>
  <c r="X150" i="36" s="1"/>
  <c r="S154" i="36"/>
  <c r="T154" i="36" s="1"/>
  <c r="S157" i="36"/>
  <c r="T157" i="36" s="1"/>
  <c r="AE158" i="36"/>
  <c r="R183" i="36"/>
  <c r="U183" i="36" s="1"/>
  <c r="S185" i="36"/>
  <c r="T185" i="36" s="1"/>
  <c r="S195" i="36"/>
  <c r="T195" i="36" s="1"/>
  <c r="W198" i="36"/>
  <c r="X198" i="36" s="1"/>
  <c r="W11" i="37"/>
  <c r="X11" i="37" s="1"/>
  <c r="AE19" i="37"/>
  <c r="R21" i="37"/>
  <c r="U21" i="37" s="1"/>
  <c r="R32" i="37"/>
  <c r="U32" i="37" s="1"/>
  <c r="S33" i="37"/>
  <c r="T33" i="37" s="1"/>
  <c r="AA39" i="37"/>
  <c r="AB39" i="37" s="1"/>
  <c r="R42" i="37"/>
  <c r="U42" i="37" s="1"/>
  <c r="AE44" i="37"/>
  <c r="V46" i="37"/>
  <c r="Y46" i="37" s="1"/>
  <c r="V50" i="37"/>
  <c r="Y50" i="37" s="1"/>
  <c r="W54" i="37"/>
  <c r="X54" i="37" s="1"/>
  <c r="AA55" i="37"/>
  <c r="AB55" i="37" s="1"/>
  <c r="AA56" i="37"/>
  <c r="AB56" i="37" s="1"/>
  <c r="R58" i="37"/>
  <c r="U58" i="37" s="1"/>
  <c r="S65" i="37"/>
  <c r="T65" i="37" s="1"/>
  <c r="V66" i="37"/>
  <c r="Y66" i="37" s="1"/>
  <c r="V71" i="37"/>
  <c r="Y71" i="37" s="1"/>
  <c r="V75" i="37"/>
  <c r="Y75" i="37" s="1"/>
  <c r="S88" i="37"/>
  <c r="T88" i="37" s="1"/>
  <c r="R91" i="37"/>
  <c r="U91" i="37" s="1"/>
  <c r="AE98" i="37"/>
  <c r="V102" i="37"/>
  <c r="Y102" i="37" s="1"/>
  <c r="V104" i="37"/>
  <c r="Y104" i="37" s="1"/>
  <c r="R112" i="37"/>
  <c r="U112" i="37" s="1"/>
  <c r="V114" i="37"/>
  <c r="Y114" i="37" s="1"/>
  <c r="V118" i="37"/>
  <c r="Y118" i="37" s="1"/>
  <c r="S120" i="37"/>
  <c r="T120" i="37" s="1"/>
  <c r="V121" i="37"/>
  <c r="Y121" i="37" s="1"/>
  <c r="S123" i="37"/>
  <c r="T123" i="37" s="1"/>
  <c r="R129" i="37"/>
  <c r="U129" i="37" s="1"/>
  <c r="R137" i="37"/>
  <c r="U137" i="37" s="1"/>
  <c r="V138" i="37"/>
  <c r="Y138" i="37" s="1"/>
  <c r="Z143" i="37"/>
  <c r="AC143" i="37" s="1"/>
  <c r="R146" i="37"/>
  <c r="U146" i="37" s="1"/>
  <c r="W147" i="37"/>
  <c r="X147" i="37" s="1"/>
  <c r="Z150" i="37"/>
  <c r="AC150" i="37" s="1"/>
  <c r="V152" i="37"/>
  <c r="Y152" i="37" s="1"/>
  <c r="R157" i="37"/>
  <c r="U157" i="37" s="1"/>
  <c r="S161" i="37"/>
  <c r="T161" i="37" s="1"/>
  <c r="R165" i="37"/>
  <c r="U165" i="37" s="1"/>
  <c r="R181" i="37"/>
  <c r="U181" i="37" s="1"/>
  <c r="R194" i="37"/>
  <c r="U194" i="37" s="1"/>
  <c r="AA25" i="38"/>
  <c r="AB25" i="38" s="1"/>
  <c r="AE41" i="38"/>
  <c r="AA41" i="38"/>
  <c r="AB41" i="38" s="1"/>
  <c r="Z41" i="38"/>
  <c r="AC41" i="38" s="1"/>
  <c r="S41" i="38"/>
  <c r="T41" i="38" s="1"/>
  <c r="W41" i="38"/>
  <c r="X41" i="38" s="1"/>
  <c r="S60" i="33"/>
  <c r="T60" i="33" s="1"/>
  <c r="AA65" i="33"/>
  <c r="AB65" i="33" s="1"/>
  <c r="AE73" i="33"/>
  <c r="W25" i="34"/>
  <c r="X25" i="34" s="1"/>
  <c r="S27" i="34"/>
  <c r="T27" i="34" s="1"/>
  <c r="Z62" i="34"/>
  <c r="AC62" i="34" s="1"/>
  <c r="W80" i="34"/>
  <c r="X80" i="34" s="1"/>
  <c r="AE88" i="34"/>
  <c r="S108" i="34"/>
  <c r="T108" i="34" s="1"/>
  <c r="AA16" i="35"/>
  <c r="AB16" i="35" s="1"/>
  <c r="S31" i="35"/>
  <c r="T31" i="35" s="1"/>
  <c r="AA36" i="35"/>
  <c r="AB36" i="35" s="1"/>
  <c r="R42" i="35"/>
  <c r="U42" i="35" s="1"/>
  <c r="W85" i="35"/>
  <c r="X85" i="35" s="1"/>
  <c r="W108" i="35"/>
  <c r="X108" i="35" s="1"/>
  <c r="V133" i="35"/>
  <c r="Y133" i="35" s="1"/>
  <c r="W145" i="35"/>
  <c r="X145" i="35" s="1"/>
  <c r="AE149" i="35"/>
  <c r="R35" i="36"/>
  <c r="U35" i="36" s="1"/>
  <c r="S47" i="36"/>
  <c r="T47" i="36" s="1"/>
  <c r="R59" i="36"/>
  <c r="U59" i="36" s="1"/>
  <c r="R63" i="36"/>
  <c r="U63" i="36" s="1"/>
  <c r="AA67" i="36"/>
  <c r="AB67" i="36" s="1"/>
  <c r="R70" i="36"/>
  <c r="U70" i="36" s="1"/>
  <c r="W102" i="36"/>
  <c r="X102" i="36" s="1"/>
  <c r="V122" i="36"/>
  <c r="Y122" i="36" s="1"/>
  <c r="V129" i="36"/>
  <c r="Y129" i="36" s="1"/>
  <c r="AA150" i="36"/>
  <c r="AB150" i="36" s="1"/>
  <c r="Z154" i="36"/>
  <c r="AC154" i="36" s="1"/>
  <c r="V157" i="36"/>
  <c r="Y157" i="36" s="1"/>
  <c r="S183" i="36"/>
  <c r="T183" i="36" s="1"/>
  <c r="V185" i="36"/>
  <c r="Y185" i="36" s="1"/>
  <c r="W195" i="36"/>
  <c r="X195" i="36" s="1"/>
  <c r="Q30" i="37"/>
  <c r="Z18" i="37"/>
  <c r="AC18" i="37" s="1"/>
  <c r="S21" i="37"/>
  <c r="T21" i="37" s="1"/>
  <c r="R30" i="37"/>
  <c r="U30" i="37" s="1"/>
  <c r="S32" i="37"/>
  <c r="T32" i="37" s="1"/>
  <c r="S38" i="37"/>
  <c r="T38" i="37" s="1"/>
  <c r="AE39" i="37"/>
  <c r="AE40" i="37"/>
  <c r="S42" i="37"/>
  <c r="T42" i="37" s="1"/>
  <c r="W46" i="37"/>
  <c r="X46" i="37" s="1"/>
  <c r="S48" i="37"/>
  <c r="T48" i="37" s="1"/>
  <c r="W50" i="37"/>
  <c r="X50" i="37" s="1"/>
  <c r="AE56" i="37"/>
  <c r="S58" i="37"/>
  <c r="T58" i="37" s="1"/>
  <c r="V65" i="37"/>
  <c r="Y65" i="37" s="1"/>
  <c r="W66" i="37"/>
  <c r="X66" i="37" s="1"/>
  <c r="Z69" i="37"/>
  <c r="AC69" i="37" s="1"/>
  <c r="W75" i="37"/>
  <c r="X75" i="37" s="1"/>
  <c r="R79" i="37"/>
  <c r="U79" i="37" s="1"/>
  <c r="R84" i="37"/>
  <c r="U84" i="37" s="1"/>
  <c r="V88" i="37"/>
  <c r="Y88" i="37" s="1"/>
  <c r="Z89" i="37"/>
  <c r="AC89" i="37" s="1"/>
  <c r="V93" i="37"/>
  <c r="Y93" i="37" s="1"/>
  <c r="AE96" i="37"/>
  <c r="R101" i="37"/>
  <c r="U101" i="37" s="1"/>
  <c r="W102" i="37"/>
  <c r="X102" i="37" s="1"/>
  <c r="R108" i="37"/>
  <c r="U108" i="37" s="1"/>
  <c r="R111" i="37"/>
  <c r="U111" i="37" s="1"/>
  <c r="S112" i="37"/>
  <c r="T112" i="37" s="1"/>
  <c r="W114" i="37"/>
  <c r="X114" i="37" s="1"/>
  <c r="Z118" i="37"/>
  <c r="AC118" i="37" s="1"/>
  <c r="W121" i="37"/>
  <c r="X121" i="37" s="1"/>
  <c r="V123" i="37"/>
  <c r="Y123" i="37" s="1"/>
  <c r="AE134" i="37"/>
  <c r="S137" i="37"/>
  <c r="T137" i="37" s="1"/>
  <c r="AA143" i="37"/>
  <c r="AB143" i="37" s="1"/>
  <c r="S146" i="37"/>
  <c r="T146" i="37" s="1"/>
  <c r="R149" i="37"/>
  <c r="U149" i="37" s="1"/>
  <c r="AA150" i="37"/>
  <c r="AB150" i="37" s="1"/>
  <c r="AA152" i="37"/>
  <c r="AB152" i="37" s="1"/>
  <c r="Z155" i="37"/>
  <c r="AC155" i="37" s="1"/>
  <c r="S157" i="37"/>
  <c r="T157" i="37" s="1"/>
  <c r="V165" i="37"/>
  <c r="Y165" i="37" s="1"/>
  <c r="R179" i="37"/>
  <c r="U179" i="37" s="1"/>
  <c r="Z194" i="37"/>
  <c r="AC194" i="37" s="1"/>
  <c r="AA196" i="37"/>
  <c r="AB196" i="37" s="1"/>
  <c r="AE196" i="37"/>
  <c r="Q206" i="38"/>
  <c r="Q207" i="38"/>
  <c r="Q208" i="38"/>
  <c r="Q196" i="38"/>
  <c r="Q184" i="38"/>
  <c r="Q172" i="38"/>
  <c r="Q197" i="38"/>
  <c r="Q185" i="38"/>
  <c r="Q198" i="38"/>
  <c r="Q186" i="38"/>
  <c r="Q199" i="38"/>
  <c r="Q187" i="38"/>
  <c r="Q175" i="38"/>
  <c r="Q200" i="38"/>
  <c r="Q188" i="38"/>
  <c r="Q176" i="38"/>
  <c r="Q201" i="38"/>
  <c r="Q189" i="38"/>
  <c r="Q177" i="38"/>
  <c r="Q165" i="38"/>
  <c r="Q202" i="38"/>
  <c r="Q190" i="38"/>
  <c r="Q178" i="38"/>
  <c r="Q203" i="38"/>
  <c r="Q191" i="38"/>
  <c r="Q179" i="38"/>
  <c r="Q167" i="38"/>
  <c r="Q193" i="38"/>
  <c r="Q204" i="38"/>
  <c r="Q205" i="38"/>
  <c r="Q194" i="38"/>
  <c r="Q181" i="38"/>
  <c r="Q170" i="38"/>
  <c r="Q192" i="38"/>
  <c r="Q183" i="38"/>
  <c r="Q169" i="38"/>
  <c r="Q153" i="38"/>
  <c r="Q141" i="38"/>
  <c r="Q129" i="38"/>
  <c r="Q171" i="38"/>
  <c r="Q168" i="38"/>
  <c r="Q182" i="38"/>
  <c r="Q147" i="38"/>
  <c r="Q122" i="38"/>
  <c r="Q180" i="38"/>
  <c r="Q195" i="38"/>
  <c r="Q161" i="38"/>
  <c r="Q156" i="38"/>
  <c r="Q163" i="38"/>
  <c r="Q160" i="38"/>
  <c r="Q157" i="38"/>
  <c r="Q143" i="38"/>
  <c r="Q140" i="38"/>
  <c r="Q121" i="38"/>
  <c r="Q155" i="38"/>
  <c r="Q174" i="38"/>
  <c r="Q164" i="38"/>
  <c r="Q158" i="38"/>
  <c r="Q166" i="38"/>
  <c r="Q146" i="38"/>
  <c r="Q162" i="38"/>
  <c r="Q109" i="38"/>
  <c r="Q134" i="38"/>
  <c r="Q126" i="38"/>
  <c r="Q124" i="38"/>
  <c r="Q120" i="38"/>
  <c r="Q159" i="38"/>
  <c r="Q103" i="38"/>
  <c r="Q148" i="38"/>
  <c r="Q136" i="38"/>
  <c r="Q128" i="38"/>
  <c r="Q112" i="38"/>
  <c r="Q108" i="38"/>
  <c r="Q145" i="38"/>
  <c r="Q138" i="38"/>
  <c r="Q133" i="38"/>
  <c r="Q130" i="38"/>
  <c r="Q154" i="38"/>
  <c r="Q144" i="38"/>
  <c r="Q125" i="38"/>
  <c r="Q123" i="38"/>
  <c r="Q105" i="38"/>
  <c r="Q93" i="38"/>
  <c r="Q151" i="38"/>
  <c r="Q135" i="38"/>
  <c r="Q152" i="38"/>
  <c r="Q173" i="38"/>
  <c r="Q150" i="38"/>
  <c r="Q149" i="38"/>
  <c r="Q139" i="38"/>
  <c r="Q137" i="38"/>
  <c r="Q132" i="38"/>
  <c r="Q116" i="38"/>
  <c r="Q107" i="38"/>
  <c r="Q111" i="38"/>
  <c r="Q102" i="38"/>
  <c r="Q98" i="38"/>
  <c r="Q90" i="38"/>
  <c r="Q78" i="38"/>
  <c r="Q142" i="38"/>
  <c r="Q117" i="38"/>
  <c r="Q131" i="38"/>
  <c r="Q118" i="38"/>
  <c r="Q113" i="38"/>
  <c r="Q92" i="38"/>
  <c r="Q86" i="38"/>
  <c r="Q77" i="38"/>
  <c r="Q73" i="38"/>
  <c r="Q60" i="38"/>
  <c r="Q99" i="38"/>
  <c r="Q96" i="38"/>
  <c r="Q127" i="38"/>
  <c r="Q87" i="38"/>
  <c r="Q74" i="38"/>
  <c r="Q63" i="38"/>
  <c r="Q115" i="38"/>
  <c r="Q114" i="38"/>
  <c r="Q89" i="38"/>
  <c r="Q85" i="38"/>
  <c r="Q76" i="38"/>
  <c r="Q59" i="38"/>
  <c r="Q53" i="38"/>
  <c r="Q110" i="38"/>
  <c r="Q119" i="38"/>
  <c r="Q100" i="38"/>
  <c r="Q84" i="38"/>
  <c r="Q80" i="38"/>
  <c r="Q106" i="38"/>
  <c r="Q104" i="38"/>
  <c r="Q101" i="38"/>
  <c r="Q79" i="38"/>
  <c r="Q75" i="38"/>
  <c r="Q49" i="38"/>
  <c r="Q37" i="38"/>
  <c r="Q91" i="38"/>
  <c r="Q66" i="38"/>
  <c r="Q95" i="38"/>
  <c r="Q81" i="38"/>
  <c r="Q64" i="38"/>
  <c r="Q55" i="38"/>
  <c r="Q41" i="38"/>
  <c r="Q88" i="38"/>
  <c r="Q83" i="38"/>
  <c r="Q50" i="38"/>
  <c r="Q58" i="38"/>
  <c r="Q42" i="38"/>
  <c r="Q38" i="38"/>
  <c r="Q69" i="38"/>
  <c r="Q34" i="38"/>
  <c r="Q22" i="38"/>
  <c r="Q71" i="38"/>
  <c r="Q70" i="38"/>
  <c r="Q97" i="38"/>
  <c r="Q94" i="38"/>
  <c r="Q82" i="38"/>
  <c r="Q57" i="38"/>
  <c r="Q46" i="38"/>
  <c r="Q36" i="38"/>
  <c r="Q28" i="38"/>
  <c r="Q67" i="38"/>
  <c r="Q31" i="38"/>
  <c r="Q72" i="38"/>
  <c r="Q45" i="38"/>
  <c r="Q29" i="38"/>
  <c r="Q26" i="38"/>
  <c r="Q68" i="38"/>
  <c r="Q62" i="38"/>
  <c r="Q32" i="38"/>
  <c r="V10" i="38"/>
  <c r="Q56" i="38"/>
  <c r="Q54" i="38"/>
  <c r="Q51" i="38"/>
  <c r="Q43" i="38"/>
  <c r="Q30" i="38"/>
  <c r="Q27" i="38"/>
  <c r="Q52" i="38"/>
  <c r="Q47" i="38"/>
  <c r="R17" i="38"/>
  <c r="U17" i="38" s="1"/>
  <c r="AE18" i="38"/>
  <c r="R18" i="38"/>
  <c r="U18" i="38" s="1"/>
  <c r="Z96" i="32"/>
  <c r="AC96" i="32" s="1"/>
  <c r="W79" i="33"/>
  <c r="X79" i="33" s="1"/>
  <c r="Z25" i="34"/>
  <c r="AC25" i="34" s="1"/>
  <c r="W27" i="34"/>
  <c r="X27" i="34" s="1"/>
  <c r="AA134" i="34"/>
  <c r="AB134" i="34" s="1"/>
  <c r="R145" i="34"/>
  <c r="U145" i="34" s="1"/>
  <c r="V159" i="34"/>
  <c r="Y159" i="34" s="1"/>
  <c r="Z26" i="35"/>
  <c r="AC26" i="35" s="1"/>
  <c r="V42" i="35"/>
  <c r="Y42" i="35" s="1"/>
  <c r="S45" i="35"/>
  <c r="T45" i="35" s="1"/>
  <c r="AA85" i="35"/>
  <c r="AB85" i="35" s="1"/>
  <c r="Z145" i="35"/>
  <c r="AC145" i="35" s="1"/>
  <c r="AE183" i="35"/>
  <c r="S15" i="36"/>
  <c r="T15" i="36" s="1"/>
  <c r="R23" i="36"/>
  <c r="U23" i="36" s="1"/>
  <c r="R24" i="36"/>
  <c r="U24" i="36" s="1"/>
  <c r="W35" i="36"/>
  <c r="X35" i="36" s="1"/>
  <c r="S59" i="36"/>
  <c r="T59" i="36" s="1"/>
  <c r="V60" i="36"/>
  <c r="Y60" i="36" s="1"/>
  <c r="AE78" i="36"/>
  <c r="R91" i="36"/>
  <c r="U91" i="36" s="1"/>
  <c r="Z102" i="36"/>
  <c r="AC102" i="36" s="1"/>
  <c r="W110" i="36"/>
  <c r="X110" i="36" s="1"/>
  <c r="V113" i="36"/>
  <c r="Y113" i="36" s="1"/>
  <c r="W119" i="36"/>
  <c r="X119" i="36" s="1"/>
  <c r="AE122" i="36"/>
  <c r="S126" i="36"/>
  <c r="T126" i="36" s="1"/>
  <c r="W129" i="36"/>
  <c r="X129" i="36" s="1"/>
  <c r="V183" i="36"/>
  <c r="Y183" i="36" s="1"/>
  <c r="AA195" i="36"/>
  <c r="AB195" i="36" s="1"/>
  <c r="AA18" i="37"/>
  <c r="AB18" i="37" s="1"/>
  <c r="S23" i="37"/>
  <c r="T23" i="37" s="1"/>
  <c r="R25" i="37"/>
  <c r="U25" i="37" s="1"/>
  <c r="S30" i="37"/>
  <c r="T30" i="37" s="1"/>
  <c r="V32" i="37"/>
  <c r="Y32" i="37" s="1"/>
  <c r="V33" i="37"/>
  <c r="Y33" i="37" s="1"/>
  <c r="V38" i="37"/>
  <c r="Y38" i="37" s="1"/>
  <c r="Z50" i="37"/>
  <c r="AC50" i="37" s="1"/>
  <c r="Z54" i="37"/>
  <c r="AC54" i="37" s="1"/>
  <c r="V58" i="37"/>
  <c r="Y58" i="37" s="1"/>
  <c r="AE65" i="37"/>
  <c r="AA89" i="37"/>
  <c r="AB89" i="37" s="1"/>
  <c r="W93" i="37"/>
  <c r="X93" i="37" s="1"/>
  <c r="S101" i="37"/>
  <c r="T101" i="37" s="1"/>
  <c r="Z102" i="37"/>
  <c r="AC102" i="37" s="1"/>
  <c r="S111" i="37"/>
  <c r="T111" i="37" s="1"/>
  <c r="AA118" i="37"/>
  <c r="AB118" i="37" s="1"/>
  <c r="V120" i="37"/>
  <c r="Y120" i="37" s="1"/>
  <c r="Z121" i="37"/>
  <c r="AC121" i="37" s="1"/>
  <c r="AE123" i="37"/>
  <c r="AE138" i="37"/>
  <c r="R142" i="37"/>
  <c r="U142" i="37" s="1"/>
  <c r="S149" i="37"/>
  <c r="T149" i="37" s="1"/>
  <c r="AE150" i="37"/>
  <c r="V154" i="37"/>
  <c r="Y154" i="37" s="1"/>
  <c r="V158" i="37"/>
  <c r="Y158" i="37" s="1"/>
  <c r="V159" i="37"/>
  <c r="Y159" i="37" s="1"/>
  <c r="Z161" i="37"/>
  <c r="AC161" i="37" s="1"/>
  <c r="W165" i="37"/>
  <c r="X165" i="37" s="1"/>
  <c r="R174" i="37"/>
  <c r="U174" i="37" s="1"/>
  <c r="W179" i="37"/>
  <c r="X179" i="37" s="1"/>
  <c r="S189" i="37"/>
  <c r="T189" i="37" s="1"/>
  <c r="W189" i="37"/>
  <c r="X189" i="37" s="1"/>
  <c r="V189" i="37"/>
  <c r="Y189" i="37" s="1"/>
  <c r="AA194" i="37"/>
  <c r="AB194" i="37" s="1"/>
  <c r="R196" i="37"/>
  <c r="U196" i="37" s="1"/>
  <c r="AE10" i="38"/>
  <c r="S17" i="38"/>
  <c r="T17" i="38" s="1"/>
  <c r="V22" i="38"/>
  <c r="Y22" i="38" s="1"/>
  <c r="Q23" i="38"/>
  <c r="R28" i="38"/>
  <c r="U28" i="38" s="1"/>
  <c r="Q33" i="38"/>
  <c r="Q61" i="38"/>
  <c r="Z27" i="34"/>
  <c r="AC27" i="34" s="1"/>
  <c r="S23" i="36"/>
  <c r="T23" i="36" s="1"/>
  <c r="V47" i="36"/>
  <c r="Y47" i="36" s="1"/>
  <c r="AE67" i="36"/>
  <c r="AA102" i="36"/>
  <c r="AB102" i="36" s="1"/>
  <c r="AA129" i="36"/>
  <c r="AB129" i="36" s="1"/>
  <c r="W32" i="37"/>
  <c r="X32" i="37" s="1"/>
  <c r="W33" i="37"/>
  <c r="X33" i="37" s="1"/>
  <c r="V42" i="37"/>
  <c r="Y42" i="37" s="1"/>
  <c r="AA46" i="37"/>
  <c r="AB46" i="37" s="1"/>
  <c r="AA50" i="37"/>
  <c r="AB50" i="37" s="1"/>
  <c r="AA93" i="37"/>
  <c r="AB93" i="37" s="1"/>
  <c r="AA121" i="37"/>
  <c r="AB121" i="37" s="1"/>
  <c r="W158" i="37"/>
  <c r="X158" i="37" s="1"/>
  <c r="AE15" i="38"/>
  <c r="R15" i="38"/>
  <c r="U15" i="38" s="1"/>
  <c r="AA15" i="38"/>
  <c r="AB15" i="38" s="1"/>
  <c r="Z15" i="38"/>
  <c r="R193" i="34"/>
  <c r="U193" i="34" s="1"/>
  <c r="R71" i="36"/>
  <c r="U71" i="36" s="1"/>
  <c r="W76" i="36"/>
  <c r="X76" i="36" s="1"/>
  <c r="AE102" i="36"/>
  <c r="AE113" i="36"/>
  <c r="AE129" i="36"/>
  <c r="W137" i="36"/>
  <c r="X137" i="36" s="1"/>
  <c r="V148" i="36"/>
  <c r="Y148" i="36" s="1"/>
  <c r="R162" i="36"/>
  <c r="U162" i="36" s="1"/>
  <c r="R169" i="36"/>
  <c r="U169" i="36" s="1"/>
  <c r="AE193" i="36"/>
  <c r="W25" i="37"/>
  <c r="X25" i="37" s="1"/>
  <c r="W42" i="37"/>
  <c r="X42" i="37" s="1"/>
  <c r="AE46" i="37"/>
  <c r="AA66" i="37"/>
  <c r="AB66" i="37" s="1"/>
  <c r="R70" i="37"/>
  <c r="U70" i="37" s="1"/>
  <c r="AE93" i="37"/>
  <c r="S99" i="37"/>
  <c r="T99" i="37" s="1"/>
  <c r="AE121" i="37"/>
  <c r="R132" i="37"/>
  <c r="U132" i="37" s="1"/>
  <c r="R134" i="37"/>
  <c r="U134" i="37" s="1"/>
  <c r="R141" i="37"/>
  <c r="U141" i="37" s="1"/>
  <c r="R148" i="37"/>
  <c r="U148" i="37" s="1"/>
  <c r="V176" i="37"/>
  <c r="Y176" i="37" s="1"/>
  <c r="W196" i="37"/>
  <c r="X196" i="37" s="1"/>
  <c r="V17" i="38"/>
  <c r="W19" i="38"/>
  <c r="X19" i="38" s="1"/>
  <c r="S19" i="38"/>
  <c r="T19" i="38" s="1"/>
  <c r="R19" i="38"/>
  <c r="U19" i="38" s="1"/>
  <c r="AE19" i="38"/>
  <c r="S24" i="38"/>
  <c r="T24" i="38" s="1"/>
  <c r="AE24" i="38"/>
  <c r="Z25" i="38"/>
  <c r="AC25" i="38" s="1"/>
  <c r="V25" i="38"/>
  <c r="Y25" i="38" s="1"/>
  <c r="S25" i="38"/>
  <c r="T25" i="38" s="1"/>
  <c r="Z31" i="38"/>
  <c r="AC31" i="38" s="1"/>
  <c r="R31" i="38"/>
  <c r="U31" i="38" s="1"/>
  <c r="W31" i="38"/>
  <c r="X31" i="38" s="1"/>
  <c r="Q35" i="38"/>
  <c r="AA40" i="38"/>
  <c r="AB40" i="38" s="1"/>
  <c r="W40" i="38"/>
  <c r="X40" i="38" s="1"/>
  <c r="S40" i="38"/>
  <c r="T40" i="38" s="1"/>
  <c r="R40" i="38"/>
  <c r="U40" i="38" s="1"/>
  <c r="AE40" i="38"/>
  <c r="Z40" i="38"/>
  <c r="AC40" i="38" s="1"/>
  <c r="V40" i="38"/>
  <c r="Y40" i="38" s="1"/>
  <c r="Q44" i="38"/>
  <c r="V25" i="32"/>
  <c r="Y25" i="32" s="1"/>
  <c r="AE129" i="33"/>
  <c r="W151" i="33"/>
  <c r="X151" i="33" s="1"/>
  <c r="S75" i="34"/>
  <c r="T75" i="34" s="1"/>
  <c r="Z81" i="34"/>
  <c r="AC81" i="34" s="1"/>
  <c r="AE126" i="34"/>
  <c r="V146" i="34"/>
  <c r="Y146" i="34" s="1"/>
  <c r="V32" i="35"/>
  <c r="Y32" i="35" s="1"/>
  <c r="R57" i="35"/>
  <c r="U57" i="35" s="1"/>
  <c r="S101" i="35"/>
  <c r="T101" i="35" s="1"/>
  <c r="R184" i="35"/>
  <c r="U184" i="35" s="1"/>
  <c r="V23" i="36"/>
  <c r="Y23" i="36" s="1"/>
  <c r="S71" i="36"/>
  <c r="T71" i="36" s="1"/>
  <c r="AE137" i="36"/>
  <c r="Z148" i="36"/>
  <c r="AC148" i="36" s="1"/>
  <c r="S158" i="36"/>
  <c r="T158" i="36" s="1"/>
  <c r="S162" i="36"/>
  <c r="T162" i="36" s="1"/>
  <c r="W169" i="36"/>
  <c r="X169" i="36" s="1"/>
  <c r="R186" i="36"/>
  <c r="U186" i="36" s="1"/>
  <c r="W200" i="36"/>
  <c r="X200" i="36" s="1"/>
  <c r="S204" i="36"/>
  <c r="T204" i="36" s="1"/>
  <c r="R207" i="36"/>
  <c r="U207" i="36" s="1"/>
  <c r="Z25" i="37"/>
  <c r="AC25" i="37" s="1"/>
  <c r="V30" i="37"/>
  <c r="Y30" i="37" s="1"/>
  <c r="AA32" i="37"/>
  <c r="AB32" i="37" s="1"/>
  <c r="Z33" i="37"/>
  <c r="AC33" i="37" s="1"/>
  <c r="R44" i="37"/>
  <c r="U44" i="37" s="1"/>
  <c r="AE54" i="37"/>
  <c r="R57" i="37"/>
  <c r="U57" i="37" s="1"/>
  <c r="W99" i="37"/>
  <c r="X99" i="37" s="1"/>
  <c r="AA120" i="37"/>
  <c r="AB120" i="37" s="1"/>
  <c r="S132" i="37"/>
  <c r="T132" i="37" s="1"/>
  <c r="S134" i="37"/>
  <c r="T134" i="37" s="1"/>
  <c r="R139" i="37"/>
  <c r="U139" i="37" s="1"/>
  <c r="S151" i="37"/>
  <c r="T151" i="37" s="1"/>
  <c r="S156" i="37"/>
  <c r="T156" i="37" s="1"/>
  <c r="Z158" i="37"/>
  <c r="AC158" i="37" s="1"/>
  <c r="Z162" i="37"/>
  <c r="AC162" i="37" s="1"/>
  <c r="R162" i="37"/>
  <c r="U162" i="37" s="1"/>
  <c r="V182" i="37"/>
  <c r="Y182" i="37" s="1"/>
  <c r="R182" i="37"/>
  <c r="U182" i="37" s="1"/>
  <c r="AA186" i="37"/>
  <c r="AB186" i="37" s="1"/>
  <c r="AE186" i="37"/>
  <c r="V186" i="37"/>
  <c r="Y186" i="37" s="1"/>
  <c r="S186" i="37"/>
  <c r="T186" i="37" s="1"/>
  <c r="Z11" i="38"/>
  <c r="AC11" i="38" s="1"/>
  <c r="W11" i="38"/>
  <c r="X11" i="38" s="1"/>
  <c r="V11" i="38"/>
  <c r="W17" i="38"/>
  <c r="X17" i="38" s="1"/>
  <c r="S18" i="38"/>
  <c r="T18" i="38" s="1"/>
  <c r="AA22" i="38"/>
  <c r="AB22" i="38" s="1"/>
  <c r="Q24" i="38"/>
  <c r="Z28" i="38"/>
  <c r="AC28" i="38" s="1"/>
  <c r="S32" i="34"/>
  <c r="T32" i="34" s="1"/>
  <c r="AE50" i="34"/>
  <c r="Z56" i="34"/>
  <c r="AC56" i="34" s="1"/>
  <c r="AA58" i="34"/>
  <c r="AB58" i="34" s="1"/>
  <c r="Z75" i="34"/>
  <c r="AC75" i="34" s="1"/>
  <c r="Z100" i="34"/>
  <c r="AC100" i="34" s="1"/>
  <c r="V121" i="34"/>
  <c r="Y121" i="34" s="1"/>
  <c r="AE131" i="34"/>
  <c r="Z18" i="35"/>
  <c r="AC18" i="35" s="1"/>
  <c r="W32" i="35"/>
  <c r="X32" i="35" s="1"/>
  <c r="R37" i="35"/>
  <c r="U37" i="35" s="1"/>
  <c r="Z57" i="35"/>
  <c r="AC57" i="35" s="1"/>
  <c r="W101" i="35"/>
  <c r="X101" i="35" s="1"/>
  <c r="V131" i="35"/>
  <c r="Y131" i="35" s="1"/>
  <c r="R134" i="35"/>
  <c r="U134" i="35" s="1"/>
  <c r="S184" i="35"/>
  <c r="T184" i="35" s="1"/>
  <c r="AA202" i="35"/>
  <c r="AB202" i="35" s="1"/>
  <c r="R12" i="36"/>
  <c r="U12" i="36" s="1"/>
  <c r="Z59" i="36"/>
  <c r="AC59" i="36" s="1"/>
  <c r="R79" i="36"/>
  <c r="U79" i="36" s="1"/>
  <c r="R82" i="36"/>
  <c r="U82" i="36" s="1"/>
  <c r="R85" i="36"/>
  <c r="U85" i="36" s="1"/>
  <c r="R89" i="36"/>
  <c r="U89" i="36" s="1"/>
  <c r="V98" i="36"/>
  <c r="Y98" i="36" s="1"/>
  <c r="R105" i="36"/>
  <c r="U105" i="36" s="1"/>
  <c r="Z111" i="36"/>
  <c r="AC111" i="36" s="1"/>
  <c r="S117" i="36"/>
  <c r="T117" i="36" s="1"/>
  <c r="R174" i="36"/>
  <c r="U174" i="36" s="1"/>
  <c r="V204" i="36"/>
  <c r="Y204" i="36" s="1"/>
  <c r="S207" i="36"/>
  <c r="T207" i="36" s="1"/>
  <c r="R15" i="37"/>
  <c r="U15" i="37" s="1"/>
  <c r="AE25" i="37"/>
  <c r="W30" i="37"/>
  <c r="X30" i="37" s="1"/>
  <c r="AE33" i="37"/>
  <c r="R37" i="37"/>
  <c r="U37" i="37" s="1"/>
  <c r="R40" i="37"/>
  <c r="U40" i="37" s="1"/>
  <c r="AA41" i="37"/>
  <c r="AB41" i="37" s="1"/>
  <c r="Z42" i="37"/>
  <c r="AC42" i="37" s="1"/>
  <c r="S44" i="37"/>
  <c r="T44" i="37" s="1"/>
  <c r="Z49" i="37"/>
  <c r="AC49" i="37" s="1"/>
  <c r="R56" i="37"/>
  <c r="U56" i="37" s="1"/>
  <c r="W57" i="37"/>
  <c r="X57" i="37" s="1"/>
  <c r="S64" i="37"/>
  <c r="T64" i="37" s="1"/>
  <c r="AE66" i="37"/>
  <c r="AA68" i="37"/>
  <c r="AB68" i="37" s="1"/>
  <c r="R77" i="37"/>
  <c r="U77" i="37" s="1"/>
  <c r="S90" i="37"/>
  <c r="T90" i="37" s="1"/>
  <c r="R96" i="37"/>
  <c r="U96" i="37" s="1"/>
  <c r="R98" i="37"/>
  <c r="U98" i="37" s="1"/>
  <c r="S103" i="37"/>
  <c r="T103" i="37" s="1"/>
  <c r="R119" i="37"/>
  <c r="U119" i="37" s="1"/>
  <c r="AE120" i="37"/>
  <c r="V128" i="37"/>
  <c r="Y128" i="37" s="1"/>
  <c r="W132" i="37"/>
  <c r="X132" i="37" s="1"/>
  <c r="V148" i="37"/>
  <c r="Y148" i="37" s="1"/>
  <c r="V151" i="37"/>
  <c r="Y151" i="37" s="1"/>
  <c r="AA158" i="37"/>
  <c r="AB158" i="37" s="1"/>
  <c r="S182" i="37"/>
  <c r="T182" i="37" s="1"/>
  <c r="R186" i="37"/>
  <c r="U186" i="37" s="1"/>
  <c r="W193" i="37"/>
  <c r="X193" i="37" s="1"/>
  <c r="AE193" i="37"/>
  <c r="R10" i="38"/>
  <c r="AA20" i="38"/>
  <c r="AB20" i="38" s="1"/>
  <c r="W20" i="38"/>
  <c r="X20" i="38" s="1"/>
  <c r="V20" i="38"/>
  <c r="Y20" i="38" s="1"/>
  <c r="R24" i="38"/>
  <c r="U24" i="38" s="1"/>
  <c r="Z27" i="38"/>
  <c r="AC27" i="38" s="1"/>
  <c r="Q40" i="38"/>
  <c r="S90" i="34"/>
  <c r="T90" i="34" s="1"/>
  <c r="AA100" i="34"/>
  <c r="AB100" i="34" s="1"/>
  <c r="S27" i="35"/>
  <c r="T27" i="35" s="1"/>
  <c r="AA57" i="35"/>
  <c r="AB57" i="35" s="1"/>
  <c r="AE101" i="35"/>
  <c r="S134" i="35"/>
  <c r="T134" i="35" s="1"/>
  <c r="V184" i="35"/>
  <c r="Y184" i="35" s="1"/>
  <c r="S12" i="36"/>
  <c r="T12" i="36" s="1"/>
  <c r="R14" i="36"/>
  <c r="U14" i="36" s="1"/>
  <c r="Z23" i="36"/>
  <c r="AC23" i="36" s="1"/>
  <c r="AE59" i="36"/>
  <c r="V71" i="36"/>
  <c r="Y71" i="36" s="1"/>
  <c r="AA73" i="36"/>
  <c r="AB73" i="36" s="1"/>
  <c r="Z82" i="36"/>
  <c r="AC82" i="36" s="1"/>
  <c r="AA85" i="36"/>
  <c r="AB85" i="36" s="1"/>
  <c r="V89" i="36"/>
  <c r="Y89" i="36" s="1"/>
  <c r="W98" i="36"/>
  <c r="X98" i="36" s="1"/>
  <c r="R101" i="36"/>
  <c r="U101" i="36" s="1"/>
  <c r="S105" i="36"/>
  <c r="T105" i="36" s="1"/>
  <c r="AA111" i="36"/>
  <c r="AB111" i="36" s="1"/>
  <c r="V117" i="36"/>
  <c r="Y117" i="36" s="1"/>
  <c r="R121" i="36"/>
  <c r="U121" i="36" s="1"/>
  <c r="S130" i="36"/>
  <c r="T130" i="36" s="1"/>
  <c r="R134" i="36"/>
  <c r="U134" i="36" s="1"/>
  <c r="W141" i="36"/>
  <c r="X141" i="36" s="1"/>
  <c r="AA145" i="36"/>
  <c r="AB145" i="36" s="1"/>
  <c r="AA153" i="36"/>
  <c r="AB153" i="36" s="1"/>
  <c r="R156" i="36"/>
  <c r="U156" i="36" s="1"/>
  <c r="V158" i="36"/>
  <c r="Y158" i="36" s="1"/>
  <c r="AA169" i="36"/>
  <c r="AB169" i="36" s="1"/>
  <c r="S174" i="36"/>
  <c r="T174" i="36" s="1"/>
  <c r="V186" i="36"/>
  <c r="Y186" i="36" s="1"/>
  <c r="S194" i="36"/>
  <c r="T194" i="36" s="1"/>
  <c r="W204" i="36"/>
  <c r="X204" i="36" s="1"/>
  <c r="V207" i="36"/>
  <c r="Y207" i="36" s="1"/>
  <c r="R18" i="37"/>
  <c r="U18" i="37" s="1"/>
  <c r="R19" i="37"/>
  <c r="U19" i="37" s="1"/>
  <c r="Q24" i="37"/>
  <c r="AA29" i="37"/>
  <c r="AB29" i="37" s="1"/>
  <c r="AE32" i="37"/>
  <c r="S40" i="37"/>
  <c r="T40" i="37" s="1"/>
  <c r="AA42" i="37"/>
  <c r="AB42" i="37" s="1"/>
  <c r="AE49" i="37"/>
  <c r="R54" i="37"/>
  <c r="U54" i="37" s="1"/>
  <c r="S56" i="37"/>
  <c r="T56" i="37" s="1"/>
  <c r="W64" i="37"/>
  <c r="X64" i="37" s="1"/>
  <c r="S77" i="37"/>
  <c r="T77" i="37" s="1"/>
  <c r="R89" i="37"/>
  <c r="U89" i="37" s="1"/>
  <c r="S98" i="37"/>
  <c r="T98" i="37" s="1"/>
  <c r="Z103" i="37"/>
  <c r="AC103" i="37" s="1"/>
  <c r="S119" i="37"/>
  <c r="T119" i="37" s="1"/>
  <c r="W128" i="37"/>
  <c r="X128" i="37" s="1"/>
  <c r="Z132" i="37"/>
  <c r="AC132" i="37" s="1"/>
  <c r="V134" i="37"/>
  <c r="Y134" i="37" s="1"/>
  <c r="V139" i="37"/>
  <c r="Y139" i="37" s="1"/>
  <c r="V141" i="37"/>
  <c r="Y141" i="37" s="1"/>
  <c r="R150" i="37"/>
  <c r="U150" i="37" s="1"/>
  <c r="Z151" i="37"/>
  <c r="AC151" i="37" s="1"/>
  <c r="W153" i="37"/>
  <c r="X153" i="37" s="1"/>
  <c r="AE158" i="37"/>
  <c r="S171" i="37"/>
  <c r="T171" i="37" s="1"/>
  <c r="AA174" i="37"/>
  <c r="AB174" i="37" s="1"/>
  <c r="S177" i="37"/>
  <c r="T177" i="37" s="1"/>
  <c r="Z177" i="37"/>
  <c r="AC177" i="37" s="1"/>
  <c r="W177" i="37"/>
  <c r="X177" i="37" s="1"/>
  <c r="W182" i="37"/>
  <c r="X182" i="37" s="1"/>
  <c r="W186" i="37"/>
  <c r="X186" i="37" s="1"/>
  <c r="Z191" i="37"/>
  <c r="AC191" i="37" s="1"/>
  <c r="AE191" i="37"/>
  <c r="R193" i="37"/>
  <c r="U193" i="37" s="1"/>
  <c r="V200" i="37"/>
  <c r="Y200" i="37" s="1"/>
  <c r="S10" i="38"/>
  <c r="T10" i="38" s="1"/>
  <c r="S15" i="38"/>
  <c r="T15" i="38" s="1"/>
  <c r="S16" i="38"/>
  <c r="T16" i="38" s="1"/>
  <c r="AA16" i="38"/>
  <c r="AB16" i="38" s="1"/>
  <c r="Z16" i="38"/>
  <c r="AC16" i="38" s="1"/>
  <c r="V18" i="38"/>
  <c r="Y18" i="38" s="1"/>
  <c r="AA27" i="38"/>
  <c r="AB27" i="38" s="1"/>
  <c r="S31" i="38"/>
  <c r="T31" i="38" s="1"/>
  <c r="V205" i="32"/>
  <c r="Y205" i="32" s="1"/>
  <c r="S69" i="33"/>
  <c r="T69" i="33" s="1"/>
  <c r="V110" i="33"/>
  <c r="Y110" i="33" s="1"/>
  <c r="AA152" i="33"/>
  <c r="AB152" i="33" s="1"/>
  <c r="W174" i="33"/>
  <c r="X174" i="33" s="1"/>
  <c r="AA35" i="34"/>
  <c r="AB35" i="34" s="1"/>
  <c r="S82" i="34"/>
  <c r="T82" i="34" s="1"/>
  <c r="W90" i="34"/>
  <c r="X90" i="34" s="1"/>
  <c r="R174" i="34"/>
  <c r="U174" i="34" s="1"/>
  <c r="W27" i="35"/>
  <c r="X27" i="35" s="1"/>
  <c r="AE37" i="35"/>
  <c r="S84" i="35"/>
  <c r="T84" i="35" s="1"/>
  <c r="AA127" i="35"/>
  <c r="AB127" i="35" s="1"/>
  <c r="S152" i="35"/>
  <c r="T152" i="35" s="1"/>
  <c r="AA184" i="35"/>
  <c r="AB184" i="35" s="1"/>
  <c r="R194" i="35"/>
  <c r="U194" i="35" s="1"/>
  <c r="S14" i="36"/>
  <c r="T14" i="36" s="1"/>
  <c r="R16" i="36"/>
  <c r="AA23" i="36"/>
  <c r="AB23" i="36" s="1"/>
  <c r="Z55" i="36"/>
  <c r="AC55" i="36" s="1"/>
  <c r="V58" i="36"/>
  <c r="Y58" i="36" s="1"/>
  <c r="Z64" i="36"/>
  <c r="AC64" i="36" s="1"/>
  <c r="W71" i="36"/>
  <c r="X71" i="36" s="1"/>
  <c r="AA79" i="36"/>
  <c r="AB79" i="36" s="1"/>
  <c r="W89" i="36"/>
  <c r="X89" i="36" s="1"/>
  <c r="AE92" i="36"/>
  <c r="V105" i="36"/>
  <c r="Y105" i="36" s="1"/>
  <c r="Z121" i="36"/>
  <c r="AC121" i="36" s="1"/>
  <c r="Z130" i="36"/>
  <c r="AC130" i="36" s="1"/>
  <c r="Z138" i="36"/>
  <c r="AC138" i="36" s="1"/>
  <c r="AE153" i="36"/>
  <c r="W158" i="36"/>
  <c r="X158" i="36" s="1"/>
  <c r="V174" i="36"/>
  <c r="Y174" i="36" s="1"/>
  <c r="Z186" i="36"/>
  <c r="AC186" i="36" s="1"/>
  <c r="Z204" i="36"/>
  <c r="AC204" i="36" s="1"/>
  <c r="AE207" i="36"/>
  <c r="S19" i="37"/>
  <c r="T19" i="37" s="1"/>
  <c r="AA20" i="37"/>
  <c r="Z27" i="37"/>
  <c r="AC27" i="37" s="1"/>
  <c r="Z30" i="37"/>
  <c r="AC30" i="37" s="1"/>
  <c r="S35" i="37"/>
  <c r="T35" i="37" s="1"/>
  <c r="AA37" i="37"/>
  <c r="AB37" i="37" s="1"/>
  <c r="V39" i="37"/>
  <c r="Y39" i="37" s="1"/>
  <c r="V44" i="37"/>
  <c r="Y44" i="37" s="1"/>
  <c r="R51" i="37"/>
  <c r="U51" i="37" s="1"/>
  <c r="S54" i="37"/>
  <c r="T54" i="37" s="1"/>
  <c r="S72" i="37"/>
  <c r="T72" i="37" s="1"/>
  <c r="Z78" i="37"/>
  <c r="AC78" i="37" s="1"/>
  <c r="S89" i="37"/>
  <c r="T89" i="37" s="1"/>
  <c r="V96" i="37"/>
  <c r="Y96" i="37" s="1"/>
  <c r="V98" i="37"/>
  <c r="Y98" i="37" s="1"/>
  <c r="R109" i="37"/>
  <c r="U109" i="37" s="1"/>
  <c r="AA130" i="37"/>
  <c r="AB130" i="37" s="1"/>
  <c r="AA132" i="37"/>
  <c r="AB132" i="37" s="1"/>
  <c r="W134" i="37"/>
  <c r="X134" i="37" s="1"/>
  <c r="R136" i="37"/>
  <c r="U136" i="37" s="1"/>
  <c r="AE137" i="37"/>
  <c r="W141" i="37"/>
  <c r="X141" i="37" s="1"/>
  <c r="S150" i="37"/>
  <c r="T150" i="37" s="1"/>
  <c r="V162" i="37"/>
  <c r="Y162" i="37" s="1"/>
  <c r="AE174" i="37"/>
  <c r="V177" i="37"/>
  <c r="Y177" i="37" s="1"/>
  <c r="Z182" i="37"/>
  <c r="AC182" i="37" s="1"/>
  <c r="R191" i="37"/>
  <c r="U191" i="37" s="1"/>
  <c r="Z193" i="37"/>
  <c r="AC193" i="37" s="1"/>
  <c r="W200" i="37"/>
  <c r="X200" i="37" s="1"/>
  <c r="W10" i="38"/>
  <c r="X10" i="38" s="1"/>
  <c r="Z17" i="38"/>
  <c r="AC17" i="38" s="1"/>
  <c r="W18" i="38"/>
  <c r="X18" i="38" s="1"/>
  <c r="V21" i="38"/>
  <c r="Y21" i="38" s="1"/>
  <c r="S21" i="38"/>
  <c r="T21" i="38" s="1"/>
  <c r="AE21" i="38"/>
  <c r="AA21" i="38"/>
  <c r="AB21" i="38" s="1"/>
  <c r="W22" i="38"/>
  <c r="X22" i="38" s="1"/>
  <c r="S22" i="38"/>
  <c r="T22" i="38" s="1"/>
  <c r="R22" i="38"/>
  <c r="U22" i="38" s="1"/>
  <c r="V24" i="38"/>
  <c r="Y24" i="38" s="1"/>
  <c r="Q25" i="38"/>
  <c r="V31" i="38"/>
  <c r="Y31" i="38" s="1"/>
  <c r="AE23" i="36"/>
  <c r="AA184" i="37"/>
  <c r="AB184" i="37" s="1"/>
  <c r="S184" i="37"/>
  <c r="T184" i="37" s="1"/>
  <c r="R184" i="37"/>
  <c r="U184" i="37" s="1"/>
  <c r="AA161" i="34"/>
  <c r="AB161" i="34" s="1"/>
  <c r="S58" i="35"/>
  <c r="T58" i="35" s="1"/>
  <c r="R74" i="36"/>
  <c r="U74" i="36" s="1"/>
  <c r="AE86" i="36"/>
  <c r="S179" i="36"/>
  <c r="T179" i="36" s="1"/>
  <c r="AA202" i="36"/>
  <c r="AB202" i="36" s="1"/>
  <c r="Q34" i="37"/>
  <c r="R46" i="37"/>
  <c r="U46" i="37" s="1"/>
  <c r="R93" i="37"/>
  <c r="U93" i="37" s="1"/>
  <c r="R118" i="37"/>
  <c r="U118" i="37" s="1"/>
  <c r="R121" i="37"/>
  <c r="U121" i="37" s="1"/>
  <c r="Z134" i="37"/>
  <c r="AC134" i="37" s="1"/>
  <c r="AA141" i="37"/>
  <c r="AB141" i="37" s="1"/>
  <c r="V150" i="37"/>
  <c r="Y150" i="37" s="1"/>
  <c r="R158" i="37"/>
  <c r="U158" i="37" s="1"/>
  <c r="V170" i="37"/>
  <c r="Y170" i="37" s="1"/>
  <c r="AA170" i="37"/>
  <c r="AB170" i="37" s="1"/>
  <c r="Z170" i="37"/>
  <c r="AC170" i="37" s="1"/>
  <c r="AA171" i="37"/>
  <c r="AB171" i="37" s="1"/>
  <c r="W184" i="37"/>
  <c r="X184" i="37" s="1"/>
  <c r="AA198" i="37"/>
  <c r="AB198" i="37" s="1"/>
  <c r="AE198" i="37"/>
  <c r="W198" i="37"/>
  <c r="X198" i="37" s="1"/>
  <c r="V15" i="38"/>
  <c r="Y15" i="38" s="1"/>
  <c r="V27" i="38"/>
  <c r="Y27" i="38" s="1"/>
  <c r="W27" i="38"/>
  <c r="X27" i="38" s="1"/>
  <c r="S27" i="38"/>
  <c r="T27" i="38" s="1"/>
  <c r="R27" i="38"/>
  <c r="U27" i="38" s="1"/>
  <c r="W28" i="38"/>
  <c r="X28" i="38" s="1"/>
  <c r="AA28" i="38"/>
  <c r="AB28" i="38" s="1"/>
  <c r="V28" i="38"/>
  <c r="Y28" i="38" s="1"/>
  <c r="S28" i="38"/>
  <c r="T28" i="38" s="1"/>
  <c r="Q39" i="38"/>
  <c r="Q48" i="38"/>
  <c r="S54" i="34"/>
  <c r="T54" i="34" s="1"/>
  <c r="S62" i="34"/>
  <c r="T62" i="34" s="1"/>
  <c r="AA172" i="34"/>
  <c r="AB172" i="34" s="1"/>
  <c r="Z81" i="35"/>
  <c r="AC81" i="35" s="1"/>
  <c r="R145" i="35"/>
  <c r="U145" i="35" s="1"/>
  <c r="W153" i="35"/>
  <c r="X153" i="35" s="1"/>
  <c r="Z165" i="35"/>
  <c r="AC165" i="35" s="1"/>
  <c r="R185" i="35"/>
  <c r="U185" i="35" s="1"/>
  <c r="Z12" i="36"/>
  <c r="AC12" i="36" s="1"/>
  <c r="AE14" i="36"/>
  <c r="Z42" i="36"/>
  <c r="AC42" i="36" s="1"/>
  <c r="R60" i="36"/>
  <c r="U60" i="36" s="1"/>
  <c r="V74" i="36"/>
  <c r="Y74" i="36" s="1"/>
  <c r="R78" i="36"/>
  <c r="U78" i="36" s="1"/>
  <c r="R83" i="36"/>
  <c r="U83" i="36" s="1"/>
  <c r="AE90" i="36"/>
  <c r="R93" i="36"/>
  <c r="U93" i="36" s="1"/>
  <c r="AE105" i="36"/>
  <c r="R129" i="36"/>
  <c r="U129" i="36" s="1"/>
  <c r="Z135" i="36"/>
  <c r="AC135" i="36" s="1"/>
  <c r="Z179" i="36"/>
  <c r="AC179" i="36" s="1"/>
  <c r="S11" i="37"/>
  <c r="T11" i="37" s="1"/>
  <c r="R33" i="37"/>
  <c r="U33" i="37" s="1"/>
  <c r="AA40" i="37"/>
  <c r="AB40" i="37" s="1"/>
  <c r="AA44" i="37"/>
  <c r="AB44" i="37" s="1"/>
  <c r="S46" i="37"/>
  <c r="T46" i="37" s="1"/>
  <c r="S50" i="37"/>
  <c r="T50" i="37" s="1"/>
  <c r="W56" i="37"/>
  <c r="X56" i="37" s="1"/>
  <c r="V69" i="37"/>
  <c r="Y69" i="37" s="1"/>
  <c r="R88" i="37"/>
  <c r="U88" i="37" s="1"/>
  <c r="S93" i="37"/>
  <c r="T93" i="37" s="1"/>
  <c r="AA96" i="37"/>
  <c r="AB96" i="37" s="1"/>
  <c r="R120" i="37"/>
  <c r="U120" i="37" s="1"/>
  <c r="AE141" i="37"/>
  <c r="W181" i="37"/>
  <c r="X181" i="37" s="1"/>
  <c r="AE181" i="37"/>
  <c r="AA181" i="37"/>
  <c r="AB181" i="37" s="1"/>
  <c r="AE184" i="37"/>
  <c r="W194" i="37"/>
  <c r="X194" i="37" s="1"/>
  <c r="S194" i="37"/>
  <c r="T194" i="37" s="1"/>
  <c r="W15" i="38"/>
  <c r="X15" i="38" s="1"/>
  <c r="AE53" i="38"/>
  <c r="R53" i="38"/>
  <c r="U53" i="38" s="1"/>
  <c r="W53" i="38"/>
  <c r="X53" i="38" s="1"/>
  <c r="Z57" i="38"/>
  <c r="AC57" i="38" s="1"/>
  <c r="AE57" i="38"/>
  <c r="V57" i="38"/>
  <c r="Y57" i="38" s="1"/>
  <c r="Z32" i="38"/>
  <c r="AC32" i="38" s="1"/>
  <c r="Z50" i="38"/>
  <c r="AC50" i="38" s="1"/>
  <c r="R50" i="38"/>
  <c r="U50" i="38" s="1"/>
  <c r="N51" i="38"/>
  <c r="Z52" i="38"/>
  <c r="AC52" i="38" s="1"/>
  <c r="AE52" i="38"/>
  <c r="R52" i="38"/>
  <c r="U52" i="38" s="1"/>
  <c r="M53" i="38"/>
  <c r="M54" i="38"/>
  <c r="Z56" i="38"/>
  <c r="AC56" i="38" s="1"/>
  <c r="W56" i="38"/>
  <c r="X56" i="38" s="1"/>
  <c r="V56" i="38"/>
  <c r="Y56" i="38" s="1"/>
  <c r="S56" i="38"/>
  <c r="T56" i="38" s="1"/>
  <c r="R56" i="38"/>
  <c r="U56" i="38" s="1"/>
  <c r="AE56" i="38"/>
  <c r="O57" i="38"/>
  <c r="AE63" i="38"/>
  <c r="W63" i="38"/>
  <c r="X63" i="38" s="1"/>
  <c r="V63" i="38"/>
  <c r="Y63" i="38" s="1"/>
  <c r="S63" i="38"/>
  <c r="T63" i="38" s="1"/>
  <c r="R63" i="38"/>
  <c r="U63" i="38" s="1"/>
  <c r="Z63" i="38"/>
  <c r="AC63" i="38" s="1"/>
  <c r="O77" i="38"/>
  <c r="M63" i="38"/>
  <c r="O204" i="38"/>
  <c r="N203" i="38"/>
  <c r="M202" i="38"/>
  <c r="O205" i="38"/>
  <c r="N204" i="38"/>
  <c r="M203" i="38"/>
  <c r="O206" i="38"/>
  <c r="N205" i="38"/>
  <c r="M204" i="38"/>
  <c r="O194" i="38"/>
  <c r="N193" i="38"/>
  <c r="M192" i="38"/>
  <c r="O182" i="38"/>
  <c r="N181" i="38"/>
  <c r="M180" i="38"/>
  <c r="O170" i="38"/>
  <c r="O207" i="38"/>
  <c r="N206" i="38"/>
  <c r="M205" i="38"/>
  <c r="O195" i="38"/>
  <c r="N194" i="38"/>
  <c r="M193" i="38"/>
  <c r="O183" i="38"/>
  <c r="N182" i="38"/>
  <c r="M181" i="38"/>
  <c r="O208" i="38"/>
  <c r="N207" i="38"/>
  <c r="M206" i="38"/>
  <c r="O196" i="38"/>
  <c r="N195" i="38"/>
  <c r="M194" i="38"/>
  <c r="O184" i="38"/>
  <c r="N183" i="38"/>
  <c r="M182" i="38"/>
  <c r="N208" i="38"/>
  <c r="M207" i="38"/>
  <c r="O197" i="38"/>
  <c r="N196" i="38"/>
  <c r="M195" i="38"/>
  <c r="O185" i="38"/>
  <c r="N184" i="38"/>
  <c r="M183" i="38"/>
  <c r="M208" i="38"/>
  <c r="O198" i="38"/>
  <c r="N197" i="38"/>
  <c r="M196" i="38"/>
  <c r="O186" i="38"/>
  <c r="N185" i="38"/>
  <c r="M184" i="38"/>
  <c r="O174" i="38"/>
  <c r="N173" i="38"/>
  <c r="M172" i="38"/>
  <c r="O199" i="38"/>
  <c r="N198" i="38"/>
  <c r="M197" i="38"/>
  <c r="O187" i="38"/>
  <c r="N186" i="38"/>
  <c r="M185" i="38"/>
  <c r="O175" i="38"/>
  <c r="N174" i="38"/>
  <c r="M173" i="38"/>
  <c r="O163" i="38"/>
  <c r="N162" i="38"/>
  <c r="M161" i="38"/>
  <c r="O200" i="38"/>
  <c r="N199" i="38"/>
  <c r="M198" i="38"/>
  <c r="O188" i="38"/>
  <c r="N187" i="38"/>
  <c r="M186" i="38"/>
  <c r="O176" i="38"/>
  <c r="N175" i="38"/>
  <c r="M174" i="38"/>
  <c r="O201" i="38"/>
  <c r="N200" i="38"/>
  <c r="M199" i="38"/>
  <c r="O189" i="38"/>
  <c r="N188" i="38"/>
  <c r="M187" i="38"/>
  <c r="O177" i="38"/>
  <c r="N176" i="38"/>
  <c r="M175" i="38"/>
  <c r="O165" i="38"/>
  <c r="N164" i="38"/>
  <c r="M163" i="38"/>
  <c r="N191" i="38"/>
  <c r="O192" i="38"/>
  <c r="M191" i="38"/>
  <c r="M188" i="38"/>
  <c r="O193" i="38"/>
  <c r="N192" i="38"/>
  <c r="O202" i="38"/>
  <c r="N189" i="38"/>
  <c r="O179" i="38"/>
  <c r="N178" i="38"/>
  <c r="O173" i="38"/>
  <c r="O181" i="38"/>
  <c r="N180" i="38"/>
  <c r="M179" i="38"/>
  <c r="O190" i="38"/>
  <c r="O203" i="38"/>
  <c r="N201" i="38"/>
  <c r="M190" i="38"/>
  <c r="M201" i="38"/>
  <c r="O191" i="38"/>
  <c r="N166" i="38"/>
  <c r="O151" i="38"/>
  <c r="N150" i="38"/>
  <c r="M149" i="38"/>
  <c r="O139" i="38"/>
  <c r="N138" i="38"/>
  <c r="M137" i="38"/>
  <c r="M189" i="38"/>
  <c r="N177" i="38"/>
  <c r="M200" i="38"/>
  <c r="N171" i="38"/>
  <c r="O168" i="38"/>
  <c r="O166" i="38"/>
  <c r="M164" i="38"/>
  <c r="O162" i="38"/>
  <c r="N159" i="38"/>
  <c r="O155" i="38"/>
  <c r="O146" i="38"/>
  <c r="O142" i="38"/>
  <c r="O133" i="38"/>
  <c r="O129" i="38"/>
  <c r="O178" i="38"/>
  <c r="N179" i="38"/>
  <c r="N202" i="38"/>
  <c r="N190" i="38"/>
  <c r="O180" i="38"/>
  <c r="N168" i="38"/>
  <c r="N158" i="38"/>
  <c r="M168" i="38"/>
  <c r="O167" i="38"/>
  <c r="O161" i="38"/>
  <c r="M178" i="38"/>
  <c r="M176" i="38"/>
  <c r="N167" i="38"/>
  <c r="M166" i="38"/>
  <c r="O154" i="38"/>
  <c r="M151" i="38"/>
  <c r="N148" i="38"/>
  <c r="N145" i="38"/>
  <c r="O137" i="38"/>
  <c r="O131" i="38"/>
  <c r="M128" i="38"/>
  <c r="M124" i="38"/>
  <c r="N120" i="38"/>
  <c r="M119" i="38"/>
  <c r="N172" i="38"/>
  <c r="O171" i="38"/>
  <c r="M165" i="38"/>
  <c r="M160" i="38"/>
  <c r="N157" i="38"/>
  <c r="O152" i="38"/>
  <c r="O149" i="38"/>
  <c r="N143" i="38"/>
  <c r="M177" i="38"/>
  <c r="M171" i="38"/>
  <c r="N170" i="38"/>
  <c r="O169" i="38"/>
  <c r="M162" i="38"/>
  <c r="M157" i="38"/>
  <c r="N152" i="38"/>
  <c r="N149" i="38"/>
  <c r="N146" i="38"/>
  <c r="M143" i="38"/>
  <c r="O160" i="38"/>
  <c r="M156" i="38"/>
  <c r="N155" i="38"/>
  <c r="M152" i="38"/>
  <c r="M141" i="38"/>
  <c r="M139" i="38"/>
  <c r="N137" i="38"/>
  <c r="N132" i="38"/>
  <c r="N130" i="38"/>
  <c r="O128" i="38"/>
  <c r="M170" i="38"/>
  <c r="M167" i="38"/>
  <c r="O164" i="38"/>
  <c r="M154" i="38"/>
  <c r="N165" i="38"/>
  <c r="O158" i="38"/>
  <c r="M158" i="38"/>
  <c r="M148" i="38"/>
  <c r="M131" i="38"/>
  <c r="O127" i="38"/>
  <c r="O122" i="38"/>
  <c r="M118" i="38"/>
  <c r="O114" i="38"/>
  <c r="O107" i="38"/>
  <c r="N106" i="38"/>
  <c r="M105" i="38"/>
  <c r="O150" i="38"/>
  <c r="N142" i="38"/>
  <c r="O132" i="38"/>
  <c r="M150" i="38"/>
  <c r="M142" i="38"/>
  <c r="N139" i="38"/>
  <c r="O134" i="38"/>
  <c r="M132" i="38"/>
  <c r="M116" i="38"/>
  <c r="O111" i="38"/>
  <c r="O102" i="38"/>
  <c r="O98" i="38"/>
  <c r="N97" i="38"/>
  <c r="M96" i="38"/>
  <c r="O159" i="38"/>
  <c r="N163" i="38"/>
  <c r="N160" i="38"/>
  <c r="M159" i="38"/>
  <c r="O147" i="38"/>
  <c r="M134" i="38"/>
  <c r="N126" i="38"/>
  <c r="N124" i="38"/>
  <c r="M122" i="38"/>
  <c r="M120" i="38"/>
  <c r="N117" i="38"/>
  <c r="M114" i="38"/>
  <c r="M111" i="38"/>
  <c r="M107" i="38"/>
  <c r="O148" i="38"/>
  <c r="N147" i="38"/>
  <c r="M146" i="38"/>
  <c r="O136" i="38"/>
  <c r="N131" i="38"/>
  <c r="M147" i="38"/>
  <c r="O141" i="38"/>
  <c r="O138" i="38"/>
  <c r="N136" i="38"/>
  <c r="N161" i="38"/>
  <c r="O145" i="38"/>
  <c r="N141" i="38"/>
  <c r="M138" i="38"/>
  <c r="M136" i="38"/>
  <c r="N133" i="38"/>
  <c r="O130" i="38"/>
  <c r="O118" i="38"/>
  <c r="O115" i="38"/>
  <c r="N112" i="38"/>
  <c r="M108" i="38"/>
  <c r="N104" i="38"/>
  <c r="M99" i="38"/>
  <c r="O91" i="38"/>
  <c r="N169" i="38"/>
  <c r="O157" i="38"/>
  <c r="M155" i="38"/>
  <c r="N154" i="38"/>
  <c r="O153" i="38"/>
  <c r="M145" i="38"/>
  <c r="O144" i="38"/>
  <c r="M169" i="38"/>
  <c r="O156" i="38"/>
  <c r="N153" i="38"/>
  <c r="N151" i="38"/>
  <c r="N144" i="38"/>
  <c r="O140" i="38"/>
  <c r="N125" i="38"/>
  <c r="O172" i="38"/>
  <c r="N156" i="38"/>
  <c r="M153" i="38"/>
  <c r="M135" i="38"/>
  <c r="O143" i="38"/>
  <c r="O124" i="38"/>
  <c r="O123" i="38"/>
  <c r="O121" i="38"/>
  <c r="O113" i="38"/>
  <c r="O110" i="38"/>
  <c r="M144" i="38"/>
  <c r="N134" i="38"/>
  <c r="N128" i="38"/>
  <c r="N118" i="38"/>
  <c r="M115" i="38"/>
  <c r="M109" i="38"/>
  <c r="O106" i="38"/>
  <c r="O104" i="38"/>
  <c r="N95" i="38"/>
  <c r="M92" i="38"/>
  <c r="O88" i="38"/>
  <c r="N87" i="38"/>
  <c r="M86" i="38"/>
  <c r="O76" i="38"/>
  <c r="N75" i="38"/>
  <c r="M74" i="38"/>
  <c r="M140" i="38"/>
  <c r="N135" i="38"/>
  <c r="O117" i="38"/>
  <c r="N108" i="38"/>
  <c r="M102" i="38"/>
  <c r="N100" i="38"/>
  <c r="M98" i="38"/>
  <c r="O119" i="38"/>
  <c r="N115" i="38"/>
  <c r="N140" i="38"/>
  <c r="N119" i="38"/>
  <c r="M117" i="38"/>
  <c r="O116" i="38"/>
  <c r="M106" i="38"/>
  <c r="O105" i="38"/>
  <c r="N103" i="38"/>
  <c r="O100" i="38"/>
  <c r="M89" i="38"/>
  <c r="N85" i="38"/>
  <c r="M80" i="38"/>
  <c r="M76" i="38"/>
  <c r="O72" i="38"/>
  <c r="M71" i="38"/>
  <c r="M67" i="38"/>
  <c r="O58" i="38"/>
  <c r="N116" i="38"/>
  <c r="N105" i="38"/>
  <c r="M103" i="38"/>
  <c r="M100" i="38"/>
  <c r="M126" i="38"/>
  <c r="M123" i="38"/>
  <c r="M113" i="38"/>
  <c r="O112" i="38"/>
  <c r="O99" i="38"/>
  <c r="N96" i="38"/>
  <c r="M94" i="38"/>
  <c r="M90" i="38"/>
  <c r="N86" i="38"/>
  <c r="M81" i="38"/>
  <c r="M77" i="38"/>
  <c r="N73" i="38"/>
  <c r="M68" i="38"/>
  <c r="O61" i="38"/>
  <c r="N60" i="38"/>
  <c r="M59" i="38"/>
  <c r="N127" i="38"/>
  <c r="M127" i="38"/>
  <c r="M130" i="38"/>
  <c r="N121" i="38"/>
  <c r="O135" i="38"/>
  <c r="M133" i="38"/>
  <c r="N129" i="38"/>
  <c r="M121" i="38"/>
  <c r="N110" i="38"/>
  <c r="O109" i="38"/>
  <c r="O108" i="38"/>
  <c r="N107" i="38"/>
  <c r="O125" i="38"/>
  <c r="N101" i="38"/>
  <c r="M93" i="38"/>
  <c r="M88" i="38"/>
  <c r="O84" i="38"/>
  <c r="M83" i="38"/>
  <c r="M79" i="38"/>
  <c r="M75" i="38"/>
  <c r="O97" i="38"/>
  <c r="O96" i="38"/>
  <c r="N91" i="38"/>
  <c r="O83" i="38"/>
  <c r="N80" i="38"/>
  <c r="M72" i="38"/>
  <c r="N70" i="38"/>
  <c r="M66" i="38"/>
  <c r="M61" i="38"/>
  <c r="O51" i="38"/>
  <c r="N50" i="38"/>
  <c r="M49" i="38"/>
  <c r="N114" i="38"/>
  <c r="N113" i="38"/>
  <c r="M125" i="38"/>
  <c r="N123" i="38"/>
  <c r="O120" i="38"/>
  <c r="O101" i="38"/>
  <c r="N111" i="38"/>
  <c r="M110" i="38"/>
  <c r="O93" i="38"/>
  <c r="N89" i="38"/>
  <c r="N122" i="38"/>
  <c r="M129" i="38"/>
  <c r="O126" i="38"/>
  <c r="M112" i="38"/>
  <c r="N109" i="38"/>
  <c r="O81" i="38"/>
  <c r="O73" i="38"/>
  <c r="N71" i="38"/>
  <c r="N68" i="38"/>
  <c r="N88" i="38"/>
  <c r="N81" i="38"/>
  <c r="O87" i="38"/>
  <c r="N76" i="38"/>
  <c r="N102" i="38"/>
  <c r="M87" i="38"/>
  <c r="O80" i="38"/>
  <c r="O70" i="38"/>
  <c r="O65" i="38"/>
  <c r="N63" i="38"/>
  <c r="N61" i="38"/>
  <c r="M56" i="38"/>
  <c r="M52" i="38"/>
  <c r="N48" i="38"/>
  <c r="M43" i="38"/>
  <c r="O35" i="38"/>
  <c r="O103" i="38"/>
  <c r="N98" i="38"/>
  <c r="M95" i="38"/>
  <c r="N94" i="38"/>
  <c r="N93" i="38"/>
  <c r="O92" i="38"/>
  <c r="O78" i="38"/>
  <c r="O74" i="38"/>
  <c r="N69" i="38"/>
  <c r="N99" i="38"/>
  <c r="M91" i="38"/>
  <c r="N82" i="38"/>
  <c r="O75" i="38"/>
  <c r="M65" i="38"/>
  <c r="M62" i="38"/>
  <c r="N59" i="38"/>
  <c r="N57" i="38"/>
  <c r="O52" i="38"/>
  <c r="O46" i="38"/>
  <c r="N40" i="38"/>
  <c r="M104" i="38"/>
  <c r="O85" i="38"/>
  <c r="M82" i="38"/>
  <c r="N74" i="38"/>
  <c r="O64" i="38"/>
  <c r="M57" i="38"/>
  <c r="N52" i="38"/>
  <c r="O95" i="38"/>
  <c r="N92" i="38"/>
  <c r="O89" i="38"/>
  <c r="N84" i="38"/>
  <c r="N77" i="38"/>
  <c r="M73" i="38"/>
  <c r="M64" i="38"/>
  <c r="N55" i="38"/>
  <c r="O50" i="38"/>
  <c r="O47" i="38"/>
  <c r="N44" i="38"/>
  <c r="N41" i="38"/>
  <c r="N37" i="38"/>
  <c r="M84" i="38"/>
  <c r="N78" i="38"/>
  <c r="M55" i="38"/>
  <c r="O53" i="38"/>
  <c r="M50" i="38"/>
  <c r="N47" i="38"/>
  <c r="M44" i="38"/>
  <c r="M41" i="38"/>
  <c r="M37" i="38"/>
  <c r="O32" i="38"/>
  <c r="N31" i="38"/>
  <c r="M30" i="38"/>
  <c r="M101" i="38"/>
  <c r="O90" i="38"/>
  <c r="O79" i="38"/>
  <c r="M69" i="38"/>
  <c r="O68" i="38"/>
  <c r="O67" i="38"/>
  <c r="O63" i="38"/>
  <c r="M58" i="38"/>
  <c r="N90" i="38"/>
  <c r="N79" i="38"/>
  <c r="N72" i="38"/>
  <c r="M70" i="38"/>
  <c r="N67" i="38"/>
  <c r="M97" i="38"/>
  <c r="O71" i="38"/>
  <c r="O86" i="38"/>
  <c r="O62" i="38"/>
  <c r="N54" i="38"/>
  <c r="O49" i="38"/>
  <c r="O43" i="38"/>
  <c r="M39" i="38"/>
  <c r="M35" i="38"/>
  <c r="O26" i="38"/>
  <c r="N25" i="38"/>
  <c r="M24" i="38"/>
  <c r="O94" i="38"/>
  <c r="O82" i="38"/>
  <c r="V12" i="38"/>
  <c r="Y12" i="38" s="1"/>
  <c r="N24" i="38"/>
  <c r="N32" i="38"/>
  <c r="R35" i="38"/>
  <c r="U35" i="38" s="1"/>
  <c r="W36" i="38"/>
  <c r="X36" i="38" s="1"/>
  <c r="AE36" i="38"/>
  <c r="S38" i="38"/>
  <c r="T38" i="38" s="1"/>
  <c r="S39" i="38"/>
  <c r="T39" i="38" s="1"/>
  <c r="Z39" i="38"/>
  <c r="AC39" i="38" s="1"/>
  <c r="AE39" i="38"/>
  <c r="M48" i="38"/>
  <c r="S50" i="38"/>
  <c r="T50" i="38" s="1"/>
  <c r="S52" i="38"/>
  <c r="T52" i="38" s="1"/>
  <c r="S53" i="38"/>
  <c r="T53" i="38" s="1"/>
  <c r="S55" i="38"/>
  <c r="T55" i="38" s="1"/>
  <c r="W55" i="38"/>
  <c r="X55" i="38" s="1"/>
  <c r="AE55" i="38"/>
  <c r="AA55" i="38"/>
  <c r="AB55" i="38" s="1"/>
  <c r="O56" i="38"/>
  <c r="N66" i="38"/>
  <c r="S180" i="37"/>
  <c r="T180" i="37" s="1"/>
  <c r="R195" i="37"/>
  <c r="U195" i="37" s="1"/>
  <c r="V201" i="37"/>
  <c r="Y201" i="37" s="1"/>
  <c r="W12" i="38"/>
  <c r="X12" i="38" s="1"/>
  <c r="O24" i="38"/>
  <c r="Z26" i="38"/>
  <c r="AC26" i="38" s="1"/>
  <c r="M29" i="38"/>
  <c r="R30" i="38"/>
  <c r="U30" i="38" s="1"/>
  <c r="AE32" i="38"/>
  <c r="Z34" i="38"/>
  <c r="AC34" i="38" s="1"/>
  <c r="AE34" i="38"/>
  <c r="W34" i="38"/>
  <c r="X34" i="38" s="1"/>
  <c r="AA34" i="38"/>
  <c r="AB34" i="38" s="1"/>
  <c r="M36" i="38"/>
  <c r="N39" i="38"/>
  <c r="R44" i="38"/>
  <c r="U44" i="38" s="1"/>
  <c r="AA44" i="38"/>
  <c r="AB44" i="38" s="1"/>
  <c r="O48" i="38"/>
  <c r="V50" i="38"/>
  <c r="Y50" i="38" s="1"/>
  <c r="V53" i="38"/>
  <c r="Y53" i="38" s="1"/>
  <c r="O55" i="38"/>
  <c r="N62" i="38"/>
  <c r="O66" i="38"/>
  <c r="R169" i="37"/>
  <c r="U169" i="37" s="1"/>
  <c r="N83" i="38"/>
  <c r="AE195" i="37"/>
  <c r="N11" i="38"/>
  <c r="O12" i="38"/>
  <c r="N23" i="38"/>
  <c r="M28" i="38"/>
  <c r="W30" i="38"/>
  <c r="X30" i="38" s="1"/>
  <c r="O31" i="38"/>
  <c r="Z33" i="38"/>
  <c r="AC33" i="38" s="1"/>
  <c r="S36" i="38"/>
  <c r="T36" i="38" s="1"/>
  <c r="AA37" i="38"/>
  <c r="AB37" i="38" s="1"/>
  <c r="Z37" i="38"/>
  <c r="AC37" i="38" s="1"/>
  <c r="R39" i="38"/>
  <c r="U39" i="38" s="1"/>
  <c r="O40" i="38"/>
  <c r="V44" i="38"/>
  <c r="Y44" i="38" s="1"/>
  <c r="AA50" i="38"/>
  <c r="AB50" i="38" s="1"/>
  <c r="AA52" i="38"/>
  <c r="AB52" i="38" s="1"/>
  <c r="AA53" i="38"/>
  <c r="AB53" i="38" s="1"/>
  <c r="O59" i="38"/>
  <c r="Z60" i="38"/>
  <c r="AC60" i="38" s="1"/>
  <c r="V60" i="38"/>
  <c r="Y60" i="38" s="1"/>
  <c r="S60" i="38"/>
  <c r="T60" i="38" s="1"/>
  <c r="M85" i="38"/>
  <c r="AE50" i="38"/>
  <c r="Z55" i="38"/>
  <c r="AC55" i="38" s="1"/>
  <c r="M60" i="38"/>
  <c r="AE67" i="38"/>
  <c r="R67" i="38"/>
  <c r="U67" i="38" s="1"/>
  <c r="Z67" i="38"/>
  <c r="AC67" i="38" s="1"/>
  <c r="W67" i="38"/>
  <c r="X67" i="38" s="1"/>
  <c r="AA67" i="38"/>
  <c r="AB67" i="38" s="1"/>
  <c r="V67" i="38"/>
  <c r="Y67" i="38" s="1"/>
  <c r="S67" i="38"/>
  <c r="T67" i="38" s="1"/>
  <c r="W32" i="38"/>
  <c r="X32" i="38" s="1"/>
  <c r="O41" i="38"/>
  <c r="AE42" i="38"/>
  <c r="R42" i="38"/>
  <c r="U42" i="38" s="1"/>
  <c r="W42" i="38"/>
  <c r="X42" i="38" s="1"/>
  <c r="N46" i="38"/>
  <c r="AA58" i="38"/>
  <c r="AB58" i="38" s="1"/>
  <c r="S58" i="38"/>
  <c r="T58" i="38" s="1"/>
  <c r="AE58" i="38"/>
  <c r="W58" i="38"/>
  <c r="X58" i="38" s="1"/>
  <c r="O60" i="38"/>
  <c r="M78" i="38"/>
  <c r="AA30" i="38"/>
  <c r="AB30" i="38" s="1"/>
  <c r="AA35" i="38"/>
  <c r="AB35" i="38" s="1"/>
  <c r="Z35" i="38"/>
  <c r="AC35" i="38" s="1"/>
  <c r="AE35" i="38"/>
  <c r="AE38" i="38"/>
  <c r="R38" i="38"/>
  <c r="U38" i="38" s="1"/>
  <c r="W38" i="38"/>
  <c r="X38" i="38" s="1"/>
  <c r="N58" i="38"/>
  <c r="R60" i="38"/>
  <c r="U60" i="38" s="1"/>
  <c r="N64" i="38"/>
  <c r="Z87" i="38"/>
  <c r="AC87" i="38" s="1"/>
  <c r="AE87" i="38"/>
  <c r="W87" i="38"/>
  <c r="X87" i="38" s="1"/>
  <c r="R87" i="38"/>
  <c r="U87" i="38" s="1"/>
  <c r="S87" i="38"/>
  <c r="T87" i="38" s="1"/>
  <c r="AE98" i="38"/>
  <c r="R98" i="38"/>
  <c r="U98" i="38" s="1"/>
  <c r="W98" i="38"/>
  <c r="X98" i="38" s="1"/>
  <c r="V98" i="38"/>
  <c r="Y98" i="38" s="1"/>
  <c r="AA98" i="38"/>
  <c r="AB98" i="38" s="1"/>
  <c r="Z98" i="38"/>
  <c r="AC98" i="38" s="1"/>
  <c r="R29" i="38"/>
  <c r="U29" i="38" s="1"/>
  <c r="Z45" i="38"/>
  <c r="AC45" i="38" s="1"/>
  <c r="AA51" i="38"/>
  <c r="AB51" i="38" s="1"/>
  <c r="W51" i="38"/>
  <c r="X51" i="38" s="1"/>
  <c r="Z51" i="38"/>
  <c r="AC51" i="38" s="1"/>
  <c r="W66" i="38"/>
  <c r="X66" i="38" s="1"/>
  <c r="AA66" i="38"/>
  <c r="AB66" i="38" s="1"/>
  <c r="Z66" i="38"/>
  <c r="AC66" i="38" s="1"/>
  <c r="V66" i="38"/>
  <c r="Y66" i="38" s="1"/>
  <c r="S80" i="38"/>
  <c r="T80" i="38" s="1"/>
  <c r="Z80" i="38"/>
  <c r="AC80" i="38" s="1"/>
  <c r="W80" i="38"/>
  <c r="X80" i="38" s="1"/>
  <c r="R80" i="38"/>
  <c r="U80" i="38" s="1"/>
  <c r="AA80" i="38"/>
  <c r="AB80" i="38" s="1"/>
  <c r="V71" i="38"/>
  <c r="Y71" i="38" s="1"/>
  <c r="Z71" i="38"/>
  <c r="AC71" i="38" s="1"/>
  <c r="W71" i="38"/>
  <c r="X71" i="38" s="1"/>
  <c r="AE71" i="38"/>
  <c r="AA71" i="38"/>
  <c r="AB71" i="38" s="1"/>
  <c r="S71" i="38"/>
  <c r="T71" i="38" s="1"/>
  <c r="W70" i="38"/>
  <c r="X70" i="38" s="1"/>
  <c r="S70" i="38"/>
  <c r="T70" i="38" s="1"/>
  <c r="R70" i="38"/>
  <c r="U70" i="38" s="1"/>
  <c r="Z70" i="38"/>
  <c r="AC70" i="38" s="1"/>
  <c r="S90" i="38"/>
  <c r="T90" i="38" s="1"/>
  <c r="AE90" i="38"/>
  <c r="AA90" i="38"/>
  <c r="AB90" i="38" s="1"/>
  <c r="Z90" i="38"/>
  <c r="AC90" i="38" s="1"/>
  <c r="R90" i="38"/>
  <c r="U90" i="38" s="1"/>
  <c r="S69" i="38"/>
  <c r="T69" i="38" s="1"/>
  <c r="V69" i="38"/>
  <c r="Y69" i="38" s="1"/>
  <c r="W69" i="38"/>
  <c r="X69" i="38" s="1"/>
  <c r="R66" i="38"/>
  <c r="U66" i="38" s="1"/>
  <c r="AE78" i="38"/>
  <c r="W78" i="38"/>
  <c r="X78" i="38" s="1"/>
  <c r="AA78" i="38"/>
  <c r="AB78" i="38" s="1"/>
  <c r="Z78" i="38"/>
  <c r="AC78" i="38" s="1"/>
  <c r="V78" i="38"/>
  <c r="Y78" i="38" s="1"/>
  <c r="V93" i="38"/>
  <c r="Y93" i="38" s="1"/>
  <c r="S93" i="38"/>
  <c r="T93" i="38" s="1"/>
  <c r="AA93" i="38"/>
  <c r="AB93" i="38" s="1"/>
  <c r="AE93" i="38"/>
  <c r="Z93" i="38"/>
  <c r="AC93" i="38" s="1"/>
  <c r="W93" i="38"/>
  <c r="X93" i="38" s="1"/>
  <c r="V90" i="38"/>
  <c r="Y90" i="38" s="1"/>
  <c r="V102" i="38"/>
  <c r="Y102" i="38" s="1"/>
  <c r="W102" i="38"/>
  <c r="X102" i="38" s="1"/>
  <c r="S102" i="38"/>
  <c r="T102" i="38" s="1"/>
  <c r="AA102" i="38"/>
  <c r="AB102" i="38" s="1"/>
  <c r="Z102" i="38"/>
  <c r="AC102" i="38" s="1"/>
  <c r="R102" i="38"/>
  <c r="U102" i="38" s="1"/>
  <c r="AE102" i="38"/>
  <c r="R23" i="38"/>
  <c r="U23" i="38" s="1"/>
  <c r="R45" i="38"/>
  <c r="U45" i="38" s="1"/>
  <c r="S51" i="38"/>
  <c r="T51" i="38" s="1"/>
  <c r="AE61" i="38"/>
  <c r="R61" i="38"/>
  <c r="U61" i="38" s="1"/>
  <c r="AA61" i="38"/>
  <c r="AB61" i="38" s="1"/>
  <c r="AE64" i="38"/>
  <c r="R64" i="38"/>
  <c r="U64" i="38" s="1"/>
  <c r="Z64" i="38"/>
  <c r="AC64" i="38" s="1"/>
  <c r="W64" i="38"/>
  <c r="X64" i="38" s="1"/>
  <c r="Z89" i="38"/>
  <c r="AC89" i="38" s="1"/>
  <c r="W89" i="38"/>
  <c r="X89" i="38" s="1"/>
  <c r="AE89" i="38"/>
  <c r="AA89" i="38"/>
  <c r="AB89" i="38" s="1"/>
  <c r="W90" i="38"/>
  <c r="X90" i="38" s="1"/>
  <c r="R93" i="38"/>
  <c r="U93" i="38" s="1"/>
  <c r="V46" i="38"/>
  <c r="Y46" i="38" s="1"/>
  <c r="W46" i="38"/>
  <c r="X46" i="38" s="1"/>
  <c r="Z46" i="38"/>
  <c r="AC46" i="38" s="1"/>
  <c r="V83" i="38"/>
  <c r="Y83" i="38" s="1"/>
  <c r="W83" i="38"/>
  <c r="X83" i="38" s="1"/>
  <c r="S83" i="38"/>
  <c r="T83" i="38" s="1"/>
  <c r="Z83" i="38"/>
  <c r="AC83" i="38" s="1"/>
  <c r="AA83" i="38"/>
  <c r="AB83" i="38" s="1"/>
  <c r="V51" i="38"/>
  <c r="Y51" i="38" s="1"/>
  <c r="S61" i="38"/>
  <c r="T61" i="38" s="1"/>
  <c r="S62" i="38"/>
  <c r="T62" i="38" s="1"/>
  <c r="W62" i="38"/>
  <c r="X62" i="38" s="1"/>
  <c r="V65" i="38"/>
  <c r="Y65" i="38" s="1"/>
  <c r="S65" i="38"/>
  <c r="T65" i="38" s="1"/>
  <c r="W65" i="38"/>
  <c r="X65" i="38" s="1"/>
  <c r="R65" i="38"/>
  <c r="U65" i="38" s="1"/>
  <c r="AE65" i="38"/>
  <c r="Z65" i="38"/>
  <c r="AC65" i="38" s="1"/>
  <c r="Z69" i="38"/>
  <c r="AC69" i="38" s="1"/>
  <c r="Z75" i="38"/>
  <c r="AC75" i="38" s="1"/>
  <c r="W75" i="38"/>
  <c r="X75" i="38" s="1"/>
  <c r="AA75" i="38"/>
  <c r="AB75" i="38" s="1"/>
  <c r="R75" i="38"/>
  <c r="U75" i="38" s="1"/>
  <c r="AE75" i="38"/>
  <c r="S89" i="38"/>
  <c r="T89" i="38" s="1"/>
  <c r="S96" i="38"/>
  <c r="T96" i="38" s="1"/>
  <c r="AE96" i="38"/>
  <c r="R96" i="38"/>
  <c r="U96" i="38" s="1"/>
  <c r="W96" i="38"/>
  <c r="X96" i="38" s="1"/>
  <c r="AA96" i="38"/>
  <c r="AB96" i="38" s="1"/>
  <c r="Z96" i="38"/>
  <c r="AC96" i="38" s="1"/>
  <c r="V96" i="38"/>
  <c r="Y96" i="38" s="1"/>
  <c r="S43" i="38"/>
  <c r="T43" i="38" s="1"/>
  <c r="Z43" i="38"/>
  <c r="AC43" i="38" s="1"/>
  <c r="AA43" i="38"/>
  <c r="AB43" i="38" s="1"/>
  <c r="AA49" i="38"/>
  <c r="AB49" i="38" s="1"/>
  <c r="AE54" i="38"/>
  <c r="R54" i="38"/>
  <c r="U54" i="38" s="1"/>
  <c r="Z54" i="38"/>
  <c r="AC54" i="38" s="1"/>
  <c r="AE62" i="38"/>
  <c r="AE66" i="38"/>
  <c r="AA69" i="38"/>
  <c r="AB69" i="38" s="1"/>
  <c r="R83" i="38"/>
  <c r="U83" i="38" s="1"/>
  <c r="AE79" i="38"/>
  <c r="R79" i="38"/>
  <c r="U79" i="38" s="1"/>
  <c r="W79" i="38"/>
  <c r="X79" i="38" s="1"/>
  <c r="Z79" i="38"/>
  <c r="AC79" i="38" s="1"/>
  <c r="S79" i="38"/>
  <c r="T79" i="38" s="1"/>
  <c r="R82" i="38"/>
  <c r="U82" i="38" s="1"/>
  <c r="V116" i="38"/>
  <c r="Y116" i="38" s="1"/>
  <c r="AA116" i="38"/>
  <c r="AB116" i="38" s="1"/>
  <c r="W116" i="38"/>
  <c r="X116" i="38" s="1"/>
  <c r="S116" i="38"/>
  <c r="T116" i="38" s="1"/>
  <c r="AE116" i="38"/>
  <c r="Z116" i="38"/>
  <c r="AC116" i="38" s="1"/>
  <c r="R116" i="38"/>
  <c r="U116" i="38" s="1"/>
  <c r="AA76" i="38"/>
  <c r="AB76" i="38" s="1"/>
  <c r="Z76" i="38"/>
  <c r="AC76" i="38" s="1"/>
  <c r="W76" i="38"/>
  <c r="X76" i="38" s="1"/>
  <c r="AE76" i="38"/>
  <c r="S76" i="38"/>
  <c r="T76" i="38" s="1"/>
  <c r="Z81" i="38"/>
  <c r="AC81" i="38" s="1"/>
  <c r="S81" i="38"/>
  <c r="T81" i="38" s="1"/>
  <c r="V79" i="38"/>
  <c r="Y79" i="38" s="1"/>
  <c r="AA107" i="38"/>
  <c r="AB107" i="38" s="1"/>
  <c r="Z107" i="38"/>
  <c r="AC107" i="38" s="1"/>
  <c r="W107" i="38"/>
  <c r="X107" i="38" s="1"/>
  <c r="AE107" i="38"/>
  <c r="V107" i="38"/>
  <c r="Y107" i="38" s="1"/>
  <c r="R107" i="38"/>
  <c r="U107" i="38" s="1"/>
  <c r="R76" i="38"/>
  <c r="U76" i="38" s="1"/>
  <c r="S82" i="38"/>
  <c r="T82" i="38" s="1"/>
  <c r="W82" i="38"/>
  <c r="X82" i="38" s="1"/>
  <c r="AE82" i="38"/>
  <c r="S99" i="38"/>
  <c r="T99" i="38" s="1"/>
  <c r="R99" i="38"/>
  <c r="U99" i="38" s="1"/>
  <c r="Z99" i="38"/>
  <c r="AC99" i="38" s="1"/>
  <c r="V99" i="38"/>
  <c r="Y99" i="38" s="1"/>
  <c r="W99" i="38"/>
  <c r="X99" i="38" s="1"/>
  <c r="AE86" i="38"/>
  <c r="AA86" i="38"/>
  <c r="AB86" i="38" s="1"/>
  <c r="W94" i="38"/>
  <c r="X94" i="38" s="1"/>
  <c r="AE94" i="38"/>
  <c r="R94" i="38"/>
  <c r="U94" i="38" s="1"/>
  <c r="V100" i="38"/>
  <c r="Y100" i="38" s="1"/>
  <c r="R100" i="38"/>
  <c r="U100" i="38" s="1"/>
  <c r="AE100" i="38"/>
  <c r="S68" i="38"/>
  <c r="T68" i="38" s="1"/>
  <c r="Z68" i="38"/>
  <c r="AC68" i="38" s="1"/>
  <c r="AE74" i="38"/>
  <c r="W74" i="38"/>
  <c r="X74" i="38" s="1"/>
  <c r="AE77" i="38"/>
  <c r="Z77" i="38"/>
  <c r="AC77" i="38" s="1"/>
  <c r="W86" i="38"/>
  <c r="X86" i="38" s="1"/>
  <c r="AA88" i="38"/>
  <c r="AB88" i="38" s="1"/>
  <c r="W88" i="38"/>
  <c r="X88" i="38" s="1"/>
  <c r="Z88" i="38"/>
  <c r="AC88" i="38" s="1"/>
  <c r="AE88" i="38"/>
  <c r="S108" i="38"/>
  <c r="T108" i="38" s="1"/>
  <c r="AE108" i="38"/>
  <c r="Z108" i="38"/>
  <c r="AC108" i="38" s="1"/>
  <c r="AA108" i="38"/>
  <c r="AB108" i="38" s="1"/>
  <c r="W108" i="38"/>
  <c r="X108" i="38" s="1"/>
  <c r="AE121" i="38"/>
  <c r="W121" i="38"/>
  <c r="X121" i="38" s="1"/>
  <c r="R121" i="38"/>
  <c r="U121" i="38" s="1"/>
  <c r="Z121" i="38"/>
  <c r="AC121" i="38" s="1"/>
  <c r="V121" i="38"/>
  <c r="Y121" i="38" s="1"/>
  <c r="AA121" i="38"/>
  <c r="AB121" i="38" s="1"/>
  <c r="S121" i="38"/>
  <c r="T121" i="38" s="1"/>
  <c r="AA91" i="38"/>
  <c r="AB91" i="38" s="1"/>
  <c r="V91" i="38"/>
  <c r="Y91" i="38" s="1"/>
  <c r="V109" i="38"/>
  <c r="Y109" i="38" s="1"/>
  <c r="AE109" i="38"/>
  <c r="W109" i="38"/>
  <c r="X109" i="38" s="1"/>
  <c r="Z109" i="38"/>
  <c r="AC109" i="38" s="1"/>
  <c r="AE123" i="38"/>
  <c r="R123" i="38"/>
  <c r="U123" i="38" s="1"/>
  <c r="W123" i="38"/>
  <c r="X123" i="38" s="1"/>
  <c r="Z123" i="38"/>
  <c r="AC123" i="38" s="1"/>
  <c r="V123" i="38"/>
  <c r="Y123" i="38" s="1"/>
  <c r="AA139" i="38"/>
  <c r="AB139" i="38" s="1"/>
  <c r="S139" i="38"/>
  <c r="T139" i="38" s="1"/>
  <c r="AE139" i="38"/>
  <c r="Z139" i="38"/>
  <c r="AC139" i="38" s="1"/>
  <c r="W139" i="38"/>
  <c r="X139" i="38" s="1"/>
  <c r="V139" i="38"/>
  <c r="Y139" i="38" s="1"/>
  <c r="R139" i="38"/>
  <c r="U139" i="38" s="1"/>
  <c r="AA120" i="38"/>
  <c r="AB120" i="38" s="1"/>
  <c r="Z120" i="38"/>
  <c r="AC120" i="38" s="1"/>
  <c r="S120" i="38"/>
  <c r="T120" i="38" s="1"/>
  <c r="R120" i="38"/>
  <c r="U120" i="38" s="1"/>
  <c r="W120" i="38"/>
  <c r="X120" i="38" s="1"/>
  <c r="V120" i="38"/>
  <c r="Y120" i="38" s="1"/>
  <c r="W117" i="38"/>
  <c r="X117" i="38" s="1"/>
  <c r="AE117" i="38"/>
  <c r="S117" i="38"/>
  <c r="T117" i="38" s="1"/>
  <c r="Z119" i="38"/>
  <c r="AC119" i="38" s="1"/>
  <c r="V119" i="38"/>
  <c r="Y119" i="38" s="1"/>
  <c r="S119" i="38"/>
  <c r="T119" i="38" s="1"/>
  <c r="R119" i="38"/>
  <c r="U119" i="38" s="1"/>
  <c r="AE119" i="38"/>
  <c r="AA119" i="38"/>
  <c r="AB119" i="38" s="1"/>
  <c r="W119" i="38"/>
  <c r="X119" i="38" s="1"/>
  <c r="Z97" i="38"/>
  <c r="AC97" i="38" s="1"/>
  <c r="V97" i="38"/>
  <c r="Y97" i="38" s="1"/>
  <c r="R115" i="38"/>
  <c r="U115" i="38" s="1"/>
  <c r="V115" i="38"/>
  <c r="Y115" i="38" s="1"/>
  <c r="S115" i="38"/>
  <c r="T115" i="38" s="1"/>
  <c r="AA115" i="38"/>
  <c r="AB115" i="38" s="1"/>
  <c r="R117" i="38"/>
  <c r="U117" i="38" s="1"/>
  <c r="AE122" i="38"/>
  <c r="R122" i="38"/>
  <c r="U122" i="38" s="1"/>
  <c r="S122" i="38"/>
  <c r="T122" i="38" s="1"/>
  <c r="AA122" i="38"/>
  <c r="AB122" i="38" s="1"/>
  <c r="W122" i="38"/>
  <c r="X122" i="38" s="1"/>
  <c r="AA123" i="38"/>
  <c r="AB123" i="38" s="1"/>
  <c r="R125" i="38"/>
  <c r="U125" i="38" s="1"/>
  <c r="V125" i="38"/>
  <c r="Y125" i="38" s="1"/>
  <c r="S125" i="38"/>
  <c r="T125" i="38" s="1"/>
  <c r="AE125" i="38"/>
  <c r="AA125" i="38"/>
  <c r="AB125" i="38" s="1"/>
  <c r="S111" i="38"/>
  <c r="T111" i="38" s="1"/>
  <c r="Z111" i="38"/>
  <c r="AC111" i="38" s="1"/>
  <c r="W111" i="38"/>
  <c r="X111" i="38" s="1"/>
  <c r="AE114" i="38"/>
  <c r="AA114" i="38"/>
  <c r="AB114" i="38" s="1"/>
  <c r="AE112" i="38"/>
  <c r="R112" i="38"/>
  <c r="U112" i="38" s="1"/>
  <c r="V112" i="38"/>
  <c r="Y112" i="38" s="1"/>
  <c r="R114" i="38"/>
  <c r="U114" i="38" s="1"/>
  <c r="AA127" i="38"/>
  <c r="AB127" i="38" s="1"/>
  <c r="V127" i="38"/>
  <c r="Y127" i="38" s="1"/>
  <c r="W127" i="38"/>
  <c r="X127" i="38" s="1"/>
  <c r="AE127" i="38"/>
  <c r="Z127" i="38"/>
  <c r="AC127" i="38" s="1"/>
  <c r="S127" i="38"/>
  <c r="T127" i="38" s="1"/>
  <c r="R127" i="38"/>
  <c r="U127" i="38" s="1"/>
  <c r="V144" i="38"/>
  <c r="Y144" i="38" s="1"/>
  <c r="S144" i="38"/>
  <c r="T144" i="38" s="1"/>
  <c r="R144" i="38"/>
  <c r="U144" i="38" s="1"/>
  <c r="AA144" i="38"/>
  <c r="AB144" i="38" s="1"/>
  <c r="W144" i="38"/>
  <c r="X144" i="38" s="1"/>
  <c r="AE144" i="38"/>
  <c r="V105" i="38"/>
  <c r="Y105" i="38" s="1"/>
  <c r="AE105" i="38"/>
  <c r="W112" i="38"/>
  <c r="X112" i="38" s="1"/>
  <c r="Z114" i="38"/>
  <c r="AC114" i="38" s="1"/>
  <c r="AE135" i="38"/>
  <c r="V153" i="38"/>
  <c r="Y153" i="38" s="1"/>
  <c r="S153" i="38"/>
  <c r="T153" i="38" s="1"/>
  <c r="AA151" i="38"/>
  <c r="AB151" i="38" s="1"/>
  <c r="W151" i="38"/>
  <c r="X151" i="38" s="1"/>
  <c r="S151" i="38"/>
  <c r="T151" i="38" s="1"/>
  <c r="Z151" i="38"/>
  <c r="AC151" i="38" s="1"/>
  <c r="S152" i="38"/>
  <c r="T152" i="38" s="1"/>
  <c r="AE152" i="38"/>
  <c r="W152" i="38"/>
  <c r="X152" i="38" s="1"/>
  <c r="AE130" i="38"/>
  <c r="R130" i="38"/>
  <c r="U130" i="38" s="1"/>
  <c r="S130" i="38"/>
  <c r="T130" i="38" s="1"/>
  <c r="S133" i="38"/>
  <c r="T133" i="38" s="1"/>
  <c r="Z133" i="38"/>
  <c r="AC133" i="38" s="1"/>
  <c r="AE133" i="38"/>
  <c r="V157" i="38"/>
  <c r="Y157" i="38" s="1"/>
  <c r="AA157" i="38"/>
  <c r="AB157" i="38" s="1"/>
  <c r="S157" i="38"/>
  <c r="T157" i="38" s="1"/>
  <c r="R157" i="38"/>
  <c r="U157" i="38" s="1"/>
  <c r="R152" i="38"/>
  <c r="U152" i="38" s="1"/>
  <c r="Z126" i="38"/>
  <c r="AC126" i="38" s="1"/>
  <c r="S135" i="38"/>
  <c r="T135" i="38" s="1"/>
  <c r="R151" i="38"/>
  <c r="U151" i="38" s="1"/>
  <c r="R153" i="38"/>
  <c r="U153" i="38" s="1"/>
  <c r="AA126" i="38"/>
  <c r="AB126" i="38" s="1"/>
  <c r="S131" i="38"/>
  <c r="T131" i="38" s="1"/>
  <c r="V131" i="38"/>
  <c r="Y131" i="38" s="1"/>
  <c r="W131" i="38"/>
  <c r="X131" i="38" s="1"/>
  <c r="V146" i="38"/>
  <c r="Y146" i="38" s="1"/>
  <c r="S146" i="38"/>
  <c r="T146" i="38" s="1"/>
  <c r="AE146" i="38"/>
  <c r="Z146" i="38"/>
  <c r="AC146" i="38" s="1"/>
  <c r="V152" i="38"/>
  <c r="Y152" i="38" s="1"/>
  <c r="W153" i="38"/>
  <c r="X153" i="38" s="1"/>
  <c r="W157" i="38"/>
  <c r="X157" i="38" s="1"/>
  <c r="Z157" i="38"/>
  <c r="AC157" i="38" s="1"/>
  <c r="R133" i="38"/>
  <c r="U133" i="38" s="1"/>
  <c r="V151" i="38"/>
  <c r="Y151" i="38" s="1"/>
  <c r="Z152" i="38"/>
  <c r="AC152" i="38" s="1"/>
  <c r="AE157" i="38"/>
  <c r="AE103" i="38"/>
  <c r="AE110" i="38"/>
  <c r="R110" i="38"/>
  <c r="U110" i="38" s="1"/>
  <c r="W130" i="38"/>
  <c r="X130" i="38" s="1"/>
  <c r="R131" i="38"/>
  <c r="U131" i="38" s="1"/>
  <c r="V133" i="38"/>
  <c r="Y133" i="38" s="1"/>
  <c r="AE151" i="38"/>
  <c r="AE153" i="38"/>
  <c r="AE166" i="38"/>
  <c r="R166" i="38"/>
  <c r="U166" i="38" s="1"/>
  <c r="V166" i="38"/>
  <c r="Y166" i="38" s="1"/>
  <c r="AA166" i="38"/>
  <c r="AB166" i="38" s="1"/>
  <c r="Z166" i="38"/>
  <c r="AC166" i="38" s="1"/>
  <c r="W133" i="38"/>
  <c r="X133" i="38" s="1"/>
  <c r="W135" i="38"/>
  <c r="X135" i="38" s="1"/>
  <c r="R135" i="38"/>
  <c r="U135" i="38" s="1"/>
  <c r="Z135" i="38"/>
  <c r="AC135" i="38" s="1"/>
  <c r="W146" i="38"/>
  <c r="X146" i="38" s="1"/>
  <c r="S166" i="38"/>
  <c r="T166" i="38" s="1"/>
  <c r="S124" i="38"/>
  <c r="T124" i="38" s="1"/>
  <c r="Z124" i="38"/>
  <c r="AC124" i="38" s="1"/>
  <c r="AA124" i="38"/>
  <c r="AB124" i="38" s="1"/>
  <c r="AA129" i="38"/>
  <c r="AA140" i="38"/>
  <c r="AB140" i="38" s="1"/>
  <c r="R147" i="38"/>
  <c r="U147" i="38" s="1"/>
  <c r="Z164" i="38"/>
  <c r="AC164" i="38" s="1"/>
  <c r="R164" i="38"/>
  <c r="U164" i="38" s="1"/>
  <c r="AE164" i="38"/>
  <c r="W164" i="38"/>
  <c r="X164" i="38" s="1"/>
  <c r="AA164" i="38"/>
  <c r="AB164" i="38" s="1"/>
  <c r="V164" i="38"/>
  <c r="Y164" i="38" s="1"/>
  <c r="S164" i="38"/>
  <c r="T164" i="38" s="1"/>
  <c r="S167" i="38"/>
  <c r="T167" i="38" s="1"/>
  <c r="Z167" i="38"/>
  <c r="AC167" i="38" s="1"/>
  <c r="R167" i="38"/>
  <c r="U167" i="38" s="1"/>
  <c r="AE167" i="38"/>
  <c r="W167" i="38"/>
  <c r="X167" i="38" s="1"/>
  <c r="V134" i="38"/>
  <c r="Y134" i="38" s="1"/>
  <c r="R134" i="38"/>
  <c r="U134" i="38" s="1"/>
  <c r="AE134" i="38"/>
  <c r="AA134" i="38"/>
  <c r="AB134" i="38" s="1"/>
  <c r="S143" i="38"/>
  <c r="T143" i="38" s="1"/>
  <c r="R143" i="38"/>
  <c r="U143" i="38" s="1"/>
  <c r="AA143" i="38"/>
  <c r="AB143" i="38" s="1"/>
  <c r="W147" i="38"/>
  <c r="X147" i="38" s="1"/>
  <c r="AE147" i="38"/>
  <c r="S147" i="38"/>
  <c r="T147" i="38" s="1"/>
  <c r="V149" i="38"/>
  <c r="Y149" i="38" s="1"/>
  <c r="R149" i="38"/>
  <c r="U149" i="38" s="1"/>
  <c r="W161" i="38"/>
  <c r="X161" i="38" s="1"/>
  <c r="AE161" i="38"/>
  <c r="V161" i="38"/>
  <c r="Y161" i="38" s="1"/>
  <c r="AA161" i="38"/>
  <c r="AB161" i="38" s="1"/>
  <c r="AA163" i="38"/>
  <c r="AB163" i="38" s="1"/>
  <c r="Z163" i="38"/>
  <c r="AC163" i="38" s="1"/>
  <c r="R163" i="38"/>
  <c r="U163" i="38" s="1"/>
  <c r="W163" i="38"/>
  <c r="X163" i="38" s="1"/>
  <c r="V163" i="38"/>
  <c r="Y163" i="38" s="1"/>
  <c r="V167" i="38"/>
  <c r="Y167" i="38" s="1"/>
  <c r="R161" i="38"/>
  <c r="U161" i="38" s="1"/>
  <c r="S163" i="38"/>
  <c r="T163" i="38" s="1"/>
  <c r="AE173" i="38"/>
  <c r="R173" i="38"/>
  <c r="U173" i="38" s="1"/>
  <c r="Z173" i="38"/>
  <c r="AC173" i="38" s="1"/>
  <c r="W173" i="38"/>
  <c r="X173" i="38" s="1"/>
  <c r="V173" i="38"/>
  <c r="Y173" i="38" s="1"/>
  <c r="AA173" i="38"/>
  <c r="AB173" i="38" s="1"/>
  <c r="S173" i="38"/>
  <c r="T173" i="38" s="1"/>
  <c r="AE155" i="38"/>
  <c r="AA165" i="38"/>
  <c r="AB165" i="38" s="1"/>
  <c r="W165" i="38"/>
  <c r="X165" i="38" s="1"/>
  <c r="V165" i="38"/>
  <c r="Y165" i="38" s="1"/>
  <c r="R169" i="38"/>
  <c r="U169" i="38" s="1"/>
  <c r="AE142" i="38"/>
  <c r="R142" i="38"/>
  <c r="U142" i="38" s="1"/>
  <c r="Z142" i="38"/>
  <c r="AC142" i="38" s="1"/>
  <c r="Z156" i="38"/>
  <c r="AC156" i="38" s="1"/>
  <c r="W159" i="38"/>
  <c r="X159" i="38" s="1"/>
  <c r="AA159" i="38"/>
  <c r="AB159" i="38" s="1"/>
  <c r="Z159" i="38"/>
  <c r="AC159" i="38" s="1"/>
  <c r="S165" i="38"/>
  <c r="T165" i="38" s="1"/>
  <c r="W169" i="38"/>
  <c r="X169" i="38" s="1"/>
  <c r="AE176" i="38"/>
  <c r="R176" i="38"/>
  <c r="U176" i="38" s="1"/>
  <c r="AA176" i="38"/>
  <c r="AB176" i="38" s="1"/>
  <c r="Z176" i="38"/>
  <c r="AC176" i="38" s="1"/>
  <c r="V176" i="38"/>
  <c r="Y176" i="38" s="1"/>
  <c r="S176" i="38"/>
  <c r="T176" i="38" s="1"/>
  <c r="W176" i="38"/>
  <c r="X176" i="38" s="1"/>
  <c r="Z155" i="38"/>
  <c r="AC155" i="38" s="1"/>
  <c r="Z165" i="38"/>
  <c r="AC165" i="38" s="1"/>
  <c r="S169" i="38"/>
  <c r="T169" i="38" s="1"/>
  <c r="AA169" i="38"/>
  <c r="AB169" i="38" s="1"/>
  <c r="S187" i="38"/>
  <c r="T187" i="38" s="1"/>
  <c r="AE187" i="38"/>
  <c r="R187" i="38"/>
  <c r="U187" i="38" s="1"/>
  <c r="AA187" i="38"/>
  <c r="AB187" i="38" s="1"/>
  <c r="Z187" i="38"/>
  <c r="AC187" i="38" s="1"/>
  <c r="V187" i="38"/>
  <c r="Y187" i="38" s="1"/>
  <c r="W187" i="38"/>
  <c r="X187" i="38" s="1"/>
  <c r="AA170" i="38"/>
  <c r="AB170" i="38" s="1"/>
  <c r="W170" i="38"/>
  <c r="X170" i="38" s="1"/>
  <c r="V170" i="38"/>
  <c r="Y170" i="38" s="1"/>
  <c r="Z170" i="38"/>
  <c r="AC170" i="38" s="1"/>
  <c r="AE154" i="38"/>
  <c r="R154" i="38"/>
  <c r="U154" i="38" s="1"/>
  <c r="S170" i="38"/>
  <c r="T170" i="38" s="1"/>
  <c r="Z160" i="38"/>
  <c r="AC160" i="38" s="1"/>
  <c r="AE168" i="38"/>
  <c r="R168" i="38"/>
  <c r="U168" i="38" s="1"/>
  <c r="Z168" i="38"/>
  <c r="AC168" i="38" s="1"/>
  <c r="S175" i="38"/>
  <c r="T175" i="38" s="1"/>
  <c r="AA175" i="38"/>
  <c r="AB175" i="38" s="1"/>
  <c r="Z175" i="38"/>
  <c r="AC175" i="38" s="1"/>
  <c r="W190" i="38"/>
  <c r="X190" i="38" s="1"/>
  <c r="V190" i="38"/>
  <c r="Y190" i="38" s="1"/>
  <c r="S190" i="38"/>
  <c r="T190" i="38" s="1"/>
  <c r="AE190" i="38"/>
  <c r="R190" i="38"/>
  <c r="U190" i="38" s="1"/>
  <c r="V199" i="38"/>
  <c r="Y199" i="38" s="1"/>
  <c r="S199" i="38"/>
  <c r="T199" i="38" s="1"/>
  <c r="AE199" i="38"/>
  <c r="R199" i="38"/>
  <c r="U199" i="38" s="1"/>
  <c r="AA199" i="38"/>
  <c r="AB199" i="38" s="1"/>
  <c r="Z199" i="38"/>
  <c r="AC199" i="38" s="1"/>
  <c r="W175" i="38"/>
  <c r="X175" i="38" s="1"/>
  <c r="W178" i="38"/>
  <c r="X178" i="38" s="1"/>
  <c r="V178" i="38"/>
  <c r="Y178" i="38" s="1"/>
  <c r="S178" i="38"/>
  <c r="T178" i="38" s="1"/>
  <c r="AE178" i="38"/>
  <c r="R178" i="38"/>
  <c r="U178" i="38" s="1"/>
  <c r="V189" i="38"/>
  <c r="Y189" i="38" s="1"/>
  <c r="S189" i="38"/>
  <c r="T189" i="38" s="1"/>
  <c r="AE189" i="38"/>
  <c r="R189" i="38"/>
  <c r="U189" i="38" s="1"/>
  <c r="AA189" i="38"/>
  <c r="AB189" i="38" s="1"/>
  <c r="AE175" i="38"/>
  <c r="V177" i="38"/>
  <c r="Y177" i="38" s="1"/>
  <c r="S177" i="38"/>
  <c r="T177" i="38" s="1"/>
  <c r="AE177" i="38"/>
  <c r="R177" i="38"/>
  <c r="U177" i="38" s="1"/>
  <c r="AA177" i="38"/>
  <c r="AB177" i="38" s="1"/>
  <c r="W200" i="38"/>
  <c r="X200" i="38" s="1"/>
  <c r="V200" i="38"/>
  <c r="Y200" i="38" s="1"/>
  <c r="S200" i="38"/>
  <c r="T200" i="38" s="1"/>
  <c r="AE200" i="38"/>
  <c r="R200" i="38"/>
  <c r="U200" i="38" s="1"/>
  <c r="AA200" i="38"/>
  <c r="AB200" i="38" s="1"/>
  <c r="Z200" i="38"/>
  <c r="AC200" i="38" s="1"/>
  <c r="S188" i="38"/>
  <c r="T188" i="38" s="1"/>
  <c r="AE188" i="38"/>
  <c r="R188" i="38"/>
  <c r="U188" i="38" s="1"/>
  <c r="AA188" i="38"/>
  <c r="AB188" i="38" s="1"/>
  <c r="Z188" i="38"/>
  <c r="AC188" i="38" s="1"/>
  <c r="R180" i="38"/>
  <c r="U180" i="38" s="1"/>
  <c r="AE180" i="38"/>
  <c r="S181" i="38"/>
  <c r="T181" i="38" s="1"/>
  <c r="W185" i="38"/>
  <c r="X185" i="38" s="1"/>
  <c r="R192" i="38"/>
  <c r="U192" i="38" s="1"/>
  <c r="AE192" i="38"/>
  <c r="S193" i="38"/>
  <c r="T193" i="38" s="1"/>
  <c r="W197" i="38"/>
  <c r="X197" i="38" s="1"/>
  <c r="AA201" i="38"/>
  <c r="AB201" i="38" s="1"/>
  <c r="R204" i="38"/>
  <c r="U204" i="38" s="1"/>
  <c r="S205" i="38"/>
  <c r="T205" i="38" s="1"/>
  <c r="R179" i="38"/>
  <c r="U179" i="38" s="1"/>
  <c r="AE179" i="38"/>
  <c r="R191" i="38"/>
  <c r="U191" i="38" s="1"/>
  <c r="AE191" i="38"/>
  <c r="R203" i="38"/>
  <c r="U203" i="38" s="1"/>
  <c r="AE203" i="38"/>
  <c r="V182" i="38"/>
  <c r="Y182" i="38" s="1"/>
  <c r="S191" i="38"/>
  <c r="T191" i="38" s="1"/>
  <c r="V194" i="38"/>
  <c r="Y194" i="38" s="1"/>
  <c r="W195" i="38"/>
  <c r="X195" i="38" s="1"/>
  <c r="R202" i="38"/>
  <c r="U202" i="38" s="1"/>
  <c r="AE202" i="38"/>
  <c r="S203" i="38"/>
  <c r="T203" i="38" s="1"/>
  <c r="V206" i="38"/>
  <c r="Y206" i="38" s="1"/>
  <c r="W207" i="38"/>
  <c r="X207" i="38" s="1"/>
  <c r="V181" i="38"/>
  <c r="Y181" i="38" s="1"/>
  <c r="W182" i="38"/>
  <c r="X182" i="38" s="1"/>
  <c r="Z185" i="38"/>
  <c r="AC185" i="38" s="1"/>
  <c r="V193" i="38"/>
  <c r="Y193" i="38" s="1"/>
  <c r="W194" i="38"/>
  <c r="X194" i="38" s="1"/>
  <c r="Z197" i="38"/>
  <c r="AC197" i="38" s="1"/>
  <c r="R201" i="38"/>
  <c r="U201" i="38" s="1"/>
  <c r="AE201" i="38"/>
  <c r="S202" i="38"/>
  <c r="T202" i="38" s="1"/>
  <c r="V205" i="38"/>
  <c r="Y205" i="38" s="1"/>
  <c r="W206" i="38"/>
  <c r="X206" i="38" s="1"/>
  <c r="W181" i="38"/>
  <c r="X181" i="38" s="1"/>
  <c r="W193" i="38"/>
  <c r="X193" i="38" s="1"/>
  <c r="S201" i="38"/>
  <c r="T201" i="38" s="1"/>
  <c r="W205" i="38"/>
  <c r="X205" i="38" s="1"/>
  <c r="Z182" i="38"/>
  <c r="AC182" i="38" s="1"/>
  <c r="Z194" i="38"/>
  <c r="AC194" i="38" s="1"/>
  <c r="V202" i="38"/>
  <c r="Y202" i="38" s="1"/>
  <c r="Z206" i="38"/>
  <c r="AC206" i="38" s="1"/>
  <c r="AA207" i="38"/>
  <c r="AB207" i="38" s="1"/>
  <c r="R185" i="38"/>
  <c r="U185" i="38" s="1"/>
  <c r="R197" i="38"/>
  <c r="U197" i="38" s="1"/>
  <c r="Z205" i="38"/>
  <c r="AC205" i="38" s="1"/>
  <c r="R207" i="38"/>
  <c r="U207" i="38" s="1"/>
  <c r="V83" i="35"/>
  <c r="Y83" i="35" s="1"/>
  <c r="W83" i="35"/>
  <c r="X83" i="35" s="1"/>
  <c r="AA83" i="35"/>
  <c r="AB83" i="35" s="1"/>
  <c r="W104" i="35"/>
  <c r="X104" i="35" s="1"/>
  <c r="R104" i="35"/>
  <c r="U104" i="35" s="1"/>
  <c r="V182" i="35"/>
  <c r="Y182" i="35" s="1"/>
  <c r="AE182" i="35"/>
  <c r="V22" i="36"/>
  <c r="Y22" i="36" s="1"/>
  <c r="AE22" i="36"/>
  <c r="AA22" i="36"/>
  <c r="AB22" i="36" s="1"/>
  <c r="Z22" i="36"/>
  <c r="AC22" i="36" s="1"/>
  <c r="S22" i="36"/>
  <c r="T22" i="36" s="1"/>
  <c r="V93" i="32"/>
  <c r="Y93" i="32" s="1"/>
  <c r="R153" i="32"/>
  <c r="U153" i="32" s="1"/>
  <c r="V154" i="33"/>
  <c r="Y154" i="33" s="1"/>
  <c r="AE87" i="34"/>
  <c r="AA108" i="34"/>
  <c r="AB108" i="34" s="1"/>
  <c r="S162" i="34"/>
  <c r="T162" i="34" s="1"/>
  <c r="AA193" i="34"/>
  <c r="AB193" i="34" s="1"/>
  <c r="S198" i="34"/>
  <c r="T198" i="34" s="1"/>
  <c r="R14" i="35"/>
  <c r="U14" i="35" s="1"/>
  <c r="S17" i="35"/>
  <c r="T17" i="35" s="1"/>
  <c r="V31" i="35"/>
  <c r="Y31" i="35" s="1"/>
  <c r="Z32" i="35"/>
  <c r="AC32" i="35" s="1"/>
  <c r="R38" i="35"/>
  <c r="U38" i="35" s="1"/>
  <c r="W42" i="35"/>
  <c r="X42" i="35" s="1"/>
  <c r="R50" i="35"/>
  <c r="U50" i="35" s="1"/>
  <c r="V53" i="35"/>
  <c r="Y53" i="35" s="1"/>
  <c r="R66" i="35"/>
  <c r="U66" i="35" s="1"/>
  <c r="R70" i="35"/>
  <c r="U70" i="35" s="1"/>
  <c r="S79" i="35"/>
  <c r="T79" i="35" s="1"/>
  <c r="R83" i="35"/>
  <c r="U83" i="35" s="1"/>
  <c r="S104" i="35"/>
  <c r="T104" i="35" s="1"/>
  <c r="AA108" i="35"/>
  <c r="AB108" i="35" s="1"/>
  <c r="R108" i="35"/>
  <c r="U108" i="35" s="1"/>
  <c r="AA124" i="35"/>
  <c r="AB124" i="35" s="1"/>
  <c r="V129" i="35"/>
  <c r="Y129" i="35" s="1"/>
  <c r="AA129" i="35"/>
  <c r="AB129" i="35" s="1"/>
  <c r="R129" i="35"/>
  <c r="U129" i="35" s="1"/>
  <c r="S144" i="35"/>
  <c r="T144" i="35" s="1"/>
  <c r="Z144" i="35"/>
  <c r="AC144" i="35" s="1"/>
  <c r="Z166" i="35"/>
  <c r="AC166" i="35" s="1"/>
  <c r="W166" i="35"/>
  <c r="X166" i="35" s="1"/>
  <c r="AA166" i="35"/>
  <c r="AB166" i="35" s="1"/>
  <c r="S182" i="35"/>
  <c r="T182" i="35" s="1"/>
  <c r="AA51" i="36"/>
  <c r="AB51" i="36" s="1"/>
  <c r="Z51" i="36"/>
  <c r="AC51" i="36" s="1"/>
  <c r="V51" i="36"/>
  <c r="Y51" i="36" s="1"/>
  <c r="S51" i="36"/>
  <c r="T51" i="36" s="1"/>
  <c r="R51" i="36"/>
  <c r="U51" i="36" s="1"/>
  <c r="AE51" i="36"/>
  <c r="V71" i="32"/>
  <c r="Y71" i="32" s="1"/>
  <c r="W93" i="32"/>
  <c r="X93" i="32" s="1"/>
  <c r="V131" i="32"/>
  <c r="Y131" i="32" s="1"/>
  <c r="V45" i="33"/>
  <c r="Y45" i="33" s="1"/>
  <c r="V54" i="33"/>
  <c r="Y54" i="33" s="1"/>
  <c r="S71" i="33"/>
  <c r="T71" i="33" s="1"/>
  <c r="S15" i="34"/>
  <c r="T15" i="34" s="1"/>
  <c r="S18" i="34"/>
  <c r="T18" i="34" s="1"/>
  <c r="W34" i="34"/>
  <c r="X34" i="34" s="1"/>
  <c r="S49" i="34"/>
  <c r="T49" i="34" s="1"/>
  <c r="R68" i="34"/>
  <c r="U68" i="34" s="1"/>
  <c r="R85" i="34"/>
  <c r="U85" i="34" s="1"/>
  <c r="S101" i="34"/>
  <c r="T101" i="34" s="1"/>
  <c r="V105" i="34"/>
  <c r="Y105" i="34" s="1"/>
  <c r="AE108" i="34"/>
  <c r="V162" i="34"/>
  <c r="Y162" i="34" s="1"/>
  <c r="W31" i="35"/>
  <c r="X31" i="35" s="1"/>
  <c r="S38" i="35"/>
  <c r="T38" i="35" s="1"/>
  <c r="AA50" i="35"/>
  <c r="AB50" i="35" s="1"/>
  <c r="S70" i="35"/>
  <c r="T70" i="35" s="1"/>
  <c r="V79" i="35"/>
  <c r="Y79" i="35" s="1"/>
  <c r="S83" i="35"/>
  <c r="T83" i="35" s="1"/>
  <c r="V104" i="35"/>
  <c r="Y104" i="35" s="1"/>
  <c r="Z182" i="35"/>
  <c r="AC182" i="35" s="1"/>
  <c r="Q27" i="36"/>
  <c r="AA10" i="36"/>
  <c r="AB10" i="36" s="1"/>
  <c r="AA38" i="36"/>
  <c r="AB38" i="36" s="1"/>
  <c r="AE38" i="36"/>
  <c r="W38" i="36"/>
  <c r="X38" i="36" s="1"/>
  <c r="V38" i="36"/>
  <c r="Y38" i="36" s="1"/>
  <c r="S38" i="36"/>
  <c r="T38" i="36" s="1"/>
  <c r="R38" i="36"/>
  <c r="U38" i="36" s="1"/>
  <c r="AA93" i="32"/>
  <c r="AB93" i="32" s="1"/>
  <c r="R108" i="32"/>
  <c r="U108" i="32" s="1"/>
  <c r="Z31" i="33"/>
  <c r="AC31" i="33" s="1"/>
  <c r="R33" i="33"/>
  <c r="U33" i="33" s="1"/>
  <c r="W45" i="33"/>
  <c r="X45" i="33" s="1"/>
  <c r="R52" i="33"/>
  <c r="U52" i="33" s="1"/>
  <c r="V89" i="33"/>
  <c r="Y89" i="33" s="1"/>
  <c r="S136" i="33"/>
  <c r="T136" i="33" s="1"/>
  <c r="V165" i="33"/>
  <c r="Y165" i="33" s="1"/>
  <c r="AA175" i="33"/>
  <c r="AB175" i="33" s="1"/>
  <c r="AE12" i="34"/>
  <c r="V15" i="34"/>
  <c r="Y15" i="34" s="1"/>
  <c r="Z34" i="34"/>
  <c r="AC34" i="34" s="1"/>
  <c r="AE46" i="34"/>
  <c r="S51" i="34"/>
  <c r="T51" i="34" s="1"/>
  <c r="R53" i="34"/>
  <c r="U53" i="34" s="1"/>
  <c r="V60" i="34"/>
  <c r="Y60" i="34" s="1"/>
  <c r="R62" i="34"/>
  <c r="U62" i="34" s="1"/>
  <c r="S68" i="34"/>
  <c r="T68" i="34" s="1"/>
  <c r="R82" i="34"/>
  <c r="U82" i="34" s="1"/>
  <c r="W85" i="34"/>
  <c r="X85" i="34" s="1"/>
  <c r="W101" i="34"/>
  <c r="X101" i="34" s="1"/>
  <c r="W105" i="34"/>
  <c r="X105" i="34" s="1"/>
  <c r="S145" i="34"/>
  <c r="T145" i="34" s="1"/>
  <c r="Z148" i="34"/>
  <c r="AC148" i="34" s="1"/>
  <c r="AE162" i="34"/>
  <c r="V172" i="34"/>
  <c r="Y172" i="34" s="1"/>
  <c r="S174" i="34"/>
  <c r="T174" i="34" s="1"/>
  <c r="Z31" i="35"/>
  <c r="AC31" i="35" s="1"/>
  <c r="S35" i="35"/>
  <c r="T35" i="35" s="1"/>
  <c r="V38" i="35"/>
  <c r="Y38" i="35" s="1"/>
  <c r="AE42" i="35"/>
  <c r="S48" i="35"/>
  <c r="T48" i="35" s="1"/>
  <c r="V70" i="35"/>
  <c r="Y70" i="35" s="1"/>
  <c r="AA79" i="35"/>
  <c r="AB79" i="35" s="1"/>
  <c r="Z83" i="35"/>
  <c r="AC83" i="35" s="1"/>
  <c r="V92" i="35"/>
  <c r="Y92" i="35" s="1"/>
  <c r="V108" i="35"/>
  <c r="Y108" i="35" s="1"/>
  <c r="AE116" i="35"/>
  <c r="R140" i="35"/>
  <c r="U140" i="35" s="1"/>
  <c r="V163" i="35"/>
  <c r="Y163" i="35" s="1"/>
  <c r="R95" i="33"/>
  <c r="U95" i="33" s="1"/>
  <c r="W15" i="34"/>
  <c r="X15" i="34" s="1"/>
  <c r="AE34" i="34"/>
  <c r="V53" i="34"/>
  <c r="Y53" i="34" s="1"/>
  <c r="Q26" i="35"/>
  <c r="AA31" i="35"/>
  <c r="AB31" i="35" s="1"/>
  <c r="Z35" i="35"/>
  <c r="AC35" i="35" s="1"/>
  <c r="W38" i="35"/>
  <c r="X38" i="35" s="1"/>
  <c r="W70" i="35"/>
  <c r="X70" i="35" s="1"/>
  <c r="R112" i="35"/>
  <c r="U112" i="35" s="1"/>
  <c r="Z112" i="35"/>
  <c r="AC112" i="35" s="1"/>
  <c r="Z137" i="35"/>
  <c r="AC137" i="35" s="1"/>
  <c r="W137" i="35"/>
  <c r="X137" i="35" s="1"/>
  <c r="AA137" i="35"/>
  <c r="AB137" i="35" s="1"/>
  <c r="W140" i="35"/>
  <c r="X140" i="35" s="1"/>
  <c r="Z186" i="35"/>
  <c r="AC186" i="35" s="1"/>
  <c r="AA186" i="35"/>
  <c r="AB186" i="35" s="1"/>
  <c r="R19" i="36"/>
  <c r="U19" i="36" s="1"/>
  <c r="W19" i="36"/>
  <c r="X19" i="36" s="1"/>
  <c r="V19" i="36"/>
  <c r="Y19" i="36" s="1"/>
  <c r="AA19" i="36"/>
  <c r="AB19" i="36" s="1"/>
  <c r="R22" i="36"/>
  <c r="U22" i="36" s="1"/>
  <c r="W51" i="36"/>
  <c r="X51" i="36" s="1"/>
  <c r="AE95" i="33"/>
  <c r="W132" i="33"/>
  <c r="X132" i="33" s="1"/>
  <c r="AA15" i="34"/>
  <c r="AB15" i="34" s="1"/>
  <c r="AA51" i="34"/>
  <c r="AB51" i="34" s="1"/>
  <c r="Z53" i="34"/>
  <c r="AC53" i="34" s="1"/>
  <c r="AA60" i="34"/>
  <c r="AB60" i="34" s="1"/>
  <c r="W68" i="34"/>
  <c r="X68" i="34" s="1"/>
  <c r="Z85" i="34"/>
  <c r="AC85" i="34" s="1"/>
  <c r="W138" i="34"/>
  <c r="X138" i="34" s="1"/>
  <c r="R21" i="35"/>
  <c r="U21" i="35" s="1"/>
  <c r="AE31" i="35"/>
  <c r="AA35" i="35"/>
  <c r="AB35" i="35" s="1"/>
  <c r="AA38" i="35"/>
  <c r="AB38" i="35" s="1"/>
  <c r="AA54" i="35"/>
  <c r="AB54" i="35" s="1"/>
  <c r="AE54" i="35"/>
  <c r="Z70" i="35"/>
  <c r="AC70" i="35" s="1"/>
  <c r="AA117" i="35"/>
  <c r="AB117" i="35" s="1"/>
  <c r="Z117" i="35"/>
  <c r="AC117" i="35" s="1"/>
  <c r="S117" i="35"/>
  <c r="T117" i="35" s="1"/>
  <c r="W161" i="35"/>
  <c r="X161" i="35" s="1"/>
  <c r="AA161" i="35"/>
  <c r="AB161" i="35" s="1"/>
  <c r="Z161" i="35"/>
  <c r="AC161" i="35" s="1"/>
  <c r="AE161" i="35"/>
  <c r="AE200" i="35"/>
  <c r="V200" i="35"/>
  <c r="Y200" i="35" s="1"/>
  <c r="S200" i="35"/>
  <c r="T200" i="35" s="1"/>
  <c r="W200" i="35"/>
  <c r="X200" i="35" s="1"/>
  <c r="W11" i="36"/>
  <c r="X11" i="36" s="1"/>
  <c r="R11" i="36"/>
  <c r="V32" i="36"/>
  <c r="Y32" i="36" s="1"/>
  <c r="Z32" i="36"/>
  <c r="AC32" i="36" s="1"/>
  <c r="S32" i="36"/>
  <c r="T32" i="36" s="1"/>
  <c r="R32" i="36"/>
  <c r="U32" i="36" s="1"/>
  <c r="AE184" i="32"/>
  <c r="AE132" i="33"/>
  <c r="V147" i="33"/>
  <c r="Y147" i="33" s="1"/>
  <c r="AE15" i="34"/>
  <c r="AA53" i="34"/>
  <c r="AB53" i="34" s="1"/>
  <c r="W56" i="34"/>
  <c r="X56" i="34" s="1"/>
  <c r="AE60" i="34"/>
  <c r="AA85" i="34"/>
  <c r="AB85" i="34" s="1"/>
  <c r="AA102" i="34"/>
  <c r="AB102" i="34" s="1"/>
  <c r="AE106" i="34"/>
  <c r="AA138" i="34"/>
  <c r="AB138" i="34" s="1"/>
  <c r="AA142" i="34"/>
  <c r="AB142" i="34" s="1"/>
  <c r="S18" i="35"/>
  <c r="T18" i="35" s="1"/>
  <c r="S21" i="35"/>
  <c r="T21" i="35" s="1"/>
  <c r="AE38" i="35"/>
  <c r="W41" i="35"/>
  <c r="X41" i="35" s="1"/>
  <c r="S46" i="35"/>
  <c r="T46" i="35" s="1"/>
  <c r="R54" i="35"/>
  <c r="U54" i="35" s="1"/>
  <c r="AE70" i="35"/>
  <c r="AE83" i="35"/>
  <c r="V117" i="35"/>
  <c r="Y117" i="35" s="1"/>
  <c r="S137" i="35"/>
  <c r="T137" i="35" s="1"/>
  <c r="R161" i="35"/>
  <c r="U161" i="35" s="1"/>
  <c r="Z174" i="35"/>
  <c r="AC174" i="35" s="1"/>
  <c r="AA174" i="35"/>
  <c r="AB174" i="35" s="1"/>
  <c r="W174" i="35"/>
  <c r="X174" i="35" s="1"/>
  <c r="AE174" i="35"/>
  <c r="V17" i="36"/>
  <c r="Y17" i="36" s="1"/>
  <c r="Z17" i="36"/>
  <c r="AC17" i="36" s="1"/>
  <c r="W17" i="36"/>
  <c r="X17" i="36" s="1"/>
  <c r="S17" i="36"/>
  <c r="T17" i="36" s="1"/>
  <c r="Z38" i="36"/>
  <c r="AC38" i="36" s="1"/>
  <c r="S27" i="33"/>
  <c r="T27" i="33" s="1"/>
  <c r="R77" i="34"/>
  <c r="U77" i="34" s="1"/>
  <c r="AE85" i="34"/>
  <c r="S146" i="34"/>
  <c r="T146" i="34" s="1"/>
  <c r="AE149" i="34"/>
  <c r="S161" i="34"/>
  <c r="T161" i="34" s="1"/>
  <c r="R13" i="35"/>
  <c r="U13" i="35" s="1"/>
  <c r="W18" i="35"/>
  <c r="X18" i="35" s="1"/>
  <c r="V21" i="35"/>
  <c r="Y21" i="35" s="1"/>
  <c r="V37" i="35"/>
  <c r="Y37" i="35" s="1"/>
  <c r="Z41" i="35"/>
  <c r="AC41" i="35" s="1"/>
  <c r="V46" i="35"/>
  <c r="Y46" i="35" s="1"/>
  <c r="S54" i="35"/>
  <c r="T54" i="35" s="1"/>
  <c r="AA102" i="35"/>
  <c r="AB102" i="35" s="1"/>
  <c r="W117" i="35"/>
  <c r="X117" i="35" s="1"/>
  <c r="V137" i="35"/>
  <c r="Y137" i="35" s="1"/>
  <c r="S161" i="35"/>
  <c r="T161" i="35" s="1"/>
  <c r="R174" i="35"/>
  <c r="U174" i="35" s="1"/>
  <c r="W195" i="35"/>
  <c r="X195" i="35" s="1"/>
  <c r="AA195" i="35"/>
  <c r="AB195" i="35" s="1"/>
  <c r="S11" i="36"/>
  <c r="T11" i="36" s="1"/>
  <c r="W75" i="36"/>
  <c r="X75" i="36" s="1"/>
  <c r="V75" i="36"/>
  <c r="Y75" i="36" s="1"/>
  <c r="R75" i="36"/>
  <c r="U75" i="36" s="1"/>
  <c r="R142" i="35"/>
  <c r="U142" i="35" s="1"/>
  <c r="Z142" i="35"/>
  <c r="AC142" i="35" s="1"/>
  <c r="Z193" i="35"/>
  <c r="AC193" i="35" s="1"/>
  <c r="AE193" i="35"/>
  <c r="AA193" i="35"/>
  <c r="AB193" i="35" s="1"/>
  <c r="W51" i="32"/>
  <c r="X51" i="32" s="1"/>
  <c r="Z174" i="32"/>
  <c r="AC174" i="32" s="1"/>
  <c r="Z191" i="32"/>
  <c r="AC191" i="32" s="1"/>
  <c r="W20" i="33"/>
  <c r="X20" i="33" s="1"/>
  <c r="AA25" i="33"/>
  <c r="AB25" i="33" s="1"/>
  <c r="V109" i="33"/>
  <c r="Y109" i="33" s="1"/>
  <c r="Z148" i="33"/>
  <c r="AC148" i="33" s="1"/>
  <c r="V21" i="34"/>
  <c r="Y21" i="34" s="1"/>
  <c r="AE27" i="34"/>
  <c r="R30" i="34"/>
  <c r="U30" i="34" s="1"/>
  <c r="Z33" i="34"/>
  <c r="AC33" i="34" s="1"/>
  <c r="Z50" i="34"/>
  <c r="AC50" i="34" s="1"/>
  <c r="W63" i="34"/>
  <c r="X63" i="34" s="1"/>
  <c r="AE139" i="34"/>
  <c r="W146" i="34"/>
  <c r="X146" i="34" s="1"/>
  <c r="AE161" i="34"/>
  <c r="V173" i="34"/>
  <c r="Y173" i="34" s="1"/>
  <c r="AA13" i="35"/>
  <c r="AB13" i="35" s="1"/>
  <c r="Z21" i="35"/>
  <c r="AC21" i="35" s="1"/>
  <c r="R32" i="35"/>
  <c r="U32" i="35" s="1"/>
  <c r="AA37" i="35"/>
  <c r="AB37" i="35" s="1"/>
  <c r="AA49" i="35"/>
  <c r="AB49" i="35" s="1"/>
  <c r="AE57" i="35"/>
  <c r="W84" i="35"/>
  <c r="X84" i="35" s="1"/>
  <c r="AE84" i="35"/>
  <c r="V90" i="35"/>
  <c r="Y90" i="35" s="1"/>
  <c r="Z94" i="35"/>
  <c r="AC94" i="35" s="1"/>
  <c r="V134" i="35"/>
  <c r="Y134" i="35" s="1"/>
  <c r="V161" i="35"/>
  <c r="Y161" i="35" s="1"/>
  <c r="Z181" i="35"/>
  <c r="AC181" i="35" s="1"/>
  <c r="AA181" i="35"/>
  <c r="AB181" i="35" s="1"/>
  <c r="R193" i="35"/>
  <c r="U193" i="35" s="1"/>
  <c r="S207" i="35"/>
  <c r="T207" i="35" s="1"/>
  <c r="R207" i="35"/>
  <c r="U207" i="35" s="1"/>
  <c r="AE32" i="36"/>
  <c r="AA191" i="32"/>
  <c r="AB191" i="32" s="1"/>
  <c r="R81" i="34"/>
  <c r="U81" i="34" s="1"/>
  <c r="AE21" i="35"/>
  <c r="W113" i="35"/>
  <c r="X113" i="35" s="1"/>
  <c r="S113" i="35"/>
  <c r="T113" i="35" s="1"/>
  <c r="V170" i="35"/>
  <c r="Y170" i="35" s="1"/>
  <c r="AE170" i="35"/>
  <c r="AA170" i="35"/>
  <c r="AB170" i="35" s="1"/>
  <c r="V96" i="32"/>
  <c r="Y96" i="32" s="1"/>
  <c r="V135" i="32"/>
  <c r="Y135" i="32" s="1"/>
  <c r="AE191" i="32"/>
  <c r="AE206" i="32"/>
  <c r="S145" i="33"/>
  <c r="T145" i="33" s="1"/>
  <c r="AE158" i="33"/>
  <c r="W81" i="34"/>
  <c r="X81" i="34" s="1"/>
  <c r="AE76" i="35"/>
  <c r="R113" i="35"/>
  <c r="U113" i="35" s="1"/>
  <c r="Z162" i="35"/>
  <c r="AC162" i="35" s="1"/>
  <c r="V162" i="35"/>
  <c r="Y162" i="35" s="1"/>
  <c r="S162" i="35"/>
  <c r="T162" i="35" s="1"/>
  <c r="AE208" i="35"/>
  <c r="S208" i="35"/>
  <c r="T208" i="35" s="1"/>
  <c r="S35" i="36"/>
  <c r="T35" i="36" s="1"/>
  <c r="AA35" i="36"/>
  <c r="AB35" i="36" s="1"/>
  <c r="Z35" i="36"/>
  <c r="AC35" i="36" s="1"/>
  <c r="V35" i="36"/>
  <c r="Y35" i="36" s="1"/>
  <c r="W95" i="36"/>
  <c r="X95" i="36" s="1"/>
  <c r="AE95" i="36"/>
  <c r="AA95" i="36"/>
  <c r="AB95" i="36" s="1"/>
  <c r="V95" i="36"/>
  <c r="Y95" i="36" s="1"/>
  <c r="R95" i="36"/>
  <c r="U95" i="36" s="1"/>
  <c r="R78" i="35"/>
  <c r="U78" i="35" s="1"/>
  <c r="S141" i="35"/>
  <c r="T141" i="35" s="1"/>
  <c r="AE148" i="35"/>
  <c r="S164" i="35"/>
  <c r="T164" i="35" s="1"/>
  <c r="AA14" i="36"/>
  <c r="AB14" i="36" s="1"/>
  <c r="Z24" i="36"/>
  <c r="AC24" i="36" s="1"/>
  <c r="V30" i="36"/>
  <c r="Y30" i="36" s="1"/>
  <c r="R33" i="36"/>
  <c r="U33" i="36" s="1"/>
  <c r="W36" i="36"/>
  <c r="X36" i="36" s="1"/>
  <c r="W44" i="36"/>
  <c r="X44" i="36" s="1"/>
  <c r="AA46" i="36"/>
  <c r="AB46" i="36" s="1"/>
  <c r="AA47" i="36"/>
  <c r="AB47" i="36" s="1"/>
  <c r="V55" i="36"/>
  <c r="Y55" i="36" s="1"/>
  <c r="AE58" i="36"/>
  <c r="AE60" i="36"/>
  <c r="V64" i="36"/>
  <c r="Y64" i="36" s="1"/>
  <c r="V68" i="36"/>
  <c r="Y68" i="36" s="1"/>
  <c r="AE74" i="36"/>
  <c r="V82" i="36"/>
  <c r="Y82" i="36" s="1"/>
  <c r="W84" i="36"/>
  <c r="X84" i="36" s="1"/>
  <c r="Z88" i="36"/>
  <c r="AC88" i="36" s="1"/>
  <c r="Z89" i="36"/>
  <c r="AC89" i="36" s="1"/>
  <c r="V94" i="36"/>
  <c r="Y94" i="36" s="1"/>
  <c r="Z96" i="36"/>
  <c r="AC96" i="36" s="1"/>
  <c r="AE101" i="36"/>
  <c r="AE108" i="36"/>
  <c r="V112" i="36"/>
  <c r="Y112" i="36" s="1"/>
  <c r="AA115" i="36"/>
  <c r="AB115" i="36" s="1"/>
  <c r="AA118" i="36"/>
  <c r="AB118" i="36" s="1"/>
  <c r="S131" i="36"/>
  <c r="T131" i="36" s="1"/>
  <c r="S139" i="36"/>
  <c r="T139" i="36" s="1"/>
  <c r="W145" i="36"/>
  <c r="X145" i="36" s="1"/>
  <c r="Z159" i="36"/>
  <c r="AC159" i="36" s="1"/>
  <c r="AE178" i="36"/>
  <c r="Z189" i="36"/>
  <c r="AC189" i="36" s="1"/>
  <c r="AA203" i="36"/>
  <c r="AB203" i="36" s="1"/>
  <c r="S203" i="36"/>
  <c r="T203" i="36" s="1"/>
  <c r="W17" i="37"/>
  <c r="X17" i="37" s="1"/>
  <c r="AA17" i="37"/>
  <c r="AB17" i="37" s="1"/>
  <c r="R17" i="37"/>
  <c r="U17" i="37" s="1"/>
  <c r="AE17" i="37"/>
  <c r="R22" i="37"/>
  <c r="U22" i="37" s="1"/>
  <c r="R205" i="35"/>
  <c r="U205" i="35" s="1"/>
  <c r="AA24" i="36"/>
  <c r="AB24" i="36" s="1"/>
  <c r="Z25" i="36"/>
  <c r="AC25" i="36" s="1"/>
  <c r="V29" i="36"/>
  <c r="Y29" i="36" s="1"/>
  <c r="Z30" i="36"/>
  <c r="AC30" i="36" s="1"/>
  <c r="S33" i="36"/>
  <c r="T33" i="36" s="1"/>
  <c r="V34" i="36"/>
  <c r="Y34" i="36" s="1"/>
  <c r="Z36" i="36"/>
  <c r="AC36" i="36" s="1"/>
  <c r="S39" i="36"/>
  <c r="T39" i="36" s="1"/>
  <c r="AE46" i="36"/>
  <c r="Z48" i="36"/>
  <c r="AC48" i="36" s="1"/>
  <c r="W55" i="36"/>
  <c r="X55" i="36" s="1"/>
  <c r="W64" i="36"/>
  <c r="X64" i="36" s="1"/>
  <c r="Z65" i="36"/>
  <c r="AC65" i="36" s="1"/>
  <c r="S79" i="36"/>
  <c r="T79" i="36" s="1"/>
  <c r="AE80" i="36"/>
  <c r="V83" i="36"/>
  <c r="Y83" i="36" s="1"/>
  <c r="Z86" i="36"/>
  <c r="AC86" i="36" s="1"/>
  <c r="AA88" i="36"/>
  <c r="AB88" i="36" s="1"/>
  <c r="AE89" i="36"/>
  <c r="AE91" i="36"/>
  <c r="V93" i="36"/>
  <c r="Y93" i="36" s="1"/>
  <c r="AE96" i="36"/>
  <c r="Z99" i="36"/>
  <c r="AC99" i="36" s="1"/>
  <c r="V107" i="36"/>
  <c r="Y107" i="36" s="1"/>
  <c r="S111" i="36"/>
  <c r="T111" i="36" s="1"/>
  <c r="W112" i="36"/>
  <c r="X112" i="36" s="1"/>
  <c r="W117" i="36"/>
  <c r="X117" i="36" s="1"/>
  <c r="V126" i="36"/>
  <c r="Y126" i="36" s="1"/>
  <c r="R130" i="36"/>
  <c r="U130" i="36" s="1"/>
  <c r="V131" i="36"/>
  <c r="Y131" i="36" s="1"/>
  <c r="AA140" i="36"/>
  <c r="AB140" i="36" s="1"/>
  <c r="AA144" i="36"/>
  <c r="AB144" i="36" s="1"/>
  <c r="S144" i="36"/>
  <c r="T144" i="36" s="1"/>
  <c r="AA159" i="36"/>
  <c r="AB159" i="36" s="1"/>
  <c r="AE166" i="36"/>
  <c r="AA166" i="36"/>
  <c r="AB166" i="36" s="1"/>
  <c r="AE176" i="36"/>
  <c r="W176" i="36"/>
  <c r="X176" i="36" s="1"/>
  <c r="V194" i="36"/>
  <c r="Y194" i="36" s="1"/>
  <c r="V203" i="36"/>
  <c r="Y203" i="36" s="1"/>
  <c r="Z11" i="37"/>
  <c r="AC11" i="37" s="1"/>
  <c r="W107" i="36"/>
  <c r="X107" i="36" s="1"/>
  <c r="Z181" i="36"/>
  <c r="AC181" i="36" s="1"/>
  <c r="AA181" i="36"/>
  <c r="AB181" i="36" s="1"/>
  <c r="AE190" i="36"/>
  <c r="R190" i="36"/>
  <c r="U190" i="36" s="1"/>
  <c r="AE206" i="36"/>
  <c r="S206" i="36"/>
  <c r="T206" i="36" s="1"/>
  <c r="AE24" i="36"/>
  <c r="Z29" i="36"/>
  <c r="AC29" i="36" s="1"/>
  <c r="Z33" i="36"/>
  <c r="AC33" i="36" s="1"/>
  <c r="AE34" i="36"/>
  <c r="R42" i="36"/>
  <c r="U42" i="36" s="1"/>
  <c r="AE47" i="36"/>
  <c r="AA55" i="36"/>
  <c r="AB55" i="36" s="1"/>
  <c r="AA64" i="36"/>
  <c r="AB64" i="36" s="1"/>
  <c r="AA68" i="36"/>
  <c r="AB68" i="36" s="1"/>
  <c r="V79" i="36"/>
  <c r="Y79" i="36" s="1"/>
  <c r="AA82" i="36"/>
  <c r="AB82" i="36" s="1"/>
  <c r="AE84" i="36"/>
  <c r="AE88" i="36"/>
  <c r="Z93" i="36"/>
  <c r="AC93" i="36" s="1"/>
  <c r="R109" i="36"/>
  <c r="U109" i="36" s="1"/>
  <c r="Z117" i="36"/>
  <c r="AC117" i="36" s="1"/>
  <c r="Z122" i="36"/>
  <c r="AC122" i="36" s="1"/>
  <c r="AE140" i="36"/>
  <c r="AE145" i="36"/>
  <c r="Z166" i="36"/>
  <c r="AC166" i="36" s="1"/>
  <c r="V176" i="36"/>
  <c r="Y176" i="36" s="1"/>
  <c r="R181" i="36"/>
  <c r="U181" i="36" s="1"/>
  <c r="AA190" i="36"/>
  <c r="AB190" i="36" s="1"/>
  <c r="W13" i="37"/>
  <c r="X13" i="37" s="1"/>
  <c r="W14" i="37"/>
  <c r="X14" i="37" s="1"/>
  <c r="V15" i="37"/>
  <c r="W22" i="37"/>
  <c r="X22" i="37" s="1"/>
  <c r="S24" i="37"/>
  <c r="T24" i="37" s="1"/>
  <c r="Q26" i="37"/>
  <c r="R27" i="37"/>
  <c r="U27" i="37" s="1"/>
  <c r="R28" i="37"/>
  <c r="U28" i="37" s="1"/>
  <c r="Q29" i="37"/>
  <c r="R165" i="35"/>
  <c r="U165" i="35" s="1"/>
  <c r="S172" i="35"/>
  <c r="T172" i="35" s="1"/>
  <c r="AA29" i="36"/>
  <c r="AB29" i="36" s="1"/>
  <c r="AA33" i="36"/>
  <c r="AB33" i="36" s="1"/>
  <c r="W79" i="36"/>
  <c r="X79" i="36" s="1"/>
  <c r="Z83" i="36"/>
  <c r="AC83" i="36" s="1"/>
  <c r="S90" i="36"/>
  <c r="T90" i="36" s="1"/>
  <c r="AA93" i="36"/>
  <c r="AB93" i="36" s="1"/>
  <c r="R97" i="36"/>
  <c r="U97" i="36" s="1"/>
  <c r="R98" i="36"/>
  <c r="U98" i="36" s="1"/>
  <c r="AA107" i="36"/>
  <c r="AB107" i="36" s="1"/>
  <c r="Z109" i="36"/>
  <c r="AC109" i="36" s="1"/>
  <c r="AA112" i="36"/>
  <c r="AB112" i="36" s="1"/>
  <c r="V119" i="36"/>
  <c r="Y119" i="36" s="1"/>
  <c r="W121" i="36"/>
  <c r="X121" i="36" s="1"/>
  <c r="W125" i="36"/>
  <c r="X125" i="36" s="1"/>
  <c r="W130" i="36"/>
  <c r="X130" i="36" s="1"/>
  <c r="AE131" i="36"/>
  <c r="AE139" i="36"/>
  <c r="V142" i="36"/>
  <c r="Y142" i="36" s="1"/>
  <c r="V144" i="36"/>
  <c r="Y144" i="36" s="1"/>
  <c r="AA157" i="36"/>
  <c r="AB157" i="36" s="1"/>
  <c r="R157" i="36"/>
  <c r="U157" i="36" s="1"/>
  <c r="AA162" i="36"/>
  <c r="AB162" i="36" s="1"/>
  <c r="W162" i="36"/>
  <c r="X162" i="36" s="1"/>
  <c r="AE195" i="36"/>
  <c r="Z195" i="36"/>
  <c r="AC195" i="36" s="1"/>
  <c r="V195" i="36"/>
  <c r="Y195" i="36" s="1"/>
  <c r="AE197" i="36"/>
  <c r="S197" i="36"/>
  <c r="T197" i="36" s="1"/>
  <c r="Q205" i="37"/>
  <c r="Q206" i="37"/>
  <c r="Q194" i="37"/>
  <c r="Q182" i="37"/>
  <c r="Q170" i="37"/>
  <c r="Q207" i="37"/>
  <c r="Q208" i="37"/>
  <c r="Q196" i="37"/>
  <c r="Q184" i="37"/>
  <c r="Q172" i="37"/>
  <c r="Q197" i="37"/>
  <c r="Q185" i="37"/>
  <c r="Q198" i="37"/>
  <c r="Q186" i="37"/>
  <c r="Q174" i="37"/>
  <c r="Q162" i="37"/>
  <c r="Q199" i="37"/>
  <c r="Q187" i="37"/>
  <c r="Q175" i="37"/>
  <c r="Q163" i="37"/>
  <c r="Q200" i="37"/>
  <c r="Q188" i="37"/>
  <c r="Q176" i="37"/>
  <c r="Q201" i="37"/>
  <c r="Q189" i="37"/>
  <c r="Q177" i="37"/>
  <c r="Q165" i="37"/>
  <c r="Q202" i="37"/>
  <c r="Q203" i="37"/>
  <c r="Q191" i="37"/>
  <c r="Q179" i="37"/>
  <c r="Q167" i="37"/>
  <c r="Q190" i="37"/>
  <c r="Q204" i="37"/>
  <c r="Q192" i="37"/>
  <c r="Q193" i="37"/>
  <c r="Q168" i="37"/>
  <c r="Q164" i="37"/>
  <c r="Q151" i="37"/>
  <c r="Q139" i="37"/>
  <c r="Q127" i="37"/>
  <c r="Q195" i="37"/>
  <c r="Q154" i="37"/>
  <c r="Q141" i="37"/>
  <c r="Q171" i="37"/>
  <c r="Q159" i="37"/>
  <c r="Q150" i="37"/>
  <c r="Q146" i="37"/>
  <c r="Q137" i="37"/>
  <c r="Q180" i="37"/>
  <c r="Q155" i="37"/>
  <c r="Q173" i="37"/>
  <c r="Q166" i="37"/>
  <c r="Q183" i="37"/>
  <c r="Q160" i="37"/>
  <c r="Q149" i="37"/>
  <c r="Q144" i="37"/>
  <c r="Q157" i="37"/>
  <c r="Q169" i="37"/>
  <c r="Q148" i="37"/>
  <c r="Q136" i="37"/>
  <c r="Q181" i="37"/>
  <c r="Q152" i="37"/>
  <c r="Q178" i="37"/>
  <c r="Q142" i="37"/>
  <c r="Q128" i="37"/>
  <c r="Q125" i="37"/>
  <c r="Q121" i="37"/>
  <c r="Q116" i="37"/>
  <c r="Q104" i="37"/>
  <c r="Q161" i="37"/>
  <c r="Q156" i="37"/>
  <c r="Q147" i="37"/>
  <c r="Q115" i="37"/>
  <c r="Q111" i="37"/>
  <c r="Q101" i="37"/>
  <c r="Q89" i="37"/>
  <c r="Q158" i="37"/>
  <c r="Q145" i="37"/>
  <c r="Q129" i="37"/>
  <c r="Q108" i="37"/>
  <c r="Q94" i="37"/>
  <c r="Q82" i="37"/>
  <c r="Q153" i="37"/>
  <c r="Q133" i="37"/>
  <c r="Q123" i="37"/>
  <c r="Q143" i="37"/>
  <c r="Q138" i="37"/>
  <c r="Q112" i="37"/>
  <c r="Q91" i="37"/>
  <c r="Q80" i="37"/>
  <c r="Q68" i="37"/>
  <c r="Q134" i="37"/>
  <c r="Q132" i="37"/>
  <c r="Q130" i="37"/>
  <c r="Q114" i="37"/>
  <c r="Q106" i="37"/>
  <c r="Q102" i="37"/>
  <c r="Q99" i="37"/>
  <c r="Q81" i="37"/>
  <c r="Q131" i="37"/>
  <c r="Q118" i="37"/>
  <c r="Q110" i="37"/>
  <c r="Q86" i="37"/>
  <c r="Q97" i="37"/>
  <c r="Q120" i="37"/>
  <c r="Q122" i="37"/>
  <c r="Q126" i="37"/>
  <c r="Q117" i="37"/>
  <c r="Q113" i="37"/>
  <c r="Q135" i="37"/>
  <c r="Q95" i="37"/>
  <c r="Q79" i="37"/>
  <c r="Q77" i="37"/>
  <c r="Q67" i="37"/>
  <c r="Q55" i="37"/>
  <c r="Q119" i="37"/>
  <c r="Q103" i="37"/>
  <c r="Q124" i="37"/>
  <c r="Q105" i="37"/>
  <c r="Q100" i="37"/>
  <c r="Q88" i="37"/>
  <c r="Q59" i="37"/>
  <c r="Q47" i="37"/>
  <c r="Q35" i="37"/>
  <c r="Q23" i="37"/>
  <c r="Q140" i="37"/>
  <c r="Q93" i="37"/>
  <c r="Q78" i="37"/>
  <c r="Q61" i="37"/>
  <c r="Q49" i="37"/>
  <c r="Q37" i="37"/>
  <c r="Q25" i="37"/>
  <c r="Q107" i="37"/>
  <c r="Q109" i="37"/>
  <c r="Q96" i="37"/>
  <c r="Q75" i="37"/>
  <c r="Q72" i="37"/>
  <c r="Q92" i="37"/>
  <c r="Q85" i="37"/>
  <c r="Q84" i="37"/>
  <c r="Q83" i="37"/>
  <c r="Q60" i="37"/>
  <c r="Q48" i="37"/>
  <c r="Q98" i="37"/>
  <c r="Q74" i="37"/>
  <c r="Q71" i="37"/>
  <c r="Q66" i="37"/>
  <c r="Q64" i="37"/>
  <c r="Q54" i="37"/>
  <c r="Q52" i="37"/>
  <c r="Q36" i="37"/>
  <c r="Q87" i="37"/>
  <c r="Q90" i="37"/>
  <c r="Q76" i="37"/>
  <c r="Q65" i="37"/>
  <c r="Q58" i="37"/>
  <c r="Q57" i="37"/>
  <c r="Q53" i="37"/>
  <c r="Q46" i="37"/>
  <c r="Q45" i="37"/>
  <c r="Q32" i="37"/>
  <c r="Q42" i="37"/>
  <c r="Q63" i="37"/>
  <c r="Q51" i="37"/>
  <c r="Q28" i="37"/>
  <c r="Q39" i="37"/>
  <c r="Q62" i="37"/>
  <c r="Q56" i="37"/>
  <c r="Q50" i="37"/>
  <c r="Q44" i="37"/>
  <c r="Q22" i="37"/>
  <c r="S10" i="37"/>
  <c r="T10" i="37" s="1"/>
  <c r="Q69" i="37"/>
  <c r="Q70" i="37"/>
  <c r="Q43" i="37"/>
  <c r="Q41" i="37"/>
  <c r="Q33" i="37"/>
  <c r="AE10" i="37"/>
  <c r="Q73" i="37"/>
  <c r="Q38" i="37"/>
  <c r="Q27" i="37"/>
  <c r="AA10" i="37"/>
  <c r="AB10" i="37" s="1"/>
  <c r="S17" i="37"/>
  <c r="T17" i="37" s="1"/>
  <c r="W23" i="37"/>
  <c r="X23" i="37" s="1"/>
  <c r="V27" i="37"/>
  <c r="Y27" i="37" s="1"/>
  <c r="S29" i="37"/>
  <c r="T29" i="37" s="1"/>
  <c r="AE36" i="37"/>
  <c r="R36" i="37"/>
  <c r="U36" i="37" s="1"/>
  <c r="W36" i="37"/>
  <c r="X36" i="37" s="1"/>
  <c r="S36" i="37"/>
  <c r="T36" i="37" s="1"/>
  <c r="AA36" i="37"/>
  <c r="AB36" i="37" s="1"/>
  <c r="W43" i="37"/>
  <c r="X43" i="37" s="1"/>
  <c r="Z43" i="37"/>
  <c r="AC43" i="37" s="1"/>
  <c r="V43" i="37"/>
  <c r="Y43" i="37" s="1"/>
  <c r="S43" i="37"/>
  <c r="T43" i="37" s="1"/>
  <c r="R43" i="37"/>
  <c r="U43" i="37" s="1"/>
  <c r="AE55" i="36"/>
  <c r="AE68" i="36"/>
  <c r="AE82" i="36"/>
  <c r="AA83" i="36"/>
  <c r="AB83" i="36" s="1"/>
  <c r="AE112" i="36"/>
  <c r="S141" i="36"/>
  <c r="T141" i="36" s="1"/>
  <c r="AE141" i="36"/>
  <c r="AE151" i="36"/>
  <c r="R151" i="36"/>
  <c r="U151" i="36" s="1"/>
  <c r="AE181" i="36"/>
  <c r="AE188" i="36"/>
  <c r="S188" i="36"/>
  <c r="T188" i="36" s="1"/>
  <c r="AA191" i="36"/>
  <c r="AB191" i="36" s="1"/>
  <c r="V191" i="36"/>
  <c r="Y191" i="36" s="1"/>
  <c r="AA11" i="37"/>
  <c r="AB11" i="37" s="1"/>
  <c r="V11" i="37"/>
  <c r="Y11" i="37" s="1"/>
  <c r="R11" i="37"/>
  <c r="Z14" i="37"/>
  <c r="AC14" i="37" s="1"/>
  <c r="V17" i="37"/>
  <c r="AA22" i="37"/>
  <c r="AB22" i="37" s="1"/>
  <c r="V24" i="37"/>
  <c r="Y24" i="37" s="1"/>
  <c r="Z29" i="37"/>
  <c r="AC29" i="37" s="1"/>
  <c r="W31" i="37"/>
  <c r="X31" i="37" s="1"/>
  <c r="R31" i="37"/>
  <c r="U31" i="37" s="1"/>
  <c r="Z31" i="37"/>
  <c r="AC31" i="37" s="1"/>
  <c r="S31" i="37"/>
  <c r="T31" i="37" s="1"/>
  <c r="AE93" i="36"/>
  <c r="AA130" i="36"/>
  <c r="AB130" i="36" s="1"/>
  <c r="R141" i="36"/>
  <c r="U141" i="36" s="1"/>
  <c r="W149" i="36"/>
  <c r="X149" i="36" s="1"/>
  <c r="R149" i="36"/>
  <c r="U149" i="36" s="1"/>
  <c r="W151" i="36"/>
  <c r="X151" i="36" s="1"/>
  <c r="AA164" i="36"/>
  <c r="AB164" i="36" s="1"/>
  <c r="AA167" i="36"/>
  <c r="AB167" i="36" s="1"/>
  <c r="S167" i="36"/>
  <c r="T167" i="36" s="1"/>
  <c r="AE167" i="36"/>
  <c r="W201" i="36"/>
  <c r="X201" i="36" s="1"/>
  <c r="Z201" i="36"/>
  <c r="AC201" i="36" s="1"/>
  <c r="Z23" i="37"/>
  <c r="AC23" i="37" s="1"/>
  <c r="V36" i="37"/>
  <c r="Y36" i="37" s="1"/>
  <c r="AA43" i="37"/>
  <c r="AB43" i="37" s="1"/>
  <c r="AE37" i="36"/>
  <c r="R58" i="36"/>
  <c r="U58" i="36" s="1"/>
  <c r="R72" i="36"/>
  <c r="U72" i="36" s="1"/>
  <c r="S74" i="36"/>
  <c r="T74" i="36" s="1"/>
  <c r="AE83" i="36"/>
  <c r="R88" i="36"/>
  <c r="U88" i="36" s="1"/>
  <c r="S89" i="36"/>
  <c r="T89" i="36" s="1"/>
  <c r="AE107" i="36"/>
  <c r="R115" i="36"/>
  <c r="U115" i="36" s="1"/>
  <c r="AE130" i="36"/>
  <c r="S135" i="36"/>
  <c r="T135" i="36" s="1"/>
  <c r="R140" i="36"/>
  <c r="U140" i="36" s="1"/>
  <c r="R143" i="36"/>
  <c r="U143" i="36" s="1"/>
  <c r="AE144" i="36"/>
  <c r="S149" i="36"/>
  <c r="T149" i="36" s="1"/>
  <c r="Z151" i="36"/>
  <c r="AC151" i="36" s="1"/>
  <c r="R167" i="36"/>
  <c r="U167" i="36" s="1"/>
  <c r="W177" i="36"/>
  <c r="X177" i="36" s="1"/>
  <c r="AE182" i="36"/>
  <c r="V182" i="36"/>
  <c r="Y182" i="36" s="1"/>
  <c r="W188" i="36"/>
  <c r="X188" i="36" s="1"/>
  <c r="R193" i="36"/>
  <c r="U193" i="36" s="1"/>
  <c r="AA198" i="36"/>
  <c r="AB198" i="36" s="1"/>
  <c r="Z198" i="36"/>
  <c r="AC198" i="36" s="1"/>
  <c r="S198" i="36"/>
  <c r="T198" i="36" s="1"/>
  <c r="Z17" i="37"/>
  <c r="AC17" i="37" s="1"/>
  <c r="AA27" i="37"/>
  <c r="AB27" i="37" s="1"/>
  <c r="Q40" i="37"/>
  <c r="AE43" i="37"/>
  <c r="R25" i="36"/>
  <c r="U25" i="36" s="1"/>
  <c r="AE26" i="36"/>
  <c r="R48" i="36"/>
  <c r="U48" i="36" s="1"/>
  <c r="S115" i="36"/>
  <c r="T115" i="36" s="1"/>
  <c r="S123" i="36"/>
  <c r="T123" i="36" s="1"/>
  <c r="V135" i="36"/>
  <c r="Y135" i="36" s="1"/>
  <c r="S140" i="36"/>
  <c r="T140" i="36" s="1"/>
  <c r="V141" i="36"/>
  <c r="Y141" i="36" s="1"/>
  <c r="S143" i="36"/>
  <c r="T143" i="36" s="1"/>
  <c r="V149" i="36"/>
  <c r="Y149" i="36" s="1"/>
  <c r="AA151" i="36"/>
  <c r="AB151" i="36" s="1"/>
  <c r="Z157" i="36"/>
  <c r="AC157" i="36" s="1"/>
  <c r="V162" i="36"/>
  <c r="Y162" i="36" s="1"/>
  <c r="V180" i="36"/>
  <c r="Y180" i="36" s="1"/>
  <c r="Z180" i="36"/>
  <c r="AC180" i="36" s="1"/>
  <c r="S182" i="36"/>
  <c r="T182" i="36" s="1"/>
  <c r="Z191" i="36"/>
  <c r="AC191" i="36" s="1"/>
  <c r="AA193" i="36"/>
  <c r="AB193" i="36" s="1"/>
  <c r="R198" i="36"/>
  <c r="U198" i="36" s="1"/>
  <c r="Z202" i="36"/>
  <c r="AC202" i="36" s="1"/>
  <c r="R202" i="36"/>
  <c r="U202" i="36" s="1"/>
  <c r="S13" i="37"/>
  <c r="T13" i="37" s="1"/>
  <c r="AE13" i="37"/>
  <c r="Z13" i="37"/>
  <c r="AC13" i="37" s="1"/>
  <c r="Q31" i="37"/>
  <c r="Z36" i="37"/>
  <c r="AC36" i="37" s="1"/>
  <c r="V25" i="36"/>
  <c r="Y25" i="36" s="1"/>
  <c r="R34" i="36"/>
  <c r="U34" i="36" s="1"/>
  <c r="AE42" i="36"/>
  <c r="W47" i="36"/>
  <c r="X47" i="36" s="1"/>
  <c r="R55" i="36"/>
  <c r="U55" i="36" s="1"/>
  <c r="Z58" i="36"/>
  <c r="AC58" i="36" s="1"/>
  <c r="W60" i="36"/>
  <c r="X60" i="36" s="1"/>
  <c r="Z62" i="36"/>
  <c r="AC62" i="36" s="1"/>
  <c r="R64" i="36"/>
  <c r="U64" i="36" s="1"/>
  <c r="V65" i="36"/>
  <c r="Y65" i="36" s="1"/>
  <c r="R68" i="36"/>
  <c r="U68" i="36" s="1"/>
  <c r="S82" i="36"/>
  <c r="T82" i="36" s="1"/>
  <c r="R84" i="36"/>
  <c r="U84" i="36" s="1"/>
  <c r="W88" i="36"/>
  <c r="X88" i="36" s="1"/>
  <c r="R94" i="36"/>
  <c r="U94" i="36" s="1"/>
  <c r="R96" i="36"/>
  <c r="U96" i="36" s="1"/>
  <c r="S101" i="36"/>
  <c r="T101" i="36" s="1"/>
  <c r="R107" i="36"/>
  <c r="U107" i="36" s="1"/>
  <c r="R108" i="36"/>
  <c r="U108" i="36" s="1"/>
  <c r="R112" i="36"/>
  <c r="U112" i="36" s="1"/>
  <c r="S118" i="36"/>
  <c r="T118" i="36" s="1"/>
  <c r="R120" i="36"/>
  <c r="U120" i="36" s="1"/>
  <c r="S165" i="36"/>
  <c r="T165" i="36" s="1"/>
  <c r="AE173" i="36"/>
  <c r="V175" i="36"/>
  <c r="Y175" i="36" s="1"/>
  <c r="AE14" i="37"/>
  <c r="R14" i="37"/>
  <c r="U14" i="37" s="1"/>
  <c r="V14" i="37"/>
  <c r="S14" i="37"/>
  <c r="T14" i="37" s="1"/>
  <c r="S15" i="37"/>
  <c r="T15" i="37" s="1"/>
  <c r="AE15" i="37"/>
  <c r="AA15" i="37"/>
  <c r="AB15" i="37" s="1"/>
  <c r="W15" i="37"/>
  <c r="X15" i="37" s="1"/>
  <c r="Z22" i="37"/>
  <c r="AC22" i="37" s="1"/>
  <c r="V22" i="37"/>
  <c r="Y22" i="37" s="1"/>
  <c r="S22" i="37"/>
  <c r="T22" i="37" s="1"/>
  <c r="AA23" i="37"/>
  <c r="AB23" i="37" s="1"/>
  <c r="V23" i="37"/>
  <c r="Y23" i="37" s="1"/>
  <c r="R23" i="37"/>
  <c r="U23" i="37" s="1"/>
  <c r="AE12" i="36"/>
  <c r="Z46" i="36"/>
  <c r="AC46" i="36" s="1"/>
  <c r="W48" i="36"/>
  <c r="X48" i="36" s="1"/>
  <c r="AA58" i="36"/>
  <c r="AB58" i="36" s="1"/>
  <c r="AA60" i="36"/>
  <c r="AB60" i="36" s="1"/>
  <c r="S68" i="36"/>
  <c r="T68" i="36" s="1"/>
  <c r="S84" i="36"/>
  <c r="T84" i="36" s="1"/>
  <c r="R86" i="36"/>
  <c r="U86" i="36" s="1"/>
  <c r="Z101" i="36"/>
  <c r="AC101" i="36" s="1"/>
  <c r="S107" i="36"/>
  <c r="T107" i="36" s="1"/>
  <c r="W113" i="36"/>
  <c r="X113" i="36" s="1"/>
  <c r="Z115" i="36"/>
  <c r="AC115" i="36" s="1"/>
  <c r="V118" i="36"/>
  <c r="Y118" i="36" s="1"/>
  <c r="R122" i="36"/>
  <c r="U122" i="36" s="1"/>
  <c r="W124" i="36"/>
  <c r="X124" i="36" s="1"/>
  <c r="R126" i="36"/>
  <c r="U126" i="36" s="1"/>
  <c r="R131" i="36"/>
  <c r="U131" i="36" s="1"/>
  <c r="R139" i="36"/>
  <c r="U139" i="36" s="1"/>
  <c r="Z141" i="36"/>
  <c r="AC141" i="36" s="1"/>
  <c r="AE143" i="36"/>
  <c r="V145" i="36"/>
  <c r="Y145" i="36" s="1"/>
  <c r="S148" i="36"/>
  <c r="T148" i="36" s="1"/>
  <c r="R148" i="36"/>
  <c r="U148" i="36" s="1"/>
  <c r="Z156" i="36"/>
  <c r="AC156" i="36" s="1"/>
  <c r="W156" i="36"/>
  <c r="X156" i="36" s="1"/>
  <c r="V159" i="36"/>
  <c r="Y159" i="36" s="1"/>
  <c r="AE162" i="36"/>
  <c r="AE175" i="36"/>
  <c r="W180" i="36"/>
  <c r="X180" i="36" s="1"/>
  <c r="AE192" i="36"/>
  <c r="AA192" i="36"/>
  <c r="AB192" i="36" s="1"/>
  <c r="V192" i="36"/>
  <c r="Y192" i="36" s="1"/>
  <c r="S192" i="36"/>
  <c r="T192" i="36" s="1"/>
  <c r="AE198" i="36"/>
  <c r="AE24" i="37"/>
  <c r="R24" i="37"/>
  <c r="U24" i="37" s="1"/>
  <c r="Z24" i="37"/>
  <c r="AC24" i="37" s="1"/>
  <c r="W24" i="37"/>
  <c r="X24" i="37" s="1"/>
  <c r="S27" i="37"/>
  <c r="T27" i="37" s="1"/>
  <c r="W27" i="37"/>
  <c r="X27" i="37" s="1"/>
  <c r="V28" i="37"/>
  <c r="Y28" i="37" s="1"/>
  <c r="S28" i="37"/>
  <c r="T28" i="37" s="1"/>
  <c r="W28" i="37"/>
  <c r="X28" i="37" s="1"/>
  <c r="AE28" i="37"/>
  <c r="Z28" i="37"/>
  <c r="AC28" i="37" s="1"/>
  <c r="W29" i="37"/>
  <c r="X29" i="37" s="1"/>
  <c r="V29" i="37"/>
  <c r="Y29" i="37" s="1"/>
  <c r="R29" i="37"/>
  <c r="U29" i="37" s="1"/>
  <c r="Z16" i="37"/>
  <c r="R35" i="37"/>
  <c r="U35" i="37" s="1"/>
  <c r="S39" i="37"/>
  <c r="T39" i="37" s="1"/>
  <c r="R39" i="37"/>
  <c r="U39" i="37" s="1"/>
  <c r="M41" i="37"/>
  <c r="O43" i="37"/>
  <c r="M48" i="37"/>
  <c r="M49" i="37"/>
  <c r="W55" i="37"/>
  <c r="X55" i="37" s="1"/>
  <c r="V55" i="37"/>
  <c r="Y55" i="37" s="1"/>
  <c r="M60" i="37"/>
  <c r="M61" i="37"/>
  <c r="AA64" i="37"/>
  <c r="AB64" i="37" s="1"/>
  <c r="AE67" i="37"/>
  <c r="W67" i="37"/>
  <c r="X67" i="37" s="1"/>
  <c r="V67" i="37"/>
  <c r="Y67" i="37" s="1"/>
  <c r="O70" i="37"/>
  <c r="N71" i="37"/>
  <c r="M74" i="37"/>
  <c r="O67" i="37"/>
  <c r="Z68" i="37"/>
  <c r="AC68" i="37" s="1"/>
  <c r="S68" i="37"/>
  <c r="T68" i="37" s="1"/>
  <c r="R68" i="37"/>
  <c r="U68" i="37" s="1"/>
  <c r="N69" i="37"/>
  <c r="N72" i="37"/>
  <c r="N74" i="37"/>
  <c r="AE174" i="36"/>
  <c r="V179" i="36"/>
  <c r="Y179" i="36" s="1"/>
  <c r="S186" i="36"/>
  <c r="T186" i="36" s="1"/>
  <c r="AA205" i="36"/>
  <c r="AB205" i="36" s="1"/>
  <c r="AE205" i="36"/>
  <c r="AA19" i="37"/>
  <c r="AB19" i="37" s="1"/>
  <c r="V21" i="37"/>
  <c r="Y21" i="37" s="1"/>
  <c r="M22" i="37"/>
  <c r="AE26" i="37"/>
  <c r="R26" i="37"/>
  <c r="U26" i="37" s="1"/>
  <c r="W26" i="37"/>
  <c r="X26" i="37" s="1"/>
  <c r="AA26" i="37"/>
  <c r="AB26" i="37" s="1"/>
  <c r="M28" i="37"/>
  <c r="M36" i="37"/>
  <c r="N39" i="37"/>
  <c r="S47" i="37"/>
  <c r="T47" i="37" s="1"/>
  <c r="O49" i="37"/>
  <c r="S51" i="37"/>
  <c r="T51" i="37" s="1"/>
  <c r="Z51" i="37"/>
  <c r="AC51" i="37" s="1"/>
  <c r="W51" i="37"/>
  <c r="X51" i="37" s="1"/>
  <c r="O55" i="37"/>
  <c r="S59" i="37"/>
  <c r="T59" i="37" s="1"/>
  <c r="O61" i="37"/>
  <c r="S63" i="37"/>
  <c r="T63" i="37" s="1"/>
  <c r="Z63" i="37"/>
  <c r="AC63" i="37" s="1"/>
  <c r="W63" i="37"/>
  <c r="X63" i="37" s="1"/>
  <c r="N68" i="37"/>
  <c r="O69" i="37"/>
  <c r="Z80" i="37"/>
  <c r="AC80" i="37" s="1"/>
  <c r="R80" i="37"/>
  <c r="U80" i="37" s="1"/>
  <c r="AE80" i="37"/>
  <c r="AA80" i="37"/>
  <c r="AB80" i="37" s="1"/>
  <c r="W80" i="37"/>
  <c r="X80" i="37" s="1"/>
  <c r="V80" i="37"/>
  <c r="Y80" i="37" s="1"/>
  <c r="R41" i="37"/>
  <c r="U41" i="37" s="1"/>
  <c r="M80" i="37"/>
  <c r="AE12" i="37"/>
  <c r="R12" i="37"/>
  <c r="U12" i="37" s="1"/>
  <c r="V25" i="37"/>
  <c r="Y25" i="37" s="1"/>
  <c r="Z34" i="37"/>
  <c r="AC34" i="37" s="1"/>
  <c r="S34" i="37"/>
  <c r="T34" i="37" s="1"/>
  <c r="AE34" i="37"/>
  <c r="V35" i="37"/>
  <c r="Y35" i="37" s="1"/>
  <c r="S37" i="37"/>
  <c r="T37" i="37" s="1"/>
  <c r="W37" i="37"/>
  <c r="X37" i="37" s="1"/>
  <c r="V37" i="37"/>
  <c r="Y37" i="37" s="1"/>
  <c r="S41" i="37"/>
  <c r="T41" i="37" s="1"/>
  <c r="W48" i="37"/>
  <c r="X48" i="37" s="1"/>
  <c r="R49" i="37"/>
  <c r="U49" i="37" s="1"/>
  <c r="Z52" i="37"/>
  <c r="AC52" i="37" s="1"/>
  <c r="V52" i="37"/>
  <c r="Y52" i="37" s="1"/>
  <c r="R52" i="37"/>
  <c r="U52" i="37" s="1"/>
  <c r="Z64" i="37"/>
  <c r="AC64" i="37" s="1"/>
  <c r="V64" i="37"/>
  <c r="Y64" i="37" s="1"/>
  <c r="R64" i="37"/>
  <c r="U64" i="37" s="1"/>
  <c r="O80" i="37"/>
  <c r="W35" i="37"/>
  <c r="X35" i="37" s="1"/>
  <c r="AA53" i="37"/>
  <c r="AB53" i="37" s="1"/>
  <c r="W53" i="37"/>
  <c r="X53" i="37" s="1"/>
  <c r="Z53" i="37"/>
  <c r="AC53" i="37" s="1"/>
  <c r="AA65" i="37"/>
  <c r="AB65" i="37" s="1"/>
  <c r="W65" i="37"/>
  <c r="X65" i="37" s="1"/>
  <c r="Z65" i="37"/>
  <c r="AC65" i="37" s="1"/>
  <c r="W68" i="37"/>
  <c r="X68" i="37" s="1"/>
  <c r="S80" i="37"/>
  <c r="T80" i="37" s="1"/>
  <c r="AE83" i="37"/>
  <c r="R83" i="37"/>
  <c r="U83" i="37" s="1"/>
  <c r="W83" i="37"/>
  <c r="X83" i="37" s="1"/>
  <c r="V83" i="37"/>
  <c r="Y83" i="37" s="1"/>
  <c r="Z83" i="37"/>
  <c r="AC83" i="37" s="1"/>
  <c r="S83" i="37"/>
  <c r="T83" i="37" s="1"/>
  <c r="W186" i="36"/>
  <c r="X186" i="36" s="1"/>
  <c r="O203" i="37"/>
  <c r="N202" i="37"/>
  <c r="M201" i="37"/>
  <c r="O204" i="37"/>
  <c r="N203" i="37"/>
  <c r="M202" i="37"/>
  <c r="O192" i="37"/>
  <c r="N191" i="37"/>
  <c r="M190" i="37"/>
  <c r="O180" i="37"/>
  <c r="N179" i="37"/>
  <c r="M178" i="37"/>
  <c r="O168" i="37"/>
  <c r="O205" i="37"/>
  <c r="N204" i="37"/>
  <c r="M203" i="37"/>
  <c r="O206" i="37"/>
  <c r="N205" i="37"/>
  <c r="M204" i="37"/>
  <c r="O194" i="37"/>
  <c r="N193" i="37"/>
  <c r="M192" i="37"/>
  <c r="O182" i="37"/>
  <c r="N181" i="37"/>
  <c r="M180" i="37"/>
  <c r="O207" i="37"/>
  <c r="N206" i="37"/>
  <c r="M205" i="37"/>
  <c r="O195" i="37"/>
  <c r="N194" i="37"/>
  <c r="M193" i="37"/>
  <c r="O183" i="37"/>
  <c r="N182" i="37"/>
  <c r="M181" i="37"/>
  <c r="O208" i="37"/>
  <c r="N207" i="37"/>
  <c r="M206" i="37"/>
  <c r="O196" i="37"/>
  <c r="N195" i="37"/>
  <c r="M194" i="37"/>
  <c r="O184" i="37"/>
  <c r="N183" i="37"/>
  <c r="M182" i="37"/>
  <c r="O172" i="37"/>
  <c r="N171" i="37"/>
  <c r="M170" i="37"/>
  <c r="N208" i="37"/>
  <c r="M207" i="37"/>
  <c r="O197" i="37"/>
  <c r="N196" i="37"/>
  <c r="M195" i="37"/>
  <c r="O185" i="37"/>
  <c r="N184" i="37"/>
  <c r="M183" i="37"/>
  <c r="O173" i="37"/>
  <c r="N172" i="37"/>
  <c r="M171" i="37"/>
  <c r="O161" i="37"/>
  <c r="M208" i="37"/>
  <c r="P208" i="37" s="1"/>
  <c r="O198" i="37"/>
  <c r="N197" i="37"/>
  <c r="M196" i="37"/>
  <c r="O186" i="37"/>
  <c r="N185" i="37"/>
  <c r="M184" i="37"/>
  <c r="O174" i="37"/>
  <c r="N173" i="37"/>
  <c r="M172" i="37"/>
  <c r="O199" i="37"/>
  <c r="N198" i="37"/>
  <c r="M197" i="37"/>
  <c r="O187" i="37"/>
  <c r="N186" i="37"/>
  <c r="M185" i="37"/>
  <c r="O175" i="37"/>
  <c r="N174" i="37"/>
  <c r="M173" i="37"/>
  <c r="O163" i="37"/>
  <c r="N162" i="37"/>
  <c r="O200" i="37"/>
  <c r="N199" i="37"/>
  <c r="M198" i="37"/>
  <c r="O201" i="37"/>
  <c r="N200" i="37"/>
  <c r="M199" i="37"/>
  <c r="O189" i="37"/>
  <c r="N188" i="37"/>
  <c r="M187" i="37"/>
  <c r="O177" i="37"/>
  <c r="N176" i="37"/>
  <c r="M175" i="37"/>
  <c r="O165" i="37"/>
  <c r="N164" i="37"/>
  <c r="M163" i="37"/>
  <c r="O202" i="37"/>
  <c r="N189" i="37"/>
  <c r="O181" i="37"/>
  <c r="M176" i="37"/>
  <c r="M200" i="37"/>
  <c r="M189" i="37"/>
  <c r="O191" i="37"/>
  <c r="N192" i="37"/>
  <c r="O193" i="37"/>
  <c r="M188" i="37"/>
  <c r="M179" i="37"/>
  <c r="O169" i="37"/>
  <c r="N160" i="37"/>
  <c r="M159" i="37"/>
  <c r="O149" i="37"/>
  <c r="N148" i="37"/>
  <c r="M147" i="37"/>
  <c r="O137" i="37"/>
  <c r="N136" i="37"/>
  <c r="M135" i="37"/>
  <c r="O190" i="37"/>
  <c r="N190" i="37"/>
  <c r="O188" i="37"/>
  <c r="O176" i="37"/>
  <c r="O164" i="37"/>
  <c r="O158" i="37"/>
  <c r="M157" i="37"/>
  <c r="N153" i="37"/>
  <c r="N149" i="37"/>
  <c r="N144" i="37"/>
  <c r="N140" i="37"/>
  <c r="O136" i="37"/>
  <c r="M164" i="37"/>
  <c r="N158" i="37"/>
  <c r="M153" i="37"/>
  <c r="M149" i="37"/>
  <c r="O145" i="37"/>
  <c r="M144" i="37"/>
  <c r="M140" i="37"/>
  <c r="M136" i="37"/>
  <c r="O179" i="37"/>
  <c r="N163" i="37"/>
  <c r="O159" i="37"/>
  <c r="N154" i="37"/>
  <c r="N180" i="37"/>
  <c r="M186" i="37"/>
  <c r="N177" i="37"/>
  <c r="N170" i="37"/>
  <c r="N169" i="37"/>
  <c r="N168" i="37"/>
  <c r="O167" i="37"/>
  <c r="O155" i="37"/>
  <c r="O151" i="37"/>
  <c r="M146" i="37"/>
  <c r="O142" i="37"/>
  <c r="O138" i="37"/>
  <c r="N133" i="37"/>
  <c r="O129" i="37"/>
  <c r="O124" i="37"/>
  <c r="N123" i="37"/>
  <c r="M122" i="37"/>
  <c r="M191" i="37"/>
  <c r="N187" i="37"/>
  <c r="M177" i="37"/>
  <c r="M169" i="37"/>
  <c r="M168" i="37"/>
  <c r="N167" i="37"/>
  <c r="O178" i="37"/>
  <c r="N201" i="37"/>
  <c r="M162" i="37"/>
  <c r="M161" i="37"/>
  <c r="M142" i="37"/>
  <c r="O139" i="37"/>
  <c r="M137" i="37"/>
  <c r="O166" i="37"/>
  <c r="N165" i="37"/>
  <c r="O160" i="37"/>
  <c r="M158" i="37"/>
  <c r="N166" i="37"/>
  <c r="M165" i="37"/>
  <c r="M160" i="37"/>
  <c r="O154" i="37"/>
  <c r="N151" i="37"/>
  <c r="M139" i="37"/>
  <c r="N175" i="37"/>
  <c r="M174" i="37"/>
  <c r="M166" i="37"/>
  <c r="M154" i="37"/>
  <c r="M151" i="37"/>
  <c r="O144" i="37"/>
  <c r="O141" i="37"/>
  <c r="N134" i="37"/>
  <c r="O170" i="37"/>
  <c r="O156" i="37"/>
  <c r="O150" i="37"/>
  <c r="N178" i="37"/>
  <c r="M156" i="37"/>
  <c r="O152" i="37"/>
  <c r="M150" i="37"/>
  <c r="O147" i="37"/>
  <c r="N145" i="37"/>
  <c r="O140" i="37"/>
  <c r="N135" i="37"/>
  <c r="O133" i="37"/>
  <c r="N130" i="37"/>
  <c r="M127" i="37"/>
  <c r="M124" i="37"/>
  <c r="O120" i="37"/>
  <c r="M119" i="37"/>
  <c r="O114" i="37"/>
  <c r="N113" i="37"/>
  <c r="M112" i="37"/>
  <c r="N155" i="37"/>
  <c r="N159" i="37"/>
  <c r="N143" i="37"/>
  <c r="N142" i="37"/>
  <c r="O128" i="37"/>
  <c r="O126" i="37"/>
  <c r="M114" i="37"/>
  <c r="O110" i="37"/>
  <c r="M109" i="37"/>
  <c r="M105" i="37"/>
  <c r="O99" i="37"/>
  <c r="N98" i="37"/>
  <c r="M97" i="37"/>
  <c r="O87" i="37"/>
  <c r="O157" i="37"/>
  <c r="N156" i="37"/>
  <c r="N161" i="37"/>
  <c r="N157" i="37"/>
  <c r="O148" i="37"/>
  <c r="O146" i="37"/>
  <c r="M145" i="37"/>
  <c r="O171" i="37"/>
  <c r="N150" i="37"/>
  <c r="M132" i="37"/>
  <c r="O122" i="37"/>
  <c r="N116" i="37"/>
  <c r="O112" i="37"/>
  <c r="N107" i="37"/>
  <c r="N103" i="37"/>
  <c r="M102" i="37"/>
  <c r="O92" i="37"/>
  <c r="N91" i="37"/>
  <c r="M90" i="37"/>
  <c r="O162" i="37"/>
  <c r="N152" i="37"/>
  <c r="M167" i="37"/>
  <c r="M152" i="37"/>
  <c r="M134" i="37"/>
  <c r="O131" i="37"/>
  <c r="M129" i="37"/>
  <c r="N127" i="37"/>
  <c r="M125" i="37"/>
  <c r="O153" i="37"/>
  <c r="N138" i="37"/>
  <c r="M133" i="37"/>
  <c r="M131" i="37"/>
  <c r="N124" i="37"/>
  <c r="N121" i="37"/>
  <c r="N119" i="37"/>
  <c r="M101" i="37"/>
  <c r="O96" i="37"/>
  <c r="N93" i="37"/>
  <c r="O88" i="37"/>
  <c r="M84" i="37"/>
  <c r="O78" i="37"/>
  <c r="N77" i="37"/>
  <c r="M76" i="37"/>
  <c r="M121" i="37"/>
  <c r="N96" i="37"/>
  <c r="M93" i="37"/>
  <c r="N88" i="37"/>
  <c r="O85" i="37"/>
  <c r="O79" i="37"/>
  <c r="N78" i="37"/>
  <c r="O134" i="37"/>
  <c r="O130" i="37"/>
  <c r="O116" i="37"/>
  <c r="N112" i="37"/>
  <c r="O106" i="37"/>
  <c r="O104" i="37"/>
  <c r="M96" i="37"/>
  <c r="O91" i="37"/>
  <c r="M88" i="37"/>
  <c r="N85" i="37"/>
  <c r="O132" i="37"/>
  <c r="N131" i="37"/>
  <c r="M130" i="37"/>
  <c r="N129" i="37"/>
  <c r="O123" i="37"/>
  <c r="O118" i="37"/>
  <c r="M116" i="37"/>
  <c r="N114" i="37"/>
  <c r="O108" i="37"/>
  <c r="N106" i="37"/>
  <c r="N104" i="37"/>
  <c r="O102" i="37"/>
  <c r="N99" i="37"/>
  <c r="M91" i="37"/>
  <c r="M85" i="37"/>
  <c r="O81" i="37"/>
  <c r="N80" i="37"/>
  <c r="M79" i="37"/>
  <c r="M148" i="37"/>
  <c r="N141" i="37"/>
  <c r="N132" i="37"/>
  <c r="N128" i="37"/>
  <c r="M123" i="37"/>
  <c r="N118" i="37"/>
  <c r="N110" i="37"/>
  <c r="N108" i="37"/>
  <c r="M106" i="37"/>
  <c r="M104" i="37"/>
  <c r="N102" i="37"/>
  <c r="M99" i="37"/>
  <c r="O143" i="37"/>
  <c r="M141" i="37"/>
  <c r="M138" i="37"/>
  <c r="M128" i="37"/>
  <c r="M118" i="37"/>
  <c r="M143" i="37"/>
  <c r="O127" i="37"/>
  <c r="N120" i="37"/>
  <c r="N137" i="37"/>
  <c r="M155" i="37"/>
  <c r="N139" i="37"/>
  <c r="M126" i="37"/>
  <c r="O125" i="37"/>
  <c r="N146" i="37"/>
  <c r="O121" i="37"/>
  <c r="O119" i="37"/>
  <c r="M110" i="37"/>
  <c r="M107" i="37"/>
  <c r="O115" i="37"/>
  <c r="O109" i="37"/>
  <c r="M108" i="37"/>
  <c r="N90" i="37"/>
  <c r="M70" i="37"/>
  <c r="O65" i="37"/>
  <c r="N64" i="37"/>
  <c r="M63" i="37"/>
  <c r="O53" i="37"/>
  <c r="N52" i="37"/>
  <c r="M51" i="37"/>
  <c r="N115" i="37"/>
  <c r="N109" i="37"/>
  <c r="O89" i="37"/>
  <c r="M115" i="37"/>
  <c r="O103" i="37"/>
  <c r="O135" i="37"/>
  <c r="N126" i="37"/>
  <c r="M95" i="37"/>
  <c r="N94" i="37"/>
  <c r="O72" i="37"/>
  <c r="O68" i="37"/>
  <c r="M67" i="37"/>
  <c r="O57" i="37"/>
  <c r="N56" i="37"/>
  <c r="M55" i="37"/>
  <c r="O45" i="37"/>
  <c r="N44" i="37"/>
  <c r="M43" i="37"/>
  <c r="O33" i="37"/>
  <c r="N32" i="37"/>
  <c r="M31" i="37"/>
  <c r="N147" i="37"/>
  <c r="N122" i="37"/>
  <c r="O101" i="37"/>
  <c r="O100" i="37"/>
  <c r="M120" i="37"/>
  <c r="O113" i="37"/>
  <c r="O105" i="37"/>
  <c r="N101" i="37"/>
  <c r="N100" i="37"/>
  <c r="N83" i="37"/>
  <c r="N75" i="37"/>
  <c r="M72" i="37"/>
  <c r="M68" i="37"/>
  <c r="O59" i="37"/>
  <c r="N58" i="37"/>
  <c r="M57" i="37"/>
  <c r="O47" i="37"/>
  <c r="N46" i="37"/>
  <c r="M45" i="37"/>
  <c r="O35" i="37"/>
  <c r="N34" i="37"/>
  <c r="M33" i="37"/>
  <c r="O23" i="37"/>
  <c r="N22" i="37"/>
  <c r="M113" i="37"/>
  <c r="N105" i="37"/>
  <c r="N125" i="37"/>
  <c r="O117" i="37"/>
  <c r="O111" i="37"/>
  <c r="O97" i="37"/>
  <c r="N117" i="37"/>
  <c r="M103" i="37"/>
  <c r="M100" i="37"/>
  <c r="M73" i="37"/>
  <c r="N70" i="37"/>
  <c r="N67" i="37"/>
  <c r="O107" i="37"/>
  <c r="N97" i="37"/>
  <c r="M117" i="37"/>
  <c r="O86" i="37"/>
  <c r="M78" i="37"/>
  <c r="N92" i="37"/>
  <c r="N86" i="37"/>
  <c r="O84" i="37"/>
  <c r="O82" i="37"/>
  <c r="M69" i="37"/>
  <c r="O58" i="37"/>
  <c r="O46" i="37"/>
  <c r="N111" i="37"/>
  <c r="M92" i="37"/>
  <c r="M86" i="37"/>
  <c r="N84" i="37"/>
  <c r="O83" i="37"/>
  <c r="N82" i="37"/>
  <c r="O77" i="37"/>
  <c r="O62" i="37"/>
  <c r="O60" i="37"/>
  <c r="M58" i="37"/>
  <c r="O56" i="37"/>
  <c r="O50" i="37"/>
  <c r="O48" i="37"/>
  <c r="M46" i="37"/>
  <c r="O44" i="37"/>
  <c r="N38" i="37"/>
  <c r="N33" i="37"/>
  <c r="O30" i="37"/>
  <c r="N27" i="37"/>
  <c r="M111" i="37"/>
  <c r="O98" i="37"/>
  <c r="M83" i="37"/>
  <c r="M82" i="37"/>
  <c r="M77" i="37"/>
  <c r="O74" i="37"/>
  <c r="O71" i="37"/>
  <c r="O66" i="37"/>
  <c r="N62" i="37"/>
  <c r="N60" i="37"/>
  <c r="M56" i="37"/>
  <c r="O54" i="37"/>
  <c r="N50" i="37"/>
  <c r="N48" i="37"/>
  <c r="M44" i="37"/>
  <c r="O41" i="37"/>
  <c r="M38" i="37"/>
  <c r="O36" i="37"/>
  <c r="M98" i="37"/>
  <c r="O94" i="37"/>
  <c r="O93" i="37"/>
  <c r="N87" i="37"/>
  <c r="M94" i="37"/>
  <c r="M87" i="37"/>
  <c r="O95" i="37"/>
  <c r="N95" i="37"/>
  <c r="AA12" i="37"/>
  <c r="AB12" i="37" s="1"/>
  <c r="R16" i="37"/>
  <c r="O24" i="37"/>
  <c r="M32" i="37"/>
  <c r="O34" i="37"/>
  <c r="Z35" i="37"/>
  <c r="AC35" i="37" s="1"/>
  <c r="N37" i="37"/>
  <c r="M40" i="37"/>
  <c r="V41" i="37"/>
  <c r="Y41" i="37" s="1"/>
  <c r="O42" i="37"/>
  <c r="S45" i="37"/>
  <c r="T45" i="37" s="1"/>
  <c r="AA45" i="37"/>
  <c r="AB45" i="37" s="1"/>
  <c r="V45" i="37"/>
  <c r="Y45" i="37" s="1"/>
  <c r="O52" i="37"/>
  <c r="M53" i="37"/>
  <c r="S57" i="37"/>
  <c r="T57" i="37" s="1"/>
  <c r="AA57" i="37"/>
  <c r="AB57" i="37" s="1"/>
  <c r="V57" i="37"/>
  <c r="Y57" i="37" s="1"/>
  <c r="O64" i="37"/>
  <c r="M65" i="37"/>
  <c r="N76" i="37"/>
  <c r="N79" i="37"/>
  <c r="AE35" i="37"/>
  <c r="AA61" i="37"/>
  <c r="AB61" i="37" s="1"/>
  <c r="AA207" i="36"/>
  <c r="AB207" i="36" s="1"/>
  <c r="Z207" i="36"/>
  <c r="AC207" i="36" s="1"/>
  <c r="AA25" i="37"/>
  <c r="AB25" i="37" s="1"/>
  <c r="AE38" i="37"/>
  <c r="R38" i="37"/>
  <c r="U38" i="37" s="1"/>
  <c r="AA38" i="37"/>
  <c r="AB38" i="37" s="1"/>
  <c r="AA47" i="37"/>
  <c r="AB47" i="37" s="1"/>
  <c r="W47" i="37"/>
  <c r="X47" i="37" s="1"/>
  <c r="V47" i="37"/>
  <c r="Y47" i="37" s="1"/>
  <c r="AA59" i="37"/>
  <c r="AB59" i="37" s="1"/>
  <c r="W59" i="37"/>
  <c r="X59" i="37" s="1"/>
  <c r="V59" i="37"/>
  <c r="Y59" i="37" s="1"/>
  <c r="N73" i="37"/>
  <c r="M81" i="37"/>
  <c r="M89" i="37"/>
  <c r="W41" i="37"/>
  <c r="X41" i="37" s="1"/>
  <c r="AE41" i="37"/>
  <c r="V48" i="37"/>
  <c r="Y48" i="37" s="1"/>
  <c r="AE48" i="37"/>
  <c r="R48" i="37"/>
  <c r="U48" i="37" s="1"/>
  <c r="W49" i="37"/>
  <c r="X49" i="37" s="1"/>
  <c r="S49" i="37"/>
  <c r="T49" i="37" s="1"/>
  <c r="V49" i="37"/>
  <c r="Y49" i="37" s="1"/>
  <c r="V60" i="37"/>
  <c r="Y60" i="37" s="1"/>
  <c r="AE60" i="37"/>
  <c r="R60" i="37"/>
  <c r="U60" i="37" s="1"/>
  <c r="W61" i="37"/>
  <c r="X61" i="37" s="1"/>
  <c r="S61" i="37"/>
  <c r="T61" i="37" s="1"/>
  <c r="V61" i="37"/>
  <c r="Y61" i="37" s="1"/>
  <c r="S70" i="37"/>
  <c r="T70" i="37" s="1"/>
  <c r="Z70" i="37"/>
  <c r="AC70" i="37" s="1"/>
  <c r="V70" i="37"/>
  <c r="Y70" i="37" s="1"/>
  <c r="AE70" i="37"/>
  <c r="W70" i="37"/>
  <c r="X70" i="37" s="1"/>
  <c r="O73" i="37"/>
  <c r="N81" i="37"/>
  <c r="S82" i="37"/>
  <c r="T82" i="37" s="1"/>
  <c r="AE82" i="37"/>
  <c r="AA82" i="37"/>
  <c r="AB82" i="37" s="1"/>
  <c r="W82" i="37"/>
  <c r="X82" i="37" s="1"/>
  <c r="V82" i="37"/>
  <c r="Y82" i="37" s="1"/>
  <c r="R82" i="37"/>
  <c r="U82" i="37" s="1"/>
  <c r="N89" i="37"/>
  <c r="O90" i="37"/>
  <c r="AA87" i="37"/>
  <c r="AB87" i="37" s="1"/>
  <c r="V87" i="37"/>
  <c r="Y87" i="37" s="1"/>
  <c r="W87" i="37"/>
  <c r="X87" i="37" s="1"/>
  <c r="Z87" i="37"/>
  <c r="AC87" i="37" s="1"/>
  <c r="R87" i="37"/>
  <c r="U87" i="37" s="1"/>
  <c r="Z86" i="37"/>
  <c r="AC86" i="37" s="1"/>
  <c r="S86" i="37"/>
  <c r="T86" i="37" s="1"/>
  <c r="R86" i="37"/>
  <c r="U86" i="37" s="1"/>
  <c r="AE86" i="37"/>
  <c r="AA86" i="37"/>
  <c r="AB86" i="37" s="1"/>
  <c r="W86" i="37"/>
  <c r="X86" i="37" s="1"/>
  <c r="AA92" i="37"/>
  <c r="AB92" i="37" s="1"/>
  <c r="W92" i="37"/>
  <c r="X92" i="37" s="1"/>
  <c r="V92" i="37"/>
  <c r="Y92" i="37" s="1"/>
  <c r="S92" i="37"/>
  <c r="T92" i="37" s="1"/>
  <c r="AE92" i="37"/>
  <c r="R92" i="37"/>
  <c r="U92" i="37" s="1"/>
  <c r="Z40" i="37"/>
  <c r="AC40" i="37" s="1"/>
  <c r="AE69" i="37"/>
  <c r="R69" i="37"/>
  <c r="U69" i="37" s="1"/>
  <c r="W69" i="37"/>
  <c r="X69" i="37" s="1"/>
  <c r="S69" i="37"/>
  <c r="T69" i="37" s="1"/>
  <c r="S87" i="37"/>
  <c r="T87" i="37" s="1"/>
  <c r="AA85" i="37"/>
  <c r="AB85" i="37" s="1"/>
  <c r="Z85" i="37"/>
  <c r="AC85" i="37" s="1"/>
  <c r="V85" i="37"/>
  <c r="Y85" i="37" s="1"/>
  <c r="AE72" i="37"/>
  <c r="R72" i="37"/>
  <c r="U72" i="37" s="1"/>
  <c r="AA72" i="37"/>
  <c r="AB72" i="37" s="1"/>
  <c r="S97" i="37"/>
  <c r="T97" i="37" s="1"/>
  <c r="R97" i="37"/>
  <c r="U97" i="37" s="1"/>
  <c r="AE97" i="37"/>
  <c r="Z97" i="37"/>
  <c r="AC97" i="37" s="1"/>
  <c r="W97" i="37"/>
  <c r="X97" i="37" s="1"/>
  <c r="S91" i="37"/>
  <c r="T91" i="37" s="1"/>
  <c r="Z91" i="37"/>
  <c r="AC91" i="37" s="1"/>
  <c r="AE91" i="37"/>
  <c r="V91" i="37"/>
  <c r="Y91" i="37" s="1"/>
  <c r="AA79" i="37"/>
  <c r="AB79" i="37" s="1"/>
  <c r="Z79" i="37"/>
  <c r="AC79" i="37" s="1"/>
  <c r="W79" i="37"/>
  <c r="X79" i="37" s="1"/>
  <c r="V97" i="37"/>
  <c r="Y97" i="37" s="1"/>
  <c r="W95" i="37"/>
  <c r="X95" i="37" s="1"/>
  <c r="AE95" i="37"/>
  <c r="R95" i="37"/>
  <c r="U95" i="37" s="1"/>
  <c r="V95" i="37"/>
  <c r="Y95" i="37" s="1"/>
  <c r="AA95" i="37"/>
  <c r="AB95" i="37" s="1"/>
  <c r="AA97" i="37"/>
  <c r="AB97" i="37" s="1"/>
  <c r="AA125" i="37"/>
  <c r="AB125" i="37" s="1"/>
  <c r="W125" i="37"/>
  <c r="X125" i="37" s="1"/>
  <c r="R125" i="37"/>
  <c r="U125" i="37" s="1"/>
  <c r="AE125" i="37"/>
  <c r="Z125" i="37"/>
  <c r="AC125" i="37" s="1"/>
  <c r="V125" i="37"/>
  <c r="Y125" i="37" s="1"/>
  <c r="W100" i="37"/>
  <c r="X100" i="37" s="1"/>
  <c r="V100" i="37"/>
  <c r="Y100" i="37" s="1"/>
  <c r="S100" i="37"/>
  <c r="T100" i="37" s="1"/>
  <c r="R100" i="37"/>
  <c r="U100" i="37" s="1"/>
  <c r="AE105" i="37"/>
  <c r="R105" i="37"/>
  <c r="U105" i="37" s="1"/>
  <c r="Z105" i="37"/>
  <c r="AC105" i="37" s="1"/>
  <c r="AA105" i="37"/>
  <c r="AB105" i="37" s="1"/>
  <c r="W105" i="37"/>
  <c r="X105" i="37" s="1"/>
  <c r="V105" i="37"/>
  <c r="Y105" i="37" s="1"/>
  <c r="S105" i="37"/>
  <c r="T105" i="37" s="1"/>
  <c r="S106" i="37"/>
  <c r="T106" i="37" s="1"/>
  <c r="R106" i="37"/>
  <c r="U106" i="37" s="1"/>
  <c r="AE106" i="37"/>
  <c r="Z106" i="37"/>
  <c r="AC106" i="37" s="1"/>
  <c r="Z113" i="37"/>
  <c r="AC113" i="37" s="1"/>
  <c r="W113" i="37"/>
  <c r="X113" i="37" s="1"/>
  <c r="R113" i="37"/>
  <c r="U113" i="37" s="1"/>
  <c r="V113" i="37"/>
  <c r="Y113" i="37" s="1"/>
  <c r="AA113" i="37"/>
  <c r="AB113" i="37" s="1"/>
  <c r="S125" i="37"/>
  <c r="T125" i="37" s="1"/>
  <c r="R50" i="37"/>
  <c r="U50" i="37" s="1"/>
  <c r="R62" i="37"/>
  <c r="U62" i="37" s="1"/>
  <c r="S76" i="37"/>
  <c r="T76" i="37" s="1"/>
  <c r="V94" i="37"/>
  <c r="Y94" i="37" s="1"/>
  <c r="S94" i="37"/>
  <c r="T94" i="37" s="1"/>
  <c r="R94" i="37"/>
  <c r="U94" i="37" s="1"/>
  <c r="AA99" i="37"/>
  <c r="AB99" i="37" s="1"/>
  <c r="V99" i="37"/>
  <c r="Y99" i="37" s="1"/>
  <c r="R99" i="37"/>
  <c r="U99" i="37" s="1"/>
  <c r="AE99" i="37"/>
  <c r="Z122" i="37"/>
  <c r="AC122" i="37" s="1"/>
  <c r="W122" i="37"/>
  <c r="X122" i="37" s="1"/>
  <c r="V122" i="37"/>
  <c r="Y122" i="37" s="1"/>
  <c r="S122" i="37"/>
  <c r="T122" i="37" s="1"/>
  <c r="R122" i="37"/>
  <c r="U122" i="37" s="1"/>
  <c r="AA122" i="37"/>
  <c r="AB122" i="37" s="1"/>
  <c r="V106" i="37"/>
  <c r="Y106" i="37" s="1"/>
  <c r="S126" i="37"/>
  <c r="T126" i="37" s="1"/>
  <c r="V126" i="37"/>
  <c r="Y126" i="37" s="1"/>
  <c r="AA126" i="37"/>
  <c r="AB126" i="37" s="1"/>
  <c r="Z126" i="37"/>
  <c r="AC126" i="37" s="1"/>
  <c r="W126" i="37"/>
  <c r="X126" i="37" s="1"/>
  <c r="R126" i="37"/>
  <c r="U126" i="37" s="1"/>
  <c r="Z74" i="37"/>
  <c r="AC74" i="37" s="1"/>
  <c r="Z77" i="37"/>
  <c r="AC77" i="37" s="1"/>
  <c r="W77" i="37"/>
  <c r="X77" i="37" s="1"/>
  <c r="AE81" i="37"/>
  <c r="R81" i="37"/>
  <c r="U81" i="37" s="1"/>
  <c r="AA81" i="37"/>
  <c r="AB81" i="37" s="1"/>
  <c r="AA103" i="37"/>
  <c r="AB103" i="37" s="1"/>
  <c r="W103" i="37"/>
  <c r="X103" i="37" s="1"/>
  <c r="V103" i="37"/>
  <c r="Y103" i="37" s="1"/>
  <c r="W104" i="37"/>
  <c r="X104" i="37" s="1"/>
  <c r="R104" i="37"/>
  <c r="U104" i="37" s="1"/>
  <c r="S104" i="37"/>
  <c r="T104" i="37" s="1"/>
  <c r="AE104" i="37"/>
  <c r="Z104" i="37"/>
  <c r="AC104" i="37" s="1"/>
  <c r="W106" i="37"/>
  <c r="X106" i="37" s="1"/>
  <c r="S113" i="37"/>
  <c r="T113" i="37" s="1"/>
  <c r="AE115" i="37"/>
  <c r="W115" i="37"/>
  <c r="X115" i="37" s="1"/>
  <c r="V115" i="37"/>
  <c r="Y115" i="37" s="1"/>
  <c r="R115" i="37"/>
  <c r="U115" i="37" s="1"/>
  <c r="Z115" i="37"/>
  <c r="AC115" i="37" s="1"/>
  <c r="AE122" i="37"/>
  <c r="AA106" i="37"/>
  <c r="AB106" i="37" s="1"/>
  <c r="AE90" i="37"/>
  <c r="R90" i="37"/>
  <c r="U90" i="37" s="1"/>
  <c r="Z90" i="37"/>
  <c r="AC90" i="37" s="1"/>
  <c r="W90" i="37"/>
  <c r="X90" i="37" s="1"/>
  <c r="V90" i="37"/>
  <c r="Y90" i="37" s="1"/>
  <c r="Z100" i="37"/>
  <c r="AC100" i="37" s="1"/>
  <c r="AE102" i="37"/>
  <c r="R102" i="37"/>
  <c r="U102" i="37" s="1"/>
  <c r="S102" i="37"/>
  <c r="T102" i="37" s="1"/>
  <c r="AE113" i="37"/>
  <c r="V73" i="37"/>
  <c r="Y73" i="37" s="1"/>
  <c r="S73" i="37"/>
  <c r="T73" i="37" s="1"/>
  <c r="Z73" i="37"/>
  <c r="AC73" i="37" s="1"/>
  <c r="AA76" i="37"/>
  <c r="AB76" i="37" s="1"/>
  <c r="AA100" i="37"/>
  <c r="AB100" i="37" s="1"/>
  <c r="S107" i="37"/>
  <c r="T107" i="37" s="1"/>
  <c r="AA107" i="37"/>
  <c r="AB107" i="37" s="1"/>
  <c r="Z107" i="37"/>
  <c r="AC107" i="37" s="1"/>
  <c r="W107" i="37"/>
  <c r="X107" i="37" s="1"/>
  <c r="V107" i="37"/>
  <c r="Y107" i="37" s="1"/>
  <c r="R107" i="37"/>
  <c r="U107" i="37" s="1"/>
  <c r="V127" i="37"/>
  <c r="Y127" i="37" s="1"/>
  <c r="AA127" i="37"/>
  <c r="AB127" i="37" s="1"/>
  <c r="R127" i="37"/>
  <c r="U127" i="37" s="1"/>
  <c r="AE127" i="37"/>
  <c r="W127" i="37"/>
  <c r="X127" i="37" s="1"/>
  <c r="S127" i="37"/>
  <c r="T127" i="37" s="1"/>
  <c r="Z127" i="37"/>
  <c r="AC127" i="37" s="1"/>
  <c r="S115" i="37"/>
  <c r="T115" i="37" s="1"/>
  <c r="S116" i="37"/>
  <c r="T116" i="37" s="1"/>
  <c r="S117" i="37"/>
  <c r="T117" i="37" s="1"/>
  <c r="R117" i="37"/>
  <c r="U117" i="37" s="1"/>
  <c r="W135" i="37"/>
  <c r="X135" i="37" s="1"/>
  <c r="S135" i="37"/>
  <c r="T135" i="37" s="1"/>
  <c r="AA135" i="37"/>
  <c r="AB135" i="37" s="1"/>
  <c r="AE135" i="37"/>
  <c r="R135" i="37"/>
  <c r="U135" i="37" s="1"/>
  <c r="Z135" i="37"/>
  <c r="AC135" i="37" s="1"/>
  <c r="V135" i="37"/>
  <c r="Y135" i="37" s="1"/>
  <c r="AE140" i="37"/>
  <c r="R140" i="37"/>
  <c r="U140" i="37" s="1"/>
  <c r="AA140" i="37"/>
  <c r="AB140" i="37" s="1"/>
  <c r="Z140" i="37"/>
  <c r="AC140" i="37" s="1"/>
  <c r="V140" i="37"/>
  <c r="Y140" i="37" s="1"/>
  <c r="W140" i="37"/>
  <c r="X140" i="37" s="1"/>
  <c r="S140" i="37"/>
  <c r="T140" i="37" s="1"/>
  <c r="V144" i="37"/>
  <c r="Y144" i="37" s="1"/>
  <c r="AA144" i="37"/>
  <c r="AB144" i="37" s="1"/>
  <c r="Z144" i="37"/>
  <c r="AC144" i="37" s="1"/>
  <c r="R144" i="37"/>
  <c r="U144" i="37" s="1"/>
  <c r="W144" i="37"/>
  <c r="X144" i="37" s="1"/>
  <c r="S144" i="37"/>
  <c r="T144" i="37" s="1"/>
  <c r="W108" i="37"/>
  <c r="X108" i="37" s="1"/>
  <c r="AE108" i="37"/>
  <c r="AA108" i="37"/>
  <c r="AB108" i="37" s="1"/>
  <c r="W110" i="37"/>
  <c r="X110" i="37" s="1"/>
  <c r="V110" i="37"/>
  <c r="Y110" i="37" s="1"/>
  <c r="AA110" i="37"/>
  <c r="AB110" i="37" s="1"/>
  <c r="W118" i="37"/>
  <c r="X118" i="37" s="1"/>
  <c r="AE118" i="37"/>
  <c r="W119" i="37"/>
  <c r="X119" i="37" s="1"/>
  <c r="W124" i="37"/>
  <c r="X124" i="37" s="1"/>
  <c r="W145" i="37"/>
  <c r="X145" i="37" s="1"/>
  <c r="AA145" i="37"/>
  <c r="AB145" i="37" s="1"/>
  <c r="Z145" i="37"/>
  <c r="AC145" i="37" s="1"/>
  <c r="V145" i="37"/>
  <c r="Y145" i="37" s="1"/>
  <c r="S145" i="37"/>
  <c r="T145" i="37" s="1"/>
  <c r="AE145" i="37"/>
  <c r="Z116" i="37"/>
  <c r="AC116" i="37" s="1"/>
  <c r="AA114" i="37"/>
  <c r="AB114" i="37" s="1"/>
  <c r="Z114" i="37"/>
  <c r="AC114" i="37" s="1"/>
  <c r="S129" i="37"/>
  <c r="T129" i="37" s="1"/>
  <c r="W129" i="37"/>
  <c r="X129" i="37" s="1"/>
  <c r="Z129" i="37"/>
  <c r="AC129" i="37" s="1"/>
  <c r="R130" i="37"/>
  <c r="U130" i="37" s="1"/>
  <c r="Z130" i="37"/>
  <c r="AC130" i="37" s="1"/>
  <c r="V130" i="37"/>
  <c r="Y130" i="37" s="1"/>
  <c r="S130" i="37"/>
  <c r="T130" i="37" s="1"/>
  <c r="V131" i="37"/>
  <c r="Y131" i="37" s="1"/>
  <c r="AE131" i="37"/>
  <c r="S131" i="37"/>
  <c r="T131" i="37" s="1"/>
  <c r="AA131" i="37"/>
  <c r="AB131" i="37" s="1"/>
  <c r="W84" i="37"/>
  <c r="X84" i="37" s="1"/>
  <c r="Z88" i="37"/>
  <c r="AC88" i="37" s="1"/>
  <c r="AE114" i="37"/>
  <c r="AE116" i="37"/>
  <c r="W117" i="37"/>
  <c r="X117" i="37" s="1"/>
  <c r="Z136" i="37"/>
  <c r="AC136" i="37" s="1"/>
  <c r="AA136" i="37"/>
  <c r="AB136" i="37" s="1"/>
  <c r="V136" i="37"/>
  <c r="Y136" i="37" s="1"/>
  <c r="S136" i="37"/>
  <c r="T136" i="37" s="1"/>
  <c r="W136" i="37"/>
  <c r="X136" i="37" s="1"/>
  <c r="AA88" i="37"/>
  <c r="AB88" i="37" s="1"/>
  <c r="V119" i="37"/>
  <c r="Y119" i="37" s="1"/>
  <c r="Z119" i="37"/>
  <c r="AC119" i="37" s="1"/>
  <c r="AE119" i="37"/>
  <c r="AA124" i="37"/>
  <c r="AB124" i="37" s="1"/>
  <c r="Z124" i="37"/>
  <c r="AC124" i="37" s="1"/>
  <c r="R124" i="37"/>
  <c r="U124" i="37" s="1"/>
  <c r="V124" i="37"/>
  <c r="Y124" i="37" s="1"/>
  <c r="R131" i="37"/>
  <c r="U131" i="37" s="1"/>
  <c r="W133" i="37"/>
  <c r="X133" i="37" s="1"/>
  <c r="S133" i="37"/>
  <c r="T133" i="37" s="1"/>
  <c r="AA133" i="37"/>
  <c r="AB133" i="37" s="1"/>
  <c r="Z133" i="37"/>
  <c r="AC133" i="37" s="1"/>
  <c r="V133" i="37"/>
  <c r="Y133" i="37" s="1"/>
  <c r="AE133" i="37"/>
  <c r="Z84" i="37"/>
  <c r="AC84" i="37" s="1"/>
  <c r="AE88" i="37"/>
  <c r="AA98" i="37"/>
  <c r="AB98" i="37" s="1"/>
  <c r="V109" i="37"/>
  <c r="Y109" i="37" s="1"/>
  <c r="Z109" i="37"/>
  <c r="AC109" i="37" s="1"/>
  <c r="R114" i="37"/>
  <c r="U114" i="37" s="1"/>
  <c r="R116" i="37"/>
  <c r="U116" i="37" s="1"/>
  <c r="W131" i="37"/>
  <c r="X131" i="37" s="1"/>
  <c r="R133" i="37"/>
  <c r="U133" i="37" s="1"/>
  <c r="V147" i="37"/>
  <c r="Y147" i="37" s="1"/>
  <c r="R151" i="37"/>
  <c r="U151" i="37" s="1"/>
  <c r="W151" i="37"/>
  <c r="X151" i="37" s="1"/>
  <c r="AA147" i="37"/>
  <c r="AB147" i="37" s="1"/>
  <c r="Z147" i="37"/>
  <c r="AC147" i="37" s="1"/>
  <c r="R147" i="37"/>
  <c r="U147" i="37" s="1"/>
  <c r="AA168" i="37"/>
  <c r="AB168" i="37" s="1"/>
  <c r="W168" i="37"/>
  <c r="X168" i="37" s="1"/>
  <c r="V168" i="37"/>
  <c r="Y168" i="37" s="1"/>
  <c r="AE168" i="37"/>
  <c r="R168" i="37"/>
  <c r="U168" i="37" s="1"/>
  <c r="Z168" i="37"/>
  <c r="AC168" i="37" s="1"/>
  <c r="S168" i="37"/>
  <c r="T168" i="37" s="1"/>
  <c r="Z120" i="37"/>
  <c r="AC120" i="37" s="1"/>
  <c r="Z123" i="37"/>
  <c r="AC123" i="37" s="1"/>
  <c r="W123" i="37"/>
  <c r="X123" i="37" s="1"/>
  <c r="AA123" i="37"/>
  <c r="AB123" i="37" s="1"/>
  <c r="W138" i="37"/>
  <c r="X138" i="37" s="1"/>
  <c r="S138" i="37"/>
  <c r="T138" i="37" s="1"/>
  <c r="R138" i="37"/>
  <c r="U138" i="37" s="1"/>
  <c r="Z138" i="37"/>
  <c r="AC138" i="37" s="1"/>
  <c r="V156" i="37"/>
  <c r="Y156" i="37" s="1"/>
  <c r="W156" i="37"/>
  <c r="X156" i="37" s="1"/>
  <c r="R156" i="37"/>
  <c r="U156" i="37" s="1"/>
  <c r="V160" i="37"/>
  <c r="Y160" i="37" s="1"/>
  <c r="AE163" i="37"/>
  <c r="R163" i="37"/>
  <c r="U163" i="37" s="1"/>
  <c r="AA163" i="37"/>
  <c r="AB163" i="37" s="1"/>
  <c r="V163" i="37"/>
  <c r="Y163" i="37" s="1"/>
  <c r="S163" i="37"/>
  <c r="T163" i="37" s="1"/>
  <c r="W143" i="37"/>
  <c r="X143" i="37" s="1"/>
  <c r="R143" i="37"/>
  <c r="U143" i="37" s="1"/>
  <c r="Z148" i="37"/>
  <c r="AC148" i="37" s="1"/>
  <c r="W148" i="37"/>
  <c r="X148" i="37" s="1"/>
  <c r="S148" i="37"/>
  <c r="T148" i="37" s="1"/>
  <c r="S153" i="37"/>
  <c r="T153" i="37" s="1"/>
  <c r="AA153" i="37"/>
  <c r="AB153" i="37" s="1"/>
  <c r="Z153" i="37"/>
  <c r="AC153" i="37" s="1"/>
  <c r="V153" i="37"/>
  <c r="Y153" i="37" s="1"/>
  <c r="V155" i="37"/>
  <c r="Y155" i="37" s="1"/>
  <c r="Z167" i="37"/>
  <c r="AC167" i="37" s="1"/>
  <c r="V167" i="37"/>
  <c r="Y167" i="37" s="1"/>
  <c r="S167" i="37"/>
  <c r="T167" i="37" s="1"/>
  <c r="R167" i="37"/>
  <c r="U167" i="37" s="1"/>
  <c r="AE166" i="37"/>
  <c r="R166" i="37"/>
  <c r="U166" i="37" s="1"/>
  <c r="AA166" i="37"/>
  <c r="AB166" i="37" s="1"/>
  <c r="Z166" i="37"/>
  <c r="AC166" i="37" s="1"/>
  <c r="W166" i="37"/>
  <c r="X166" i="37" s="1"/>
  <c r="S166" i="37"/>
  <c r="T166" i="37" s="1"/>
  <c r="W139" i="37"/>
  <c r="X139" i="37" s="1"/>
  <c r="S139" i="37"/>
  <c r="T139" i="37" s="1"/>
  <c r="AA160" i="37"/>
  <c r="AB160" i="37" s="1"/>
  <c r="Z160" i="37"/>
  <c r="AC160" i="37" s="1"/>
  <c r="R160" i="37"/>
  <c r="U160" i="37" s="1"/>
  <c r="AE160" i="37"/>
  <c r="AE139" i="37"/>
  <c r="AA142" i="37"/>
  <c r="AB142" i="37" s="1"/>
  <c r="AA149" i="37"/>
  <c r="AB149" i="37" s="1"/>
  <c r="Z149" i="37"/>
  <c r="AC149" i="37" s="1"/>
  <c r="V149" i="37"/>
  <c r="Y149" i="37" s="1"/>
  <c r="V143" i="37"/>
  <c r="Y143" i="37" s="1"/>
  <c r="AE142" i="37"/>
  <c r="AE152" i="37"/>
  <c r="R152" i="37"/>
  <c r="U152" i="37" s="1"/>
  <c r="W152" i="37"/>
  <c r="X152" i="37" s="1"/>
  <c r="S152" i="37"/>
  <c r="T152" i="37" s="1"/>
  <c r="S155" i="37"/>
  <c r="T155" i="37" s="1"/>
  <c r="AE155" i="37"/>
  <c r="S164" i="37"/>
  <c r="T164" i="37" s="1"/>
  <c r="AE164" i="37"/>
  <c r="R164" i="37"/>
  <c r="U164" i="37" s="1"/>
  <c r="Z164" i="37"/>
  <c r="AC164" i="37" s="1"/>
  <c r="AA164" i="37"/>
  <c r="AB164" i="37" s="1"/>
  <c r="V166" i="37"/>
  <c r="Y166" i="37" s="1"/>
  <c r="V187" i="37"/>
  <c r="Y187" i="37" s="1"/>
  <c r="S187" i="37"/>
  <c r="T187" i="37" s="1"/>
  <c r="AE187" i="37"/>
  <c r="R187" i="37"/>
  <c r="U187" i="37" s="1"/>
  <c r="AA187" i="37"/>
  <c r="AB187" i="37" s="1"/>
  <c r="Z187" i="37"/>
  <c r="AC187" i="37" s="1"/>
  <c r="AE173" i="37"/>
  <c r="R173" i="37"/>
  <c r="U173" i="37" s="1"/>
  <c r="AA173" i="37"/>
  <c r="AB173" i="37" s="1"/>
  <c r="Z173" i="37"/>
  <c r="AC173" i="37" s="1"/>
  <c r="W173" i="37"/>
  <c r="X173" i="37" s="1"/>
  <c r="AE128" i="37"/>
  <c r="R128" i="37"/>
  <c r="U128" i="37" s="1"/>
  <c r="W187" i="37"/>
  <c r="X187" i="37" s="1"/>
  <c r="V157" i="37"/>
  <c r="Y157" i="37" s="1"/>
  <c r="W188" i="37"/>
  <c r="X188" i="37" s="1"/>
  <c r="S188" i="37"/>
  <c r="T188" i="37" s="1"/>
  <c r="AE188" i="37"/>
  <c r="R188" i="37"/>
  <c r="U188" i="37" s="1"/>
  <c r="Z188" i="37"/>
  <c r="AC188" i="37" s="1"/>
  <c r="V188" i="37"/>
  <c r="Y188" i="37" s="1"/>
  <c r="Z157" i="37"/>
  <c r="AC157" i="37" s="1"/>
  <c r="AA161" i="37"/>
  <c r="AB161" i="37" s="1"/>
  <c r="W161" i="37"/>
  <c r="X161" i="37" s="1"/>
  <c r="R161" i="37"/>
  <c r="U161" i="37" s="1"/>
  <c r="AE161" i="37"/>
  <c r="W190" i="37"/>
  <c r="X190" i="37" s="1"/>
  <c r="V190" i="37"/>
  <c r="Y190" i="37" s="1"/>
  <c r="S190" i="37"/>
  <c r="T190" i="37" s="1"/>
  <c r="AE190" i="37"/>
  <c r="R190" i="37"/>
  <c r="U190" i="37" s="1"/>
  <c r="Z190" i="37"/>
  <c r="AC190" i="37" s="1"/>
  <c r="W178" i="37"/>
  <c r="X178" i="37" s="1"/>
  <c r="V178" i="37"/>
  <c r="Y178" i="37" s="1"/>
  <c r="S178" i="37"/>
  <c r="T178" i="37" s="1"/>
  <c r="AE178" i="37"/>
  <c r="R178" i="37"/>
  <c r="U178" i="37" s="1"/>
  <c r="AA178" i="37"/>
  <c r="AB178" i="37" s="1"/>
  <c r="S165" i="37"/>
  <c r="T165" i="37" s="1"/>
  <c r="AA165" i="37"/>
  <c r="AB165" i="37" s="1"/>
  <c r="AE165" i="37"/>
  <c r="V175" i="37"/>
  <c r="Y175" i="37" s="1"/>
  <c r="S175" i="37"/>
  <c r="T175" i="37" s="1"/>
  <c r="AE175" i="37"/>
  <c r="R175" i="37"/>
  <c r="U175" i="37" s="1"/>
  <c r="AA175" i="37"/>
  <c r="AB175" i="37" s="1"/>
  <c r="W199" i="37"/>
  <c r="X199" i="37" s="1"/>
  <c r="V199" i="37"/>
  <c r="Y199" i="37" s="1"/>
  <c r="S199" i="37"/>
  <c r="T199" i="37" s="1"/>
  <c r="AE199" i="37"/>
  <c r="R199" i="37"/>
  <c r="U199" i="37" s="1"/>
  <c r="AA199" i="37"/>
  <c r="AB199" i="37" s="1"/>
  <c r="Z199" i="37"/>
  <c r="AC199" i="37" s="1"/>
  <c r="W176" i="37"/>
  <c r="X176" i="37" s="1"/>
  <c r="S176" i="37"/>
  <c r="T176" i="37" s="1"/>
  <c r="AE176" i="37"/>
  <c r="R176" i="37"/>
  <c r="U176" i="37" s="1"/>
  <c r="Z176" i="37"/>
  <c r="AC176" i="37" s="1"/>
  <c r="AE185" i="37"/>
  <c r="R185" i="37"/>
  <c r="U185" i="37" s="1"/>
  <c r="AA185" i="37"/>
  <c r="AB185" i="37" s="1"/>
  <c r="Z185" i="37"/>
  <c r="AC185" i="37" s="1"/>
  <c r="W185" i="37"/>
  <c r="X185" i="37" s="1"/>
  <c r="S185" i="37"/>
  <c r="T185" i="37" s="1"/>
  <c r="S169" i="37"/>
  <c r="T169" i="37" s="1"/>
  <c r="V172" i="37"/>
  <c r="Y172" i="37" s="1"/>
  <c r="AA177" i="37"/>
  <c r="AB177" i="37" s="1"/>
  <c r="R180" i="37"/>
  <c r="U180" i="37" s="1"/>
  <c r="AE180" i="37"/>
  <c r="S181" i="37"/>
  <c r="T181" i="37" s="1"/>
  <c r="V184" i="37"/>
  <c r="Y184" i="37" s="1"/>
  <c r="AA189" i="37"/>
  <c r="AB189" i="37" s="1"/>
  <c r="R192" i="37"/>
  <c r="U192" i="37" s="1"/>
  <c r="AE192" i="37"/>
  <c r="S193" i="37"/>
  <c r="T193" i="37" s="1"/>
  <c r="V196" i="37"/>
  <c r="Y196" i="37" s="1"/>
  <c r="W197" i="37"/>
  <c r="X197" i="37" s="1"/>
  <c r="Z200" i="37"/>
  <c r="AC200" i="37" s="1"/>
  <c r="AA201" i="37"/>
  <c r="AB201" i="37" s="1"/>
  <c r="R204" i="37"/>
  <c r="U204" i="37" s="1"/>
  <c r="AE204" i="37"/>
  <c r="S205" i="37"/>
  <c r="T205" i="37" s="1"/>
  <c r="V208" i="37"/>
  <c r="Y208" i="37" s="1"/>
  <c r="R203" i="37"/>
  <c r="U203" i="37" s="1"/>
  <c r="AE203" i="37"/>
  <c r="S204" i="37"/>
  <c r="T204" i="37" s="1"/>
  <c r="V207" i="37"/>
  <c r="Y207" i="37" s="1"/>
  <c r="W208" i="37"/>
  <c r="X208" i="37" s="1"/>
  <c r="W171" i="37"/>
  <c r="X171" i="37" s="1"/>
  <c r="S179" i="37"/>
  <c r="T179" i="37" s="1"/>
  <c r="W183" i="37"/>
  <c r="X183" i="37" s="1"/>
  <c r="Z186" i="37"/>
  <c r="AC186" i="37" s="1"/>
  <c r="S191" i="37"/>
  <c r="T191" i="37" s="1"/>
  <c r="V194" i="37"/>
  <c r="Y194" i="37" s="1"/>
  <c r="W195" i="37"/>
  <c r="X195" i="37" s="1"/>
  <c r="Z198" i="37"/>
  <c r="AC198" i="37" s="1"/>
  <c r="R202" i="37"/>
  <c r="U202" i="37" s="1"/>
  <c r="AE202" i="37"/>
  <c r="S203" i="37"/>
  <c r="T203" i="37" s="1"/>
  <c r="V206" i="37"/>
  <c r="Y206" i="37" s="1"/>
  <c r="W207" i="37"/>
  <c r="X207" i="37" s="1"/>
  <c r="R177" i="37"/>
  <c r="U177" i="37" s="1"/>
  <c r="AE177" i="37"/>
  <c r="R189" i="37"/>
  <c r="U189" i="37" s="1"/>
  <c r="AE189" i="37"/>
  <c r="V193" i="37"/>
  <c r="Y193" i="37" s="1"/>
  <c r="Z197" i="37"/>
  <c r="AC197" i="37" s="1"/>
  <c r="R201" i="37"/>
  <c r="U201" i="37" s="1"/>
  <c r="AE201" i="37"/>
  <c r="S202" i="37"/>
  <c r="T202" i="37" s="1"/>
  <c r="V205" i="37"/>
  <c r="Y205" i="37" s="1"/>
  <c r="W206" i="37"/>
  <c r="X206" i="37" s="1"/>
  <c r="Z172" i="37"/>
  <c r="AC172" i="37" s="1"/>
  <c r="V180" i="37"/>
  <c r="Y180" i="37" s="1"/>
  <c r="Z184" i="37"/>
  <c r="AC184" i="37" s="1"/>
  <c r="V192" i="37"/>
  <c r="Y192" i="37" s="1"/>
  <c r="Z196" i="37"/>
  <c r="AC196" i="37" s="1"/>
  <c r="AA197" i="37"/>
  <c r="AB197" i="37" s="1"/>
  <c r="R200" i="37"/>
  <c r="U200" i="37" s="1"/>
  <c r="AE200" i="37"/>
  <c r="V204" i="37"/>
  <c r="Y204" i="37" s="1"/>
  <c r="W205" i="37"/>
  <c r="X205" i="37" s="1"/>
  <c r="Z208" i="37"/>
  <c r="AC208" i="37" s="1"/>
  <c r="Z171" i="37"/>
  <c r="AC171" i="37" s="1"/>
  <c r="V179" i="37"/>
  <c r="Y179" i="37" s="1"/>
  <c r="W180" i="37"/>
  <c r="X180" i="37" s="1"/>
  <c r="V191" i="37"/>
  <c r="Y191" i="37" s="1"/>
  <c r="W192" i="37"/>
  <c r="X192" i="37" s="1"/>
  <c r="V203" i="37"/>
  <c r="Y203" i="37" s="1"/>
  <c r="W204" i="37"/>
  <c r="X204" i="37" s="1"/>
  <c r="Z207" i="37"/>
  <c r="AC207" i="37" s="1"/>
  <c r="AA208" i="37"/>
  <c r="AB208" i="37" s="1"/>
  <c r="V202" i="37"/>
  <c r="Y202" i="37" s="1"/>
  <c r="W203" i="37"/>
  <c r="X203" i="37" s="1"/>
  <c r="Z206" i="37"/>
  <c r="AC206" i="37" s="1"/>
  <c r="AA207" i="37"/>
  <c r="AB207" i="37" s="1"/>
  <c r="R197" i="37"/>
  <c r="U197" i="37" s="1"/>
  <c r="W202" i="37"/>
  <c r="X202" i="37" s="1"/>
  <c r="Z205" i="37"/>
  <c r="AC205" i="37" s="1"/>
  <c r="AA206" i="37"/>
  <c r="AB206" i="37" s="1"/>
  <c r="Z204" i="37"/>
  <c r="AC204" i="37" s="1"/>
  <c r="R208" i="37"/>
  <c r="U208" i="37" s="1"/>
  <c r="AE208" i="37"/>
  <c r="R171" i="37"/>
  <c r="U171" i="37" s="1"/>
  <c r="Z203" i="37"/>
  <c r="AC203" i="37" s="1"/>
  <c r="R207" i="37"/>
  <c r="U207" i="37" s="1"/>
  <c r="AE207" i="37"/>
  <c r="R206" i="37"/>
  <c r="U206" i="37" s="1"/>
  <c r="AA91" i="32"/>
  <c r="AB91" i="32" s="1"/>
  <c r="R125" i="32"/>
  <c r="U125" i="32" s="1"/>
  <c r="S156" i="32"/>
  <c r="T156" i="32" s="1"/>
  <c r="W196" i="32"/>
  <c r="X196" i="32" s="1"/>
  <c r="V98" i="33"/>
  <c r="Y98" i="33" s="1"/>
  <c r="AE154" i="33"/>
  <c r="R158" i="33"/>
  <c r="U158" i="33" s="1"/>
  <c r="R198" i="33"/>
  <c r="U198" i="33" s="1"/>
  <c r="AE55" i="34"/>
  <c r="R66" i="34"/>
  <c r="U66" i="34" s="1"/>
  <c r="S71" i="34"/>
  <c r="T71" i="34" s="1"/>
  <c r="V104" i="34"/>
  <c r="Y104" i="34" s="1"/>
  <c r="V113" i="34"/>
  <c r="Y113" i="34" s="1"/>
  <c r="Z178" i="34"/>
  <c r="AC178" i="34" s="1"/>
  <c r="R184" i="34"/>
  <c r="U184" i="34" s="1"/>
  <c r="AA44" i="35"/>
  <c r="AB44" i="35" s="1"/>
  <c r="W44" i="35"/>
  <c r="X44" i="35" s="1"/>
  <c r="Z75" i="35"/>
  <c r="AC75" i="35" s="1"/>
  <c r="AA75" i="35"/>
  <c r="AB75" i="35" s="1"/>
  <c r="W75" i="35"/>
  <c r="X75" i="35" s="1"/>
  <c r="V75" i="35"/>
  <c r="Y75" i="35" s="1"/>
  <c r="R75" i="35"/>
  <c r="U75" i="35" s="1"/>
  <c r="AE75" i="35"/>
  <c r="Z89" i="35"/>
  <c r="AC89" i="35" s="1"/>
  <c r="W89" i="35"/>
  <c r="X89" i="35" s="1"/>
  <c r="V89" i="35"/>
  <c r="Y89" i="35" s="1"/>
  <c r="S89" i="35"/>
  <c r="T89" i="35" s="1"/>
  <c r="AE89" i="35"/>
  <c r="Z11" i="32"/>
  <c r="AC11" i="32" s="1"/>
  <c r="AE28" i="32"/>
  <c r="Z125" i="32"/>
  <c r="AC125" i="32" s="1"/>
  <c r="W30" i="33"/>
  <c r="X30" i="33" s="1"/>
  <c r="W32" i="33"/>
  <c r="X32" i="33" s="1"/>
  <c r="AA98" i="33"/>
  <c r="AB98" i="33" s="1"/>
  <c r="S198" i="33"/>
  <c r="T198" i="33" s="1"/>
  <c r="S66" i="34"/>
  <c r="T66" i="34" s="1"/>
  <c r="V71" i="34"/>
  <c r="Y71" i="34" s="1"/>
  <c r="R92" i="34"/>
  <c r="U92" i="34" s="1"/>
  <c r="Z135" i="34"/>
  <c r="AC135" i="34" s="1"/>
  <c r="R142" i="34"/>
  <c r="U142" i="34" s="1"/>
  <c r="R181" i="34"/>
  <c r="U181" i="34" s="1"/>
  <c r="S184" i="34"/>
  <c r="T184" i="34" s="1"/>
  <c r="AE197" i="34"/>
  <c r="V197" i="34"/>
  <c r="Y197" i="34" s="1"/>
  <c r="S36" i="35"/>
  <c r="T36" i="35" s="1"/>
  <c r="R61" i="35"/>
  <c r="U61" i="35" s="1"/>
  <c r="W73" i="35"/>
  <c r="X73" i="35" s="1"/>
  <c r="V73" i="35"/>
  <c r="Y73" i="35" s="1"/>
  <c r="S73" i="35"/>
  <c r="T73" i="35" s="1"/>
  <c r="S75" i="35"/>
  <c r="T75" i="35" s="1"/>
  <c r="R89" i="35"/>
  <c r="U89" i="35" s="1"/>
  <c r="AE160" i="35"/>
  <c r="Z160" i="35"/>
  <c r="AC160" i="35" s="1"/>
  <c r="S160" i="35"/>
  <c r="T160" i="35" s="1"/>
  <c r="R160" i="35"/>
  <c r="U160" i="35" s="1"/>
  <c r="H70" i="16"/>
  <c r="W22" i="32"/>
  <c r="X22" i="32" s="1"/>
  <c r="S25" i="32"/>
  <c r="T25" i="32" s="1"/>
  <c r="AE38" i="32"/>
  <c r="Z95" i="32"/>
  <c r="AC95" i="32" s="1"/>
  <c r="AA10" i="33"/>
  <c r="AB10" i="33" s="1"/>
  <c r="W22" i="33"/>
  <c r="X22" i="33" s="1"/>
  <c r="Z32" i="33"/>
  <c r="AC32" i="33" s="1"/>
  <c r="S36" i="33"/>
  <c r="T36" i="33" s="1"/>
  <c r="R53" i="33"/>
  <c r="U53" i="33" s="1"/>
  <c r="R77" i="33"/>
  <c r="U77" i="33" s="1"/>
  <c r="AA110" i="33"/>
  <c r="AB110" i="33" s="1"/>
  <c r="W118" i="33"/>
  <c r="X118" i="33" s="1"/>
  <c r="S122" i="33"/>
  <c r="T122" i="33" s="1"/>
  <c r="S127" i="33"/>
  <c r="T127" i="33" s="1"/>
  <c r="AE147" i="33"/>
  <c r="AA151" i="33"/>
  <c r="AB151" i="33" s="1"/>
  <c r="W166" i="33"/>
  <c r="X166" i="33" s="1"/>
  <c r="AE174" i="33"/>
  <c r="AA198" i="33"/>
  <c r="AB198" i="33" s="1"/>
  <c r="S208" i="33"/>
  <c r="T208" i="33" s="1"/>
  <c r="S12" i="34"/>
  <c r="T12" i="34" s="1"/>
  <c r="W49" i="34"/>
  <c r="X49" i="34" s="1"/>
  <c r="AA52" i="34"/>
  <c r="AB52" i="34" s="1"/>
  <c r="AE53" i="34"/>
  <c r="AA71" i="34"/>
  <c r="AB71" i="34" s="1"/>
  <c r="V76" i="34"/>
  <c r="Y76" i="34" s="1"/>
  <c r="Z82" i="34"/>
  <c r="AC82" i="34" s="1"/>
  <c r="S85" i="34"/>
  <c r="T85" i="34" s="1"/>
  <c r="W92" i="34"/>
  <c r="X92" i="34" s="1"/>
  <c r="AA96" i="34"/>
  <c r="AB96" i="34" s="1"/>
  <c r="R100" i="34"/>
  <c r="U100" i="34" s="1"/>
  <c r="V122" i="34"/>
  <c r="Y122" i="34" s="1"/>
  <c r="R132" i="34"/>
  <c r="U132" i="34" s="1"/>
  <c r="S142" i="34"/>
  <c r="T142" i="34" s="1"/>
  <c r="Z146" i="34"/>
  <c r="AC146" i="34" s="1"/>
  <c r="AE150" i="34"/>
  <c r="R159" i="34"/>
  <c r="U159" i="34" s="1"/>
  <c r="R172" i="34"/>
  <c r="U172" i="34" s="1"/>
  <c r="W184" i="34"/>
  <c r="X184" i="34" s="1"/>
  <c r="S197" i="34"/>
  <c r="T197" i="34" s="1"/>
  <c r="AE12" i="35"/>
  <c r="S12" i="35"/>
  <c r="T12" i="35" s="1"/>
  <c r="Z14" i="35"/>
  <c r="S14" i="35"/>
  <c r="T14" i="35" s="1"/>
  <c r="V22" i="35"/>
  <c r="Y22" i="35" s="1"/>
  <c r="R22" i="35"/>
  <c r="U22" i="35" s="1"/>
  <c r="S28" i="35"/>
  <c r="T28" i="35" s="1"/>
  <c r="S61" i="35"/>
  <c r="T61" i="35" s="1"/>
  <c r="AA89" i="35"/>
  <c r="AB89" i="35" s="1"/>
  <c r="Z22" i="32"/>
  <c r="AC22" i="32" s="1"/>
  <c r="W26" i="33"/>
  <c r="X26" i="33" s="1"/>
  <c r="AA38" i="33"/>
  <c r="AB38" i="33" s="1"/>
  <c r="W51" i="33"/>
  <c r="X51" i="33" s="1"/>
  <c r="S53" i="33"/>
  <c r="T53" i="33" s="1"/>
  <c r="AA68" i="33"/>
  <c r="AB68" i="33" s="1"/>
  <c r="AE110" i="33"/>
  <c r="AA118" i="33"/>
  <c r="AB118" i="33" s="1"/>
  <c r="W127" i="33"/>
  <c r="X127" i="33" s="1"/>
  <c r="AE166" i="33"/>
  <c r="V30" i="34"/>
  <c r="Y30" i="34" s="1"/>
  <c r="R34" i="34"/>
  <c r="U34" i="34" s="1"/>
  <c r="Z49" i="34"/>
  <c r="AC49" i="34" s="1"/>
  <c r="R56" i="34"/>
  <c r="U56" i="34" s="1"/>
  <c r="S87" i="34"/>
  <c r="T87" i="34" s="1"/>
  <c r="AE92" i="34"/>
  <c r="S102" i="34"/>
  <c r="T102" i="34" s="1"/>
  <c r="AA122" i="34"/>
  <c r="AB122" i="34" s="1"/>
  <c r="S132" i="34"/>
  <c r="T132" i="34" s="1"/>
  <c r="AA146" i="34"/>
  <c r="AB146" i="34" s="1"/>
  <c r="R149" i="34"/>
  <c r="U149" i="34" s="1"/>
  <c r="S159" i="34"/>
  <c r="T159" i="34" s="1"/>
  <c r="R161" i="34"/>
  <c r="U161" i="34" s="1"/>
  <c r="AA184" i="34"/>
  <c r="AB184" i="34" s="1"/>
  <c r="Q49" i="35"/>
  <c r="AA10" i="35"/>
  <c r="AB10" i="35" s="1"/>
  <c r="R18" i="35"/>
  <c r="U18" i="35" s="1"/>
  <c r="S25" i="35"/>
  <c r="T25" i="35" s="1"/>
  <c r="S49" i="35"/>
  <c r="T49" i="35" s="1"/>
  <c r="W55" i="35"/>
  <c r="X55" i="35" s="1"/>
  <c r="Z73" i="35"/>
  <c r="AC73" i="35" s="1"/>
  <c r="AA131" i="32"/>
  <c r="AB131" i="32" s="1"/>
  <c r="R179" i="32"/>
  <c r="U179" i="32" s="1"/>
  <c r="S206" i="32"/>
  <c r="T206" i="32" s="1"/>
  <c r="AA26" i="33"/>
  <c r="AB26" i="33" s="1"/>
  <c r="W57" i="33"/>
  <c r="X57" i="33" s="1"/>
  <c r="Z70" i="33"/>
  <c r="AC70" i="33" s="1"/>
  <c r="S75" i="33"/>
  <c r="T75" i="33" s="1"/>
  <c r="R108" i="33"/>
  <c r="U108" i="33" s="1"/>
  <c r="AE136" i="33"/>
  <c r="R140" i="33"/>
  <c r="U140" i="33" s="1"/>
  <c r="AA155" i="33"/>
  <c r="AB155" i="33" s="1"/>
  <c r="W12" i="34"/>
  <c r="X12" i="34" s="1"/>
  <c r="R15" i="34"/>
  <c r="U15" i="34" s="1"/>
  <c r="V23" i="34"/>
  <c r="Y23" i="34" s="1"/>
  <c r="W30" i="34"/>
  <c r="X30" i="34" s="1"/>
  <c r="R33" i="34"/>
  <c r="U33" i="34" s="1"/>
  <c r="S34" i="34"/>
  <c r="T34" i="34" s="1"/>
  <c r="V100" i="34"/>
  <c r="Y100" i="34" s="1"/>
  <c r="AE132" i="34"/>
  <c r="W142" i="34"/>
  <c r="X142" i="34" s="1"/>
  <c r="V28" i="35"/>
  <c r="Y28" i="35" s="1"/>
  <c r="W33" i="35"/>
  <c r="X33" i="35" s="1"/>
  <c r="V49" i="35"/>
  <c r="Y49" i="35" s="1"/>
  <c r="AA55" i="35"/>
  <c r="AB55" i="35" s="1"/>
  <c r="W61" i="35"/>
  <c r="X61" i="35" s="1"/>
  <c r="AE120" i="35"/>
  <c r="AA120" i="35"/>
  <c r="AB120" i="35" s="1"/>
  <c r="Z120" i="35"/>
  <c r="AC120" i="35" s="1"/>
  <c r="W120" i="35"/>
  <c r="X120" i="35" s="1"/>
  <c r="V120" i="35"/>
  <c r="Y120" i="35" s="1"/>
  <c r="S120" i="35"/>
  <c r="T120" i="35" s="1"/>
  <c r="Z157" i="35"/>
  <c r="AC157" i="35" s="1"/>
  <c r="R157" i="35"/>
  <c r="U157" i="35" s="1"/>
  <c r="S33" i="34"/>
  <c r="T33" i="34" s="1"/>
  <c r="V34" i="34"/>
  <c r="Y34" i="34" s="1"/>
  <c r="S177" i="34"/>
  <c r="T177" i="34" s="1"/>
  <c r="W12" i="35"/>
  <c r="X12" i="35" s="1"/>
  <c r="V14" i="35"/>
  <c r="Y14" i="35" s="1"/>
  <c r="V18" i="35"/>
  <c r="Y18" i="35" s="1"/>
  <c r="S22" i="35"/>
  <c r="T22" i="35" s="1"/>
  <c r="AA24" i="35"/>
  <c r="AB24" i="35" s="1"/>
  <c r="R24" i="35"/>
  <c r="U24" i="35" s="1"/>
  <c r="AA25" i="35"/>
  <c r="AB25" i="35" s="1"/>
  <c r="V27" i="35"/>
  <c r="Y27" i="35" s="1"/>
  <c r="AA39" i="35"/>
  <c r="AB39" i="35" s="1"/>
  <c r="AA43" i="35"/>
  <c r="AB43" i="35" s="1"/>
  <c r="V43" i="35"/>
  <c r="Y43" i="35" s="1"/>
  <c r="W49" i="35"/>
  <c r="X49" i="35" s="1"/>
  <c r="Z61" i="35"/>
  <c r="AC61" i="35" s="1"/>
  <c r="AE73" i="35"/>
  <c r="AA87" i="35"/>
  <c r="AB87" i="35" s="1"/>
  <c r="W87" i="35"/>
  <c r="X87" i="35" s="1"/>
  <c r="S87" i="35"/>
  <c r="T87" i="35" s="1"/>
  <c r="R120" i="35"/>
  <c r="U120" i="35" s="1"/>
  <c r="AE125" i="35"/>
  <c r="Z125" i="35"/>
  <c r="AC125" i="35" s="1"/>
  <c r="V125" i="35"/>
  <c r="Y125" i="35" s="1"/>
  <c r="S125" i="35"/>
  <c r="T125" i="35" s="1"/>
  <c r="AE150" i="35"/>
  <c r="Z150" i="35"/>
  <c r="AC150" i="35" s="1"/>
  <c r="S150" i="35"/>
  <c r="T150" i="35" s="1"/>
  <c r="R150" i="35"/>
  <c r="U150" i="35" s="1"/>
  <c r="R83" i="32"/>
  <c r="U83" i="32" s="1"/>
  <c r="AE57" i="33"/>
  <c r="AA128" i="33"/>
  <c r="AB128" i="33" s="1"/>
  <c r="V167" i="33"/>
  <c r="Y167" i="33" s="1"/>
  <c r="R137" i="34"/>
  <c r="U137" i="34" s="1"/>
  <c r="AE142" i="34"/>
  <c r="AE207" i="34"/>
  <c r="V207" i="34"/>
  <c r="Y207" i="34" s="1"/>
  <c r="S34" i="35"/>
  <c r="T34" i="35" s="1"/>
  <c r="Z34" i="35"/>
  <c r="AC34" i="35" s="1"/>
  <c r="AA61" i="35"/>
  <c r="AB61" i="35" s="1"/>
  <c r="AE66" i="35"/>
  <c r="AA66" i="35"/>
  <c r="AB66" i="35" s="1"/>
  <c r="S66" i="35"/>
  <c r="T66" i="35" s="1"/>
  <c r="S117" i="32"/>
  <c r="T117" i="32" s="1"/>
  <c r="AA164" i="32"/>
  <c r="AB164" i="32" s="1"/>
  <c r="S180" i="32"/>
  <c r="T180" i="32" s="1"/>
  <c r="AE194" i="32"/>
  <c r="V78" i="33"/>
  <c r="Y78" i="33" s="1"/>
  <c r="R97" i="33"/>
  <c r="U97" i="33" s="1"/>
  <c r="Z137" i="33"/>
  <c r="AC137" i="33" s="1"/>
  <c r="W141" i="33"/>
  <c r="X141" i="33" s="1"/>
  <c r="R165" i="33"/>
  <c r="U165" i="33" s="1"/>
  <c r="Z167" i="33"/>
  <c r="AC167" i="33" s="1"/>
  <c r="W10" i="34"/>
  <c r="X10" i="34" s="1"/>
  <c r="V18" i="34"/>
  <c r="Y18" i="34" s="1"/>
  <c r="R98" i="34"/>
  <c r="U98" i="34" s="1"/>
  <c r="V177" i="34"/>
  <c r="Y177" i="34" s="1"/>
  <c r="V180" i="34"/>
  <c r="Y180" i="34" s="1"/>
  <c r="S183" i="34"/>
  <c r="T183" i="34" s="1"/>
  <c r="S185" i="34"/>
  <c r="T185" i="34" s="1"/>
  <c r="V192" i="34"/>
  <c r="Y192" i="34" s="1"/>
  <c r="S195" i="34"/>
  <c r="T195" i="34" s="1"/>
  <c r="S207" i="34"/>
  <c r="T207" i="34" s="1"/>
  <c r="AE61" i="35"/>
  <c r="V74" i="35"/>
  <c r="Y74" i="35" s="1"/>
  <c r="AA74" i="35"/>
  <c r="AB74" i="35" s="1"/>
  <c r="Z74" i="35"/>
  <c r="AC74" i="35" s="1"/>
  <c r="W74" i="35"/>
  <c r="X74" i="35" s="1"/>
  <c r="S74" i="35"/>
  <c r="T74" i="35" s="1"/>
  <c r="AA135" i="35"/>
  <c r="AB135" i="35" s="1"/>
  <c r="Z135" i="35"/>
  <c r="AC135" i="35" s="1"/>
  <c r="S135" i="35"/>
  <c r="T135" i="35" s="1"/>
  <c r="AE147" i="35"/>
  <c r="AA147" i="35"/>
  <c r="AB147" i="35" s="1"/>
  <c r="W147" i="35"/>
  <c r="X147" i="35" s="1"/>
  <c r="S147" i="35"/>
  <c r="T147" i="35" s="1"/>
  <c r="V62" i="25"/>
  <c r="Y62" i="25" s="1"/>
  <c r="Z40" i="32"/>
  <c r="AC40" i="32" s="1"/>
  <c r="AE93" i="32"/>
  <c r="V101" i="32"/>
  <c r="Y101" i="32" s="1"/>
  <c r="Z138" i="32"/>
  <c r="AC138" i="32" s="1"/>
  <c r="AA180" i="32"/>
  <c r="AB180" i="32" s="1"/>
  <c r="R191" i="32"/>
  <c r="U191" i="32" s="1"/>
  <c r="AA21" i="33"/>
  <c r="AB21" i="33" s="1"/>
  <c r="W23" i="33"/>
  <c r="X23" i="33" s="1"/>
  <c r="R71" i="33"/>
  <c r="U71" i="33" s="1"/>
  <c r="AA78" i="33"/>
  <c r="AB78" i="33" s="1"/>
  <c r="W89" i="33"/>
  <c r="X89" i="33" s="1"/>
  <c r="AA137" i="33"/>
  <c r="AB137" i="33" s="1"/>
  <c r="AE141" i="33"/>
  <c r="S161" i="33"/>
  <c r="T161" i="33" s="1"/>
  <c r="S165" i="33"/>
  <c r="T165" i="33" s="1"/>
  <c r="AE172" i="33"/>
  <c r="V186" i="33"/>
  <c r="Y186" i="33" s="1"/>
  <c r="AA33" i="34"/>
  <c r="AB33" i="34" s="1"/>
  <c r="S46" i="34"/>
  <c r="T46" i="34" s="1"/>
  <c r="S53" i="34"/>
  <c r="T53" i="34" s="1"/>
  <c r="AE58" i="34"/>
  <c r="AA62" i="34"/>
  <c r="AB62" i="34" s="1"/>
  <c r="AE75" i="34"/>
  <c r="AE76" i="34"/>
  <c r="R88" i="34"/>
  <c r="U88" i="34" s="1"/>
  <c r="AE90" i="34"/>
  <c r="Z98" i="34"/>
  <c r="AC98" i="34" s="1"/>
  <c r="R103" i="34"/>
  <c r="U103" i="34" s="1"/>
  <c r="W106" i="34"/>
  <c r="X106" i="34" s="1"/>
  <c r="V108" i="34"/>
  <c r="Y108" i="34" s="1"/>
  <c r="V124" i="34"/>
  <c r="Y124" i="34" s="1"/>
  <c r="S150" i="34"/>
  <c r="T150" i="34" s="1"/>
  <c r="Z152" i="34"/>
  <c r="AC152" i="34" s="1"/>
  <c r="AA159" i="34"/>
  <c r="AB159" i="34" s="1"/>
  <c r="W177" i="34"/>
  <c r="X177" i="34" s="1"/>
  <c r="W180" i="34"/>
  <c r="X180" i="34" s="1"/>
  <c r="V183" i="34"/>
  <c r="Y183" i="34" s="1"/>
  <c r="V185" i="34"/>
  <c r="Y185" i="34" s="1"/>
  <c r="W192" i="34"/>
  <c r="X192" i="34" s="1"/>
  <c r="V198" i="34"/>
  <c r="Y198" i="34" s="1"/>
  <c r="Z207" i="34"/>
  <c r="AC207" i="34" s="1"/>
  <c r="AA14" i="35"/>
  <c r="AB14" i="35" s="1"/>
  <c r="R17" i="35"/>
  <c r="U17" i="35" s="1"/>
  <c r="Z17" i="35"/>
  <c r="AC17" i="35" s="1"/>
  <c r="AA18" i="35"/>
  <c r="AB18" i="35" s="1"/>
  <c r="AA22" i="35"/>
  <c r="AB22" i="35" s="1"/>
  <c r="W24" i="35"/>
  <c r="X24" i="35" s="1"/>
  <c r="AA27" i="35"/>
  <c r="AB27" i="35" s="1"/>
  <c r="Q31" i="35"/>
  <c r="AA48" i="35"/>
  <c r="AB48" i="35" s="1"/>
  <c r="AE49" i="35"/>
  <c r="Z58" i="35"/>
  <c r="AC58" i="35" s="1"/>
  <c r="R74" i="35"/>
  <c r="U74" i="35" s="1"/>
  <c r="AA88" i="35"/>
  <c r="AB88" i="35" s="1"/>
  <c r="W88" i="35"/>
  <c r="X88" i="35" s="1"/>
  <c r="V88" i="35"/>
  <c r="Y88" i="35" s="1"/>
  <c r="S88" i="35"/>
  <c r="T88" i="35" s="1"/>
  <c r="R88" i="35"/>
  <c r="U88" i="35" s="1"/>
  <c r="Z95" i="35"/>
  <c r="AC95" i="35" s="1"/>
  <c r="S95" i="35"/>
  <c r="T95" i="35" s="1"/>
  <c r="R95" i="35"/>
  <c r="U95" i="35" s="1"/>
  <c r="Z130" i="35"/>
  <c r="AC130" i="35" s="1"/>
  <c r="AA130" i="35"/>
  <c r="AB130" i="35" s="1"/>
  <c r="W130" i="35"/>
  <c r="X130" i="35" s="1"/>
  <c r="V130" i="35"/>
  <c r="Y130" i="35" s="1"/>
  <c r="S130" i="35"/>
  <c r="T130" i="35" s="1"/>
  <c r="R130" i="35"/>
  <c r="U130" i="35" s="1"/>
  <c r="V179" i="35"/>
  <c r="Y179" i="35" s="1"/>
  <c r="AA179" i="35"/>
  <c r="AB179" i="35" s="1"/>
  <c r="Z179" i="35"/>
  <c r="AC179" i="35" s="1"/>
  <c r="W179" i="35"/>
  <c r="X179" i="35" s="1"/>
  <c r="R46" i="33"/>
  <c r="U46" i="33" s="1"/>
  <c r="W103" i="34"/>
  <c r="X103" i="34" s="1"/>
  <c r="Z106" i="34"/>
  <c r="AC106" i="34" s="1"/>
  <c r="AE124" i="34"/>
  <c r="AA152" i="34"/>
  <c r="AB152" i="34" s="1"/>
  <c r="Z177" i="34"/>
  <c r="AC177" i="34" s="1"/>
  <c r="Z180" i="34"/>
  <c r="AC180" i="34" s="1"/>
  <c r="Z183" i="34"/>
  <c r="AC183" i="34" s="1"/>
  <c r="V189" i="34"/>
  <c r="Y189" i="34" s="1"/>
  <c r="Z189" i="34"/>
  <c r="AC189" i="34" s="1"/>
  <c r="S11" i="35"/>
  <c r="T11" i="35" s="1"/>
  <c r="AE14" i="35"/>
  <c r="AE24" i="35"/>
  <c r="AE27" i="35"/>
  <c r="R34" i="35"/>
  <c r="U34" i="35" s="1"/>
  <c r="W36" i="35"/>
  <c r="X36" i="35" s="1"/>
  <c r="V36" i="35"/>
  <c r="Y36" i="35" s="1"/>
  <c r="AE36" i="35"/>
  <c r="R40" i="35"/>
  <c r="U40" i="35" s="1"/>
  <c r="W43" i="35"/>
  <c r="X43" i="35" s="1"/>
  <c r="W57" i="35"/>
  <c r="X57" i="35" s="1"/>
  <c r="S57" i="35"/>
  <c r="T57" i="35" s="1"/>
  <c r="V66" i="35"/>
  <c r="Y66" i="35" s="1"/>
  <c r="AE74" i="35"/>
  <c r="Z82" i="35"/>
  <c r="AC82" i="35" s="1"/>
  <c r="AA82" i="35"/>
  <c r="AB82" i="35" s="1"/>
  <c r="W82" i="35"/>
  <c r="X82" i="35" s="1"/>
  <c r="AA103" i="35"/>
  <c r="AB103" i="35" s="1"/>
  <c r="Z103" i="35"/>
  <c r="AC103" i="35" s="1"/>
  <c r="W103" i="35"/>
  <c r="X103" i="35" s="1"/>
  <c r="V103" i="35"/>
  <c r="Y103" i="35" s="1"/>
  <c r="R103" i="35"/>
  <c r="U103" i="35" s="1"/>
  <c r="AE103" i="35"/>
  <c r="W97" i="32"/>
  <c r="X97" i="32" s="1"/>
  <c r="V113" i="32"/>
  <c r="Y113" i="32" s="1"/>
  <c r="AE27" i="33"/>
  <c r="AE33" i="33"/>
  <c r="W46" i="33"/>
  <c r="X46" i="33" s="1"/>
  <c r="AA69" i="33"/>
  <c r="AB69" i="33" s="1"/>
  <c r="V150" i="33"/>
  <c r="Y150" i="33" s="1"/>
  <c r="W177" i="33"/>
  <c r="X177" i="33" s="1"/>
  <c r="W19" i="34"/>
  <c r="X19" i="34" s="1"/>
  <c r="R22" i="34"/>
  <c r="U22" i="34" s="1"/>
  <c r="Z24" i="34"/>
  <c r="AC24" i="34" s="1"/>
  <c r="AE33" i="34"/>
  <c r="Z37" i="34"/>
  <c r="AC37" i="34" s="1"/>
  <c r="V50" i="34"/>
  <c r="Y50" i="34" s="1"/>
  <c r="R57" i="34"/>
  <c r="U57" i="34" s="1"/>
  <c r="AA106" i="34"/>
  <c r="AB106" i="34" s="1"/>
  <c r="Z108" i="34"/>
  <c r="AC108" i="34" s="1"/>
  <c r="R146" i="34"/>
  <c r="U146" i="34" s="1"/>
  <c r="R162" i="34"/>
  <c r="U162" i="34" s="1"/>
  <c r="S189" i="34"/>
  <c r="T189" i="34" s="1"/>
  <c r="Z193" i="34"/>
  <c r="AC193" i="34" s="1"/>
  <c r="W193" i="34"/>
  <c r="X193" i="34" s="1"/>
  <c r="V11" i="35"/>
  <c r="Y11" i="35" s="1"/>
  <c r="S23" i="35"/>
  <c r="T23" i="35" s="1"/>
  <c r="AA23" i="35"/>
  <c r="AB23" i="35" s="1"/>
  <c r="R26" i="35"/>
  <c r="U26" i="35" s="1"/>
  <c r="V34" i="35"/>
  <c r="Y34" i="35" s="1"/>
  <c r="V40" i="35"/>
  <c r="Y40" i="35" s="1"/>
  <c r="Z43" i="35"/>
  <c r="AC43" i="35" s="1"/>
  <c r="R53" i="35"/>
  <c r="U53" i="35" s="1"/>
  <c r="AE53" i="35"/>
  <c r="AA53" i="35"/>
  <c r="AB53" i="35" s="1"/>
  <c r="Z62" i="35"/>
  <c r="AC62" i="35" s="1"/>
  <c r="AA62" i="35"/>
  <c r="AB62" i="35" s="1"/>
  <c r="V62" i="35"/>
  <c r="Y62" i="35" s="1"/>
  <c r="W66" i="35"/>
  <c r="X66" i="35" s="1"/>
  <c r="R72" i="35"/>
  <c r="U72" i="35" s="1"/>
  <c r="AA72" i="35"/>
  <c r="AB72" i="35" s="1"/>
  <c r="R82" i="35"/>
  <c r="U82" i="35" s="1"/>
  <c r="AE88" i="35"/>
  <c r="S92" i="35"/>
  <c r="T92" i="35" s="1"/>
  <c r="AE92" i="35"/>
  <c r="AA92" i="35"/>
  <c r="AB92" i="35" s="1"/>
  <c r="W92" i="35"/>
  <c r="X92" i="35" s="1"/>
  <c r="R92" i="35"/>
  <c r="U92" i="35" s="1"/>
  <c r="S103" i="35"/>
  <c r="T103" i="35" s="1"/>
  <c r="Z106" i="35"/>
  <c r="AC106" i="35" s="1"/>
  <c r="S106" i="35"/>
  <c r="T106" i="35" s="1"/>
  <c r="AE122" i="35"/>
  <c r="V122" i="35"/>
  <c r="Y122" i="35" s="1"/>
  <c r="AA46" i="33"/>
  <c r="AB46" i="33" s="1"/>
  <c r="R98" i="33"/>
  <c r="U98" i="33" s="1"/>
  <c r="Z184" i="34"/>
  <c r="AC184" i="34" s="1"/>
  <c r="V184" i="34"/>
  <c r="Y184" i="34" s="1"/>
  <c r="AA28" i="35"/>
  <c r="AB28" i="35" s="1"/>
  <c r="AE28" i="35"/>
  <c r="R28" i="35"/>
  <c r="U28" i="35" s="1"/>
  <c r="R96" i="35"/>
  <c r="U96" i="35" s="1"/>
  <c r="AE96" i="35"/>
  <c r="AA96" i="35"/>
  <c r="AB96" i="35" s="1"/>
  <c r="W96" i="35"/>
  <c r="X96" i="35" s="1"/>
  <c r="S96" i="35"/>
  <c r="T96" i="35" s="1"/>
  <c r="R109" i="35"/>
  <c r="U109" i="35" s="1"/>
  <c r="V124" i="35"/>
  <c r="Y124" i="35" s="1"/>
  <c r="Z140" i="35"/>
  <c r="AC140" i="35" s="1"/>
  <c r="S142" i="35"/>
  <c r="T142" i="35" s="1"/>
  <c r="V146" i="35"/>
  <c r="Y146" i="35" s="1"/>
  <c r="R148" i="35"/>
  <c r="U148" i="35" s="1"/>
  <c r="Z149" i="35"/>
  <c r="AC149" i="35" s="1"/>
  <c r="S151" i="35"/>
  <c r="T151" i="35" s="1"/>
  <c r="AA185" i="35"/>
  <c r="AB185" i="35" s="1"/>
  <c r="AA196" i="35"/>
  <c r="AB196" i="35" s="1"/>
  <c r="Z11" i="36"/>
  <c r="AC11" i="36" s="1"/>
  <c r="S26" i="36"/>
  <c r="T26" i="36" s="1"/>
  <c r="AA27" i="36"/>
  <c r="AB27" i="36" s="1"/>
  <c r="Z27" i="36"/>
  <c r="AC27" i="36" s="1"/>
  <c r="W31" i="36"/>
  <c r="X31" i="36" s="1"/>
  <c r="W37" i="36"/>
  <c r="X37" i="36" s="1"/>
  <c r="W40" i="36"/>
  <c r="X40" i="36" s="1"/>
  <c r="S41" i="36"/>
  <c r="T41" i="36" s="1"/>
  <c r="V57" i="36"/>
  <c r="Y57" i="36" s="1"/>
  <c r="W57" i="36"/>
  <c r="X57" i="36" s="1"/>
  <c r="R57" i="36"/>
  <c r="U57" i="36" s="1"/>
  <c r="AE57" i="36"/>
  <c r="S57" i="36"/>
  <c r="T57" i="36" s="1"/>
  <c r="AA57" i="36"/>
  <c r="AB57" i="36" s="1"/>
  <c r="Z61" i="36"/>
  <c r="AC61" i="36" s="1"/>
  <c r="V61" i="36"/>
  <c r="Y61" i="36" s="1"/>
  <c r="AE61" i="36"/>
  <c r="AA61" i="36"/>
  <c r="AB61" i="36" s="1"/>
  <c r="W61" i="36"/>
  <c r="X61" i="36" s="1"/>
  <c r="R61" i="36"/>
  <c r="U61" i="36" s="1"/>
  <c r="W37" i="35"/>
  <c r="X37" i="35" s="1"/>
  <c r="S78" i="35"/>
  <c r="T78" i="35" s="1"/>
  <c r="W79" i="35"/>
  <c r="X79" i="35" s="1"/>
  <c r="Z85" i="35"/>
  <c r="AC85" i="35" s="1"/>
  <c r="R101" i="35"/>
  <c r="U101" i="35" s="1"/>
  <c r="W112" i="35"/>
  <c r="X112" i="35" s="1"/>
  <c r="R117" i="35"/>
  <c r="U117" i="35" s="1"/>
  <c r="AA144" i="35"/>
  <c r="AB144" i="35" s="1"/>
  <c r="S148" i="35"/>
  <c r="T148" i="35" s="1"/>
  <c r="AA149" i="35"/>
  <c r="AB149" i="35" s="1"/>
  <c r="R156" i="35"/>
  <c r="U156" i="35" s="1"/>
  <c r="R162" i="35"/>
  <c r="U162" i="35" s="1"/>
  <c r="S174" i="35"/>
  <c r="T174" i="35" s="1"/>
  <c r="AA182" i="35"/>
  <c r="AB182" i="35" s="1"/>
  <c r="AE184" i="35"/>
  <c r="AE186" i="35"/>
  <c r="Z194" i="35"/>
  <c r="AC194" i="35" s="1"/>
  <c r="AE205" i="35"/>
  <c r="W10" i="36"/>
  <c r="X10" i="36" s="1"/>
  <c r="AA11" i="36"/>
  <c r="AB11" i="36" s="1"/>
  <c r="R17" i="36"/>
  <c r="U17" i="36" s="1"/>
  <c r="Z20" i="36"/>
  <c r="AC20" i="36" s="1"/>
  <c r="R21" i="36"/>
  <c r="U21" i="36" s="1"/>
  <c r="S25" i="36"/>
  <c r="T25" i="36" s="1"/>
  <c r="AE25" i="36"/>
  <c r="R29" i="36"/>
  <c r="U29" i="36" s="1"/>
  <c r="AE30" i="36"/>
  <c r="R30" i="36"/>
  <c r="U30" i="36" s="1"/>
  <c r="W30" i="36"/>
  <c r="X30" i="36" s="1"/>
  <c r="Q38" i="36"/>
  <c r="Q42" i="36"/>
  <c r="AA43" i="36"/>
  <c r="AB43" i="36" s="1"/>
  <c r="Z43" i="36"/>
  <c r="AC43" i="36" s="1"/>
  <c r="V43" i="36"/>
  <c r="Y43" i="36" s="1"/>
  <c r="Z50" i="36"/>
  <c r="AC50" i="36" s="1"/>
  <c r="Q61" i="36"/>
  <c r="AA168" i="35"/>
  <c r="AB168" i="35" s="1"/>
  <c r="AE195" i="35"/>
  <c r="AE197" i="35"/>
  <c r="V13" i="36"/>
  <c r="Y13" i="36" s="1"/>
  <c r="AA20" i="36"/>
  <c r="AB20" i="36" s="1"/>
  <c r="Q23" i="36"/>
  <c r="Z28" i="36"/>
  <c r="AC28" i="36" s="1"/>
  <c r="S29" i="36"/>
  <c r="T29" i="36" s="1"/>
  <c r="Z201" i="34"/>
  <c r="AC201" i="34" s="1"/>
  <c r="Z37" i="35"/>
  <c r="AC37" i="35" s="1"/>
  <c r="W78" i="35"/>
  <c r="X78" i="35" s="1"/>
  <c r="S114" i="35"/>
  <c r="T114" i="35" s="1"/>
  <c r="S131" i="35"/>
  <c r="T131" i="35" s="1"/>
  <c r="R141" i="35"/>
  <c r="U141" i="35" s="1"/>
  <c r="AA172" i="35"/>
  <c r="AB172" i="35" s="1"/>
  <c r="V174" i="35"/>
  <c r="Y174" i="35" s="1"/>
  <c r="R181" i="35"/>
  <c r="U181" i="35" s="1"/>
  <c r="AE185" i="35"/>
  <c r="AE196" i="35"/>
  <c r="AE206" i="35"/>
  <c r="S206" i="35"/>
  <c r="T206" i="35" s="1"/>
  <c r="S16" i="36"/>
  <c r="T16" i="36" s="1"/>
  <c r="AE16" i="36"/>
  <c r="AA16" i="36"/>
  <c r="AB16" i="36" s="1"/>
  <c r="W21" i="36"/>
  <c r="X21" i="36" s="1"/>
  <c r="R27" i="36"/>
  <c r="U27" i="36" s="1"/>
  <c r="S36" i="36"/>
  <c r="T36" i="36" s="1"/>
  <c r="V36" i="36"/>
  <c r="Y36" i="36" s="1"/>
  <c r="AA36" i="36"/>
  <c r="AB36" i="36" s="1"/>
  <c r="AE36" i="36"/>
  <c r="Z41" i="36"/>
  <c r="AC41" i="36" s="1"/>
  <c r="R44" i="36"/>
  <c r="U44" i="36" s="1"/>
  <c r="AE44" i="36"/>
  <c r="S44" i="36"/>
  <c r="T44" i="36" s="1"/>
  <c r="AA44" i="36"/>
  <c r="AB44" i="36" s="1"/>
  <c r="V45" i="36"/>
  <c r="Y45" i="36" s="1"/>
  <c r="R45" i="36"/>
  <c r="U45" i="36" s="1"/>
  <c r="AE45" i="36"/>
  <c r="AA45" i="36"/>
  <c r="AB45" i="36" s="1"/>
  <c r="W45" i="36"/>
  <c r="X45" i="36" s="1"/>
  <c r="AA203" i="35"/>
  <c r="AB203" i="35" s="1"/>
  <c r="V203" i="35"/>
  <c r="Y203" i="35" s="1"/>
  <c r="Q205" i="36"/>
  <c r="Q193" i="36"/>
  <c r="Q181" i="36"/>
  <c r="Q206" i="36"/>
  <c r="Q207" i="36"/>
  <c r="Q208" i="36"/>
  <c r="Q196" i="36"/>
  <c r="Q184" i="36"/>
  <c r="Q197" i="36"/>
  <c r="Q185" i="36"/>
  <c r="Q173" i="36"/>
  <c r="Q198" i="36"/>
  <c r="Q186" i="36"/>
  <c r="Q199" i="36"/>
  <c r="Q187" i="36"/>
  <c r="Q175" i="36"/>
  <c r="Q200" i="36"/>
  <c r="Q188" i="36"/>
  <c r="Q176" i="36"/>
  <c r="Q164" i="36"/>
  <c r="Q202" i="36"/>
  <c r="Q190" i="36"/>
  <c r="Q178" i="36"/>
  <c r="Q203" i="36"/>
  <c r="Q191" i="36"/>
  <c r="Q179" i="36"/>
  <c r="Q167" i="36"/>
  <c r="Q204" i="36"/>
  <c r="Q195" i="36"/>
  <c r="Q189" i="36"/>
  <c r="Q174" i="36"/>
  <c r="Q201" i="36"/>
  <c r="Q192" i="36"/>
  <c r="Q165" i="36"/>
  <c r="Q158" i="36"/>
  <c r="Q146" i="36"/>
  <c r="Q134" i="36"/>
  <c r="Q122" i="36"/>
  <c r="Q110" i="36"/>
  <c r="Q98" i="36"/>
  <c r="Q86" i="36"/>
  <c r="Q194" i="36"/>
  <c r="Q169" i="36"/>
  <c r="Q163" i="36"/>
  <c r="Q161" i="36"/>
  <c r="Q149" i="36"/>
  <c r="Q136" i="36"/>
  <c r="Q127" i="36"/>
  <c r="Q123" i="36"/>
  <c r="Q128" i="36"/>
  <c r="Q155" i="36"/>
  <c r="Q142" i="36"/>
  <c r="Q133" i="36"/>
  <c r="Q129" i="36"/>
  <c r="Q120" i="36"/>
  <c r="Q170" i="36"/>
  <c r="Q162" i="36"/>
  <c r="Q151" i="36"/>
  <c r="Q177" i="36"/>
  <c r="Q166" i="36"/>
  <c r="Q153" i="36"/>
  <c r="Q182" i="36"/>
  <c r="Q172" i="36"/>
  <c r="Q145" i="36"/>
  <c r="Q140" i="36"/>
  <c r="Q132" i="36"/>
  <c r="Q104" i="36"/>
  <c r="Q171" i="36"/>
  <c r="Q160" i="36"/>
  <c r="Q150" i="36"/>
  <c r="Q147" i="36"/>
  <c r="Q124" i="36"/>
  <c r="Q180" i="36"/>
  <c r="Q168" i="36"/>
  <c r="Q183" i="36"/>
  <c r="Q154" i="36"/>
  <c r="Q121" i="36"/>
  <c r="Q113" i="36"/>
  <c r="Q76" i="36"/>
  <c r="Q64" i="36"/>
  <c r="Q52" i="36"/>
  <c r="Q40" i="36"/>
  <c r="Q152" i="36"/>
  <c r="Q159" i="36"/>
  <c r="Q156" i="36"/>
  <c r="Q135" i="36"/>
  <c r="Q148" i="36"/>
  <c r="Q143" i="36"/>
  <c r="Q130" i="36"/>
  <c r="Q144" i="36"/>
  <c r="Q141" i="36"/>
  <c r="Q138" i="36"/>
  <c r="Q157" i="36"/>
  <c r="Q105" i="36"/>
  <c r="Q84" i="36"/>
  <c r="Q75" i="36"/>
  <c r="Q71" i="36"/>
  <c r="Q137" i="36"/>
  <c r="Q119" i="36"/>
  <c r="Q118" i="36"/>
  <c r="Q101" i="36"/>
  <c r="Q68" i="36"/>
  <c r="Q60" i="36"/>
  <c r="Q126" i="36"/>
  <c r="Q125" i="36"/>
  <c r="Q103" i="36"/>
  <c r="Q91" i="36"/>
  <c r="Q115" i="36"/>
  <c r="Q112" i="36"/>
  <c r="Q109" i="36"/>
  <c r="Q107" i="36"/>
  <c r="Q131" i="36"/>
  <c r="Q100" i="36"/>
  <c r="Q96" i="36"/>
  <c r="Q94" i="36"/>
  <c r="Q72" i="36"/>
  <c r="Q29" i="36"/>
  <c r="Q117" i="36"/>
  <c r="Q83" i="36"/>
  <c r="Q80" i="36"/>
  <c r="Q69" i="36"/>
  <c r="Q66" i="36"/>
  <c r="Q57" i="36"/>
  <c r="Q53" i="36"/>
  <c r="Q44" i="36"/>
  <c r="Q116" i="36"/>
  <c r="Q139" i="36"/>
  <c r="Q97" i="36"/>
  <c r="Q106" i="36"/>
  <c r="Q108" i="36"/>
  <c r="Q93" i="36"/>
  <c r="Q92" i="36"/>
  <c r="Q88" i="36"/>
  <c r="Q102" i="36"/>
  <c r="Q99" i="36"/>
  <c r="Q111" i="36"/>
  <c r="Q114" i="36"/>
  <c r="Q77" i="36"/>
  <c r="Q67" i="36"/>
  <c r="Q50" i="36"/>
  <c r="Q48" i="36"/>
  <c r="Q35" i="36"/>
  <c r="Q32" i="36"/>
  <c r="Q28" i="36"/>
  <c r="Q78" i="36"/>
  <c r="Q70" i="36"/>
  <c r="Q82" i="36"/>
  <c r="Q63" i="36"/>
  <c r="Q59" i="36"/>
  <c r="V10" i="36"/>
  <c r="Y10" i="36" s="1"/>
  <c r="Q74" i="36"/>
  <c r="Q73" i="36"/>
  <c r="Q85" i="36"/>
  <c r="Q62" i="36"/>
  <c r="Q58" i="36"/>
  <c r="Q54" i="36"/>
  <c r="Q51" i="36"/>
  <c r="Q37" i="36"/>
  <c r="Q25" i="36"/>
  <c r="Q95" i="36"/>
  <c r="Q90" i="36"/>
  <c r="Q81" i="36"/>
  <c r="Q65" i="36"/>
  <c r="Q87" i="36"/>
  <c r="Q89" i="36"/>
  <c r="Q79" i="36"/>
  <c r="Z10" i="36"/>
  <c r="AC10" i="36" s="1"/>
  <c r="AE11" i="36"/>
  <c r="Z13" i="36"/>
  <c r="AC13" i="36" s="1"/>
  <c r="AE20" i="36"/>
  <c r="S27" i="36"/>
  <c r="T27" i="36" s="1"/>
  <c r="AE28" i="36"/>
  <c r="R28" i="36"/>
  <c r="U28" i="36" s="1"/>
  <c r="Q30" i="36"/>
  <c r="AA39" i="36"/>
  <c r="AB39" i="36" s="1"/>
  <c r="Z39" i="36"/>
  <c r="AC39" i="36" s="1"/>
  <c r="R39" i="36"/>
  <c r="U39" i="36" s="1"/>
  <c r="Q43" i="36"/>
  <c r="S56" i="36"/>
  <c r="T56" i="36" s="1"/>
  <c r="AA56" i="36"/>
  <c r="AB56" i="36" s="1"/>
  <c r="AE56" i="36"/>
  <c r="Z56" i="36"/>
  <c r="AC56" i="36" s="1"/>
  <c r="V56" i="36"/>
  <c r="Y56" i="36" s="1"/>
  <c r="R56" i="36"/>
  <c r="U56" i="36" s="1"/>
  <c r="Z63" i="36"/>
  <c r="AC63" i="36" s="1"/>
  <c r="V63" i="36"/>
  <c r="Y63" i="36" s="1"/>
  <c r="AA63" i="36"/>
  <c r="AB63" i="36" s="1"/>
  <c r="W63" i="36"/>
  <c r="X63" i="36" s="1"/>
  <c r="Z198" i="35"/>
  <c r="AC198" i="35" s="1"/>
  <c r="R198" i="35"/>
  <c r="U198" i="35" s="1"/>
  <c r="AA13" i="36"/>
  <c r="AB13" i="36" s="1"/>
  <c r="S31" i="36"/>
  <c r="T31" i="36" s="1"/>
  <c r="Z31" i="36"/>
  <c r="AC31" i="36" s="1"/>
  <c r="V31" i="36"/>
  <c r="Y31" i="36" s="1"/>
  <c r="Q33" i="36"/>
  <c r="Q55" i="36"/>
  <c r="S42" i="35"/>
  <c r="T42" i="35" s="1"/>
  <c r="Z50" i="35"/>
  <c r="AC50" i="35" s="1"/>
  <c r="Z78" i="35"/>
  <c r="AC78" i="35" s="1"/>
  <c r="W131" i="35"/>
  <c r="X131" i="35" s="1"/>
  <c r="W141" i="35"/>
  <c r="X141" i="35" s="1"/>
  <c r="W162" i="35"/>
  <c r="X162" i="35" s="1"/>
  <c r="S185" i="35"/>
  <c r="T185" i="35" s="1"/>
  <c r="W191" i="35"/>
  <c r="X191" i="35" s="1"/>
  <c r="R196" i="35"/>
  <c r="U196" i="35" s="1"/>
  <c r="S198" i="35"/>
  <c r="T198" i="35" s="1"/>
  <c r="Q22" i="36"/>
  <c r="Z26" i="36"/>
  <c r="AC26" i="36" s="1"/>
  <c r="W26" i="36"/>
  <c r="X26" i="36" s="1"/>
  <c r="V26" i="36"/>
  <c r="Y26" i="36" s="1"/>
  <c r="Q39" i="36"/>
  <c r="S40" i="36"/>
  <c r="T40" i="36" s="1"/>
  <c r="R40" i="36"/>
  <c r="U40" i="36" s="1"/>
  <c r="AE40" i="36"/>
  <c r="AA40" i="36"/>
  <c r="AB40" i="36" s="1"/>
  <c r="Q45" i="36"/>
  <c r="Q56" i="36"/>
  <c r="R186" i="35"/>
  <c r="U186" i="35" s="1"/>
  <c r="S196" i="35"/>
  <c r="T196" i="35" s="1"/>
  <c r="S197" i="35"/>
  <c r="T197" i="35" s="1"/>
  <c r="V21" i="36"/>
  <c r="Y21" i="36" s="1"/>
  <c r="S21" i="36"/>
  <c r="T21" i="36" s="1"/>
  <c r="AA21" i="36"/>
  <c r="AB21" i="36" s="1"/>
  <c r="Q36" i="36"/>
  <c r="Z37" i="36"/>
  <c r="AC37" i="36" s="1"/>
  <c r="V37" i="36"/>
  <c r="Y37" i="36" s="1"/>
  <c r="S37" i="36"/>
  <c r="T37" i="36" s="1"/>
  <c r="AE41" i="36"/>
  <c r="R41" i="36"/>
  <c r="U41" i="36" s="1"/>
  <c r="V41" i="36"/>
  <c r="Y41" i="36" s="1"/>
  <c r="W41" i="36"/>
  <c r="X41" i="36" s="1"/>
  <c r="Q46" i="36"/>
  <c r="AA50" i="36"/>
  <c r="AB50" i="36" s="1"/>
  <c r="V50" i="36"/>
  <c r="Y50" i="36" s="1"/>
  <c r="W50" i="36"/>
  <c r="X50" i="36" s="1"/>
  <c r="S50" i="36"/>
  <c r="T50" i="36" s="1"/>
  <c r="AE53" i="36"/>
  <c r="R53" i="36"/>
  <c r="U53" i="36" s="1"/>
  <c r="W53" i="36"/>
  <c r="X53" i="36" s="1"/>
  <c r="S53" i="36"/>
  <c r="T53" i="36" s="1"/>
  <c r="Z53" i="36"/>
  <c r="AC53" i="36" s="1"/>
  <c r="V53" i="36"/>
  <c r="Y53" i="36" s="1"/>
  <c r="V80" i="35"/>
  <c r="Y80" i="35" s="1"/>
  <c r="R85" i="35"/>
  <c r="U85" i="35" s="1"/>
  <c r="Z91" i="35"/>
  <c r="AC91" i="35" s="1"/>
  <c r="AE117" i="35"/>
  <c r="S140" i="35"/>
  <c r="T140" i="35" s="1"/>
  <c r="Z141" i="35"/>
  <c r="AC141" i="35" s="1"/>
  <c r="R149" i="35"/>
  <c r="U149" i="35" s="1"/>
  <c r="AE162" i="35"/>
  <c r="R170" i="35"/>
  <c r="U170" i="35" s="1"/>
  <c r="R183" i="35"/>
  <c r="U183" i="35" s="1"/>
  <c r="S186" i="35"/>
  <c r="T186" i="35" s="1"/>
  <c r="Z191" i="35"/>
  <c r="AC191" i="35" s="1"/>
  <c r="R195" i="35"/>
  <c r="U195" i="35" s="1"/>
  <c r="V197" i="35"/>
  <c r="Y197" i="35" s="1"/>
  <c r="AA204" i="35"/>
  <c r="AB204" i="35" s="1"/>
  <c r="AE207" i="35"/>
  <c r="AE10" i="36"/>
  <c r="AE13" i="36"/>
  <c r="AA17" i="36"/>
  <c r="AB17" i="36" s="1"/>
  <c r="W27" i="36"/>
  <c r="X27" i="36" s="1"/>
  <c r="S28" i="36"/>
  <c r="T28" i="36" s="1"/>
  <c r="Q47" i="36"/>
  <c r="R41" i="35"/>
  <c r="U41" i="35" s="1"/>
  <c r="R60" i="35"/>
  <c r="U60" i="35" s="1"/>
  <c r="R71" i="35"/>
  <c r="U71" i="35" s="1"/>
  <c r="W80" i="35"/>
  <c r="X80" i="35" s="1"/>
  <c r="Z100" i="35"/>
  <c r="AC100" i="35" s="1"/>
  <c r="R102" i="35"/>
  <c r="U102" i="35" s="1"/>
  <c r="Z104" i="35"/>
  <c r="AC104" i="35" s="1"/>
  <c r="AA141" i="35"/>
  <c r="AB141" i="35" s="1"/>
  <c r="R144" i="35"/>
  <c r="U144" i="35" s="1"/>
  <c r="S149" i="35"/>
  <c r="T149" i="35" s="1"/>
  <c r="R153" i="35"/>
  <c r="U153" i="35" s="1"/>
  <c r="S170" i="35"/>
  <c r="T170" i="35" s="1"/>
  <c r="R172" i="35"/>
  <c r="U172" i="35" s="1"/>
  <c r="R182" i="35"/>
  <c r="U182" i="35" s="1"/>
  <c r="S183" i="35"/>
  <c r="T183" i="35" s="1"/>
  <c r="Z184" i="35"/>
  <c r="AC184" i="35" s="1"/>
  <c r="V185" i="35"/>
  <c r="Y185" i="35" s="1"/>
  <c r="AA191" i="35"/>
  <c r="AB191" i="35" s="1"/>
  <c r="S195" i="35"/>
  <c r="T195" i="35" s="1"/>
  <c r="V196" i="35"/>
  <c r="Y196" i="35" s="1"/>
  <c r="W197" i="35"/>
  <c r="X197" i="35" s="1"/>
  <c r="V198" i="35"/>
  <c r="Y198" i="35" s="1"/>
  <c r="V11" i="36"/>
  <c r="Y11" i="36" s="1"/>
  <c r="S19" i="36"/>
  <c r="T19" i="36" s="1"/>
  <c r="Z19" i="36"/>
  <c r="AC19" i="36" s="1"/>
  <c r="V20" i="36"/>
  <c r="Y20" i="36" s="1"/>
  <c r="Q24" i="36"/>
  <c r="AE29" i="36"/>
  <c r="Q31" i="36"/>
  <c r="V39" i="36"/>
  <c r="Y39" i="36" s="1"/>
  <c r="Z49" i="36"/>
  <c r="AC49" i="36" s="1"/>
  <c r="S49" i="36"/>
  <c r="T49" i="36" s="1"/>
  <c r="R49" i="36"/>
  <c r="U49" i="36" s="1"/>
  <c r="V49" i="36"/>
  <c r="Y49" i="36" s="1"/>
  <c r="AE49" i="36"/>
  <c r="AE63" i="36"/>
  <c r="W170" i="35"/>
  <c r="X170" i="35" s="1"/>
  <c r="AA183" i="35"/>
  <c r="AB183" i="35" s="1"/>
  <c r="W185" i="35"/>
  <c r="X185" i="35" s="1"/>
  <c r="V186" i="35"/>
  <c r="Y186" i="35" s="1"/>
  <c r="Z197" i="35"/>
  <c r="AC197" i="35" s="1"/>
  <c r="W198" i="35"/>
  <c r="X198" i="35" s="1"/>
  <c r="R10" i="36"/>
  <c r="R13" i="36"/>
  <c r="AA15" i="36"/>
  <c r="AB15" i="36" s="1"/>
  <c r="Z15" i="36"/>
  <c r="AC15" i="36" s="1"/>
  <c r="AE15" i="36"/>
  <c r="AE17" i="36"/>
  <c r="W20" i="36"/>
  <c r="X20" i="36" s="1"/>
  <c r="AE21" i="36"/>
  <c r="Q26" i="36"/>
  <c r="V28" i="36"/>
  <c r="Y28" i="36" s="1"/>
  <c r="R31" i="36"/>
  <c r="U31" i="36" s="1"/>
  <c r="Q34" i="36"/>
  <c r="R37" i="36"/>
  <c r="U37" i="36" s="1"/>
  <c r="W39" i="36"/>
  <c r="X39" i="36" s="1"/>
  <c r="Z44" i="36"/>
  <c r="AC44" i="36" s="1"/>
  <c r="Z45" i="36"/>
  <c r="AC45" i="36" s="1"/>
  <c r="R50" i="36"/>
  <c r="U50" i="36" s="1"/>
  <c r="AA52" i="36"/>
  <c r="AB52" i="36" s="1"/>
  <c r="S52" i="36"/>
  <c r="T52" i="36" s="1"/>
  <c r="AE52" i="36"/>
  <c r="W52" i="36"/>
  <c r="X52" i="36" s="1"/>
  <c r="Z170" i="35"/>
  <c r="AC170" i="35" s="1"/>
  <c r="W182" i="35"/>
  <c r="X182" i="35" s="1"/>
  <c r="W186" i="35"/>
  <c r="X186" i="35" s="1"/>
  <c r="Z189" i="35"/>
  <c r="AC189" i="35" s="1"/>
  <c r="Z195" i="35"/>
  <c r="AC195" i="35" s="1"/>
  <c r="Z196" i="35"/>
  <c r="AC196" i="35" s="1"/>
  <c r="AA197" i="35"/>
  <c r="AB197" i="35" s="1"/>
  <c r="AA198" i="35"/>
  <c r="AB198" i="35" s="1"/>
  <c r="S10" i="36"/>
  <c r="T10" i="36" s="1"/>
  <c r="S13" i="36"/>
  <c r="T13" i="36" s="1"/>
  <c r="R26" i="36"/>
  <c r="U26" i="36" s="1"/>
  <c r="AE27" i="36"/>
  <c r="W28" i="36"/>
  <c r="X28" i="36" s="1"/>
  <c r="V40" i="36"/>
  <c r="Y40" i="36" s="1"/>
  <c r="Q41" i="36"/>
  <c r="Q49" i="36"/>
  <c r="O97" i="36"/>
  <c r="N46" i="36"/>
  <c r="O53" i="36"/>
  <c r="S54" i="36"/>
  <c r="T54" i="36" s="1"/>
  <c r="Z54" i="36"/>
  <c r="AC54" i="36" s="1"/>
  <c r="V54" i="36"/>
  <c r="Y54" i="36" s="1"/>
  <c r="AE54" i="36"/>
  <c r="O57" i="36"/>
  <c r="M65" i="36"/>
  <c r="S66" i="36"/>
  <c r="T66" i="36" s="1"/>
  <c r="W66" i="36"/>
  <c r="X66" i="36" s="1"/>
  <c r="R66" i="36"/>
  <c r="U66" i="36" s="1"/>
  <c r="AE66" i="36"/>
  <c r="Z76" i="36"/>
  <c r="AC76" i="36" s="1"/>
  <c r="S80" i="36"/>
  <c r="T80" i="36" s="1"/>
  <c r="R80" i="36"/>
  <c r="U80" i="36" s="1"/>
  <c r="AE87" i="36"/>
  <c r="R87" i="36"/>
  <c r="U87" i="36" s="1"/>
  <c r="V87" i="36"/>
  <c r="Y87" i="36" s="1"/>
  <c r="S87" i="36"/>
  <c r="T87" i="36" s="1"/>
  <c r="Z87" i="36"/>
  <c r="AC87" i="36" s="1"/>
  <c r="W87" i="36"/>
  <c r="X87" i="36" s="1"/>
  <c r="N103" i="36"/>
  <c r="Z77" i="36"/>
  <c r="AC77" i="36" s="1"/>
  <c r="M80" i="36"/>
  <c r="V81" i="36"/>
  <c r="Y81" i="36" s="1"/>
  <c r="W81" i="36"/>
  <c r="X81" i="36" s="1"/>
  <c r="N86" i="36"/>
  <c r="M90" i="36"/>
  <c r="M96" i="36"/>
  <c r="N51" i="36"/>
  <c r="O54" i="36"/>
  <c r="O58" i="36"/>
  <c r="M61" i="36"/>
  <c r="AA62" i="36"/>
  <c r="AB62" i="36" s="1"/>
  <c r="W62" i="36"/>
  <c r="X62" i="36" s="1"/>
  <c r="S62" i="36"/>
  <c r="T62" i="36" s="1"/>
  <c r="R62" i="36"/>
  <c r="U62" i="36" s="1"/>
  <c r="N66" i="36"/>
  <c r="Z67" i="36"/>
  <c r="AC67" i="36" s="1"/>
  <c r="V67" i="36"/>
  <c r="Y67" i="36" s="1"/>
  <c r="R67" i="36"/>
  <c r="U67" i="36" s="1"/>
  <c r="Z70" i="36"/>
  <c r="AC70" i="36" s="1"/>
  <c r="V72" i="36"/>
  <c r="Y72" i="36" s="1"/>
  <c r="AE72" i="36"/>
  <c r="W72" i="36"/>
  <c r="X72" i="36" s="1"/>
  <c r="Z73" i="36"/>
  <c r="AC73" i="36" s="1"/>
  <c r="W73" i="36"/>
  <c r="X73" i="36" s="1"/>
  <c r="V73" i="36"/>
  <c r="Y73" i="36" s="1"/>
  <c r="S73" i="36"/>
  <c r="T73" i="36" s="1"/>
  <c r="R73" i="36"/>
  <c r="U73" i="36" s="1"/>
  <c r="N80" i="36"/>
  <c r="N84" i="36"/>
  <c r="O86" i="36"/>
  <c r="N90" i="36"/>
  <c r="N96" i="36"/>
  <c r="V85" i="36"/>
  <c r="Y85" i="36" s="1"/>
  <c r="AE85" i="36"/>
  <c r="Z85" i="36"/>
  <c r="AC85" i="36" s="1"/>
  <c r="W85" i="36"/>
  <c r="X85" i="36" s="1"/>
  <c r="O203" i="36"/>
  <c r="N202" i="36"/>
  <c r="M201" i="36"/>
  <c r="O191" i="36"/>
  <c r="N190" i="36"/>
  <c r="M189" i="36"/>
  <c r="O179" i="36"/>
  <c r="N178" i="36"/>
  <c r="M177" i="36"/>
  <c r="O204" i="36"/>
  <c r="N203" i="36"/>
  <c r="M202" i="36"/>
  <c r="O205" i="36"/>
  <c r="N204" i="36"/>
  <c r="M203" i="36"/>
  <c r="O206" i="36"/>
  <c r="N205" i="36"/>
  <c r="M204" i="36"/>
  <c r="O194" i="36"/>
  <c r="N193" i="36"/>
  <c r="M192" i="36"/>
  <c r="O182" i="36"/>
  <c r="N181" i="36"/>
  <c r="M180" i="36"/>
  <c r="O207" i="36"/>
  <c r="N206" i="36"/>
  <c r="M205" i="36"/>
  <c r="O195" i="36"/>
  <c r="N194" i="36"/>
  <c r="M193" i="36"/>
  <c r="O183" i="36"/>
  <c r="N182" i="36"/>
  <c r="M181" i="36"/>
  <c r="O208" i="36"/>
  <c r="N207" i="36"/>
  <c r="M206" i="36"/>
  <c r="O196" i="36"/>
  <c r="N195" i="36"/>
  <c r="M194" i="36"/>
  <c r="O184" i="36"/>
  <c r="N183" i="36"/>
  <c r="M182" i="36"/>
  <c r="N208" i="36"/>
  <c r="M207" i="36"/>
  <c r="O197" i="36"/>
  <c r="N196" i="36"/>
  <c r="M195" i="36"/>
  <c r="O185" i="36"/>
  <c r="N184" i="36"/>
  <c r="M183" i="36"/>
  <c r="O173" i="36"/>
  <c r="N172" i="36"/>
  <c r="M208" i="36"/>
  <c r="O198" i="36"/>
  <c r="N197" i="36"/>
  <c r="M196" i="36"/>
  <c r="O186" i="36"/>
  <c r="N185" i="36"/>
  <c r="M184" i="36"/>
  <c r="O174" i="36"/>
  <c r="N173" i="36"/>
  <c r="M172" i="36"/>
  <c r="O162" i="36"/>
  <c r="N161" i="36"/>
  <c r="O200" i="36"/>
  <c r="N199" i="36"/>
  <c r="M198" i="36"/>
  <c r="O188" i="36"/>
  <c r="N187" i="36"/>
  <c r="M186" i="36"/>
  <c r="O176" i="36"/>
  <c r="N175" i="36"/>
  <c r="O201" i="36"/>
  <c r="N200" i="36"/>
  <c r="M199" i="36"/>
  <c r="O189" i="36"/>
  <c r="N188" i="36"/>
  <c r="M187" i="36"/>
  <c r="O177" i="36"/>
  <c r="N176" i="36"/>
  <c r="M175" i="36"/>
  <c r="O165" i="36"/>
  <c r="N164" i="36"/>
  <c r="M163" i="36"/>
  <c r="M197" i="36"/>
  <c r="N189" i="36"/>
  <c r="O202" i="36"/>
  <c r="M200" i="36"/>
  <c r="O190" i="36"/>
  <c r="M185" i="36"/>
  <c r="M176" i="36"/>
  <c r="N198" i="36"/>
  <c r="O187" i="36"/>
  <c r="N177" i="36"/>
  <c r="O172" i="36"/>
  <c r="O193" i="36"/>
  <c r="N191" i="36"/>
  <c r="N186" i="36"/>
  <c r="O178" i="36"/>
  <c r="N174" i="36"/>
  <c r="N167" i="36"/>
  <c r="N162" i="36"/>
  <c r="O156" i="36"/>
  <c r="N155" i="36"/>
  <c r="M154" i="36"/>
  <c r="O144" i="36"/>
  <c r="N143" i="36"/>
  <c r="M142" i="36"/>
  <c r="O132" i="36"/>
  <c r="N131" i="36"/>
  <c r="M130" i="36"/>
  <c r="O120" i="36"/>
  <c r="N119" i="36"/>
  <c r="M118" i="36"/>
  <c r="O108" i="36"/>
  <c r="N107" i="36"/>
  <c r="M106" i="36"/>
  <c r="O96" i="36"/>
  <c r="N95" i="36"/>
  <c r="M94" i="36"/>
  <c r="N201" i="36"/>
  <c r="O199" i="36"/>
  <c r="O192" i="36"/>
  <c r="M191" i="36"/>
  <c r="N157" i="36"/>
  <c r="O153" i="36"/>
  <c r="M152" i="36"/>
  <c r="N148" i="36"/>
  <c r="N144" i="36"/>
  <c r="N139" i="36"/>
  <c r="N135" i="36"/>
  <c r="O131" i="36"/>
  <c r="N126" i="36"/>
  <c r="N122" i="36"/>
  <c r="N192" i="36"/>
  <c r="N179" i="36"/>
  <c r="N171" i="36"/>
  <c r="O169" i="36"/>
  <c r="O167" i="36"/>
  <c r="M165" i="36"/>
  <c r="N163" i="36"/>
  <c r="O161" i="36"/>
  <c r="O158" i="36"/>
  <c r="M153" i="36"/>
  <c r="O149" i="36"/>
  <c r="O145" i="36"/>
  <c r="N140" i="36"/>
  <c r="O136" i="36"/>
  <c r="O127" i="36"/>
  <c r="O123" i="36"/>
  <c r="M188" i="36"/>
  <c r="O180" i="36"/>
  <c r="M169" i="36"/>
  <c r="M158" i="36"/>
  <c r="N154" i="36"/>
  <c r="M149" i="36"/>
  <c r="M145" i="36"/>
  <c r="N141" i="36"/>
  <c r="M136" i="36"/>
  <c r="M132" i="36"/>
  <c r="O128" i="36"/>
  <c r="M127" i="36"/>
  <c r="M123" i="36"/>
  <c r="M119" i="36"/>
  <c r="N180" i="36"/>
  <c r="O181" i="36"/>
  <c r="O168" i="36"/>
  <c r="M168" i="36"/>
  <c r="N159" i="36"/>
  <c r="N146" i="36"/>
  <c r="M141" i="36"/>
  <c r="M139" i="36"/>
  <c r="N136" i="36"/>
  <c r="O133" i="36"/>
  <c r="M173" i="36"/>
  <c r="M167" i="36"/>
  <c r="M162" i="36"/>
  <c r="M156" i="36"/>
  <c r="M179" i="36"/>
  <c r="O166" i="36"/>
  <c r="N151" i="36"/>
  <c r="O148" i="36"/>
  <c r="M174" i="36"/>
  <c r="N166" i="36"/>
  <c r="N158" i="36"/>
  <c r="N153" i="36"/>
  <c r="M151" i="36"/>
  <c r="M148" i="36"/>
  <c r="N145" i="36"/>
  <c r="N138" i="36"/>
  <c r="O135" i="36"/>
  <c r="M125" i="36"/>
  <c r="M122" i="36"/>
  <c r="O119" i="36"/>
  <c r="N116" i="36"/>
  <c r="O112" i="36"/>
  <c r="O103" i="36"/>
  <c r="O175" i="36"/>
  <c r="M166" i="36"/>
  <c r="N165" i="36"/>
  <c r="M161" i="36"/>
  <c r="O155" i="36"/>
  <c r="O142" i="36"/>
  <c r="O140" i="36"/>
  <c r="M138" i="36"/>
  <c r="M135" i="36"/>
  <c r="N132" i="36"/>
  <c r="O171" i="36"/>
  <c r="O170" i="36"/>
  <c r="M178" i="36"/>
  <c r="M170" i="36"/>
  <c r="M190" i="36"/>
  <c r="N169" i="36"/>
  <c r="O163" i="36"/>
  <c r="M157" i="36"/>
  <c r="N170" i="36"/>
  <c r="N168" i="36"/>
  <c r="O141" i="36"/>
  <c r="O154" i="36"/>
  <c r="N130" i="36"/>
  <c r="O118" i="36"/>
  <c r="N115" i="36"/>
  <c r="O107" i="36"/>
  <c r="O104" i="36"/>
  <c r="O101" i="36"/>
  <c r="O98" i="36"/>
  <c r="M93" i="36"/>
  <c r="O89" i="36"/>
  <c r="O85" i="36"/>
  <c r="M84" i="36"/>
  <c r="O74" i="36"/>
  <c r="N73" i="36"/>
  <c r="M72" i="36"/>
  <c r="O62" i="36"/>
  <c r="N61" i="36"/>
  <c r="M60" i="36"/>
  <c r="O50" i="36"/>
  <c r="N49" i="36"/>
  <c r="M48" i="36"/>
  <c r="O38" i="36"/>
  <c r="N37" i="36"/>
  <c r="M36" i="36"/>
  <c r="M171" i="36"/>
  <c r="M155" i="36"/>
  <c r="O164" i="36"/>
  <c r="O160" i="36"/>
  <c r="O159" i="36"/>
  <c r="O152" i="36"/>
  <c r="O150" i="36"/>
  <c r="O137" i="36"/>
  <c r="O125" i="36"/>
  <c r="M160" i="36"/>
  <c r="O157" i="36"/>
  <c r="O151" i="36"/>
  <c r="M150" i="36"/>
  <c r="N147" i="36"/>
  <c r="M146" i="36"/>
  <c r="M159" i="36"/>
  <c r="M137" i="36"/>
  <c r="N149" i="36"/>
  <c r="O143" i="36"/>
  <c r="N160" i="36"/>
  <c r="N156" i="36"/>
  <c r="M144" i="36"/>
  <c r="M140" i="36"/>
  <c r="O134" i="36"/>
  <c r="M133" i="36"/>
  <c r="N150" i="36"/>
  <c r="O139" i="36"/>
  <c r="M134" i="36"/>
  <c r="N120" i="36"/>
  <c r="M117" i="36"/>
  <c r="O115" i="36"/>
  <c r="N113" i="36"/>
  <c r="O111" i="36"/>
  <c r="O147" i="36"/>
  <c r="N129" i="36"/>
  <c r="N128" i="36"/>
  <c r="N127" i="36"/>
  <c r="M111" i="36"/>
  <c r="M109" i="36"/>
  <c r="N102" i="36"/>
  <c r="N100" i="36"/>
  <c r="O95" i="36"/>
  <c r="O92" i="36"/>
  <c r="N89" i="36"/>
  <c r="M86" i="36"/>
  <c r="N83" i="36"/>
  <c r="M78" i="36"/>
  <c r="M74" i="36"/>
  <c r="O70" i="36"/>
  <c r="M69" i="36"/>
  <c r="M147" i="36"/>
  <c r="M164" i="36"/>
  <c r="N152" i="36"/>
  <c r="O146" i="36"/>
  <c r="N133" i="36"/>
  <c r="O124" i="36"/>
  <c r="O116" i="36"/>
  <c r="M114" i="36"/>
  <c r="M108" i="36"/>
  <c r="N106" i="36"/>
  <c r="M124" i="36"/>
  <c r="N121" i="36"/>
  <c r="M113" i="36"/>
  <c r="N110" i="36"/>
  <c r="M99" i="36"/>
  <c r="M97" i="36"/>
  <c r="M95" i="36"/>
  <c r="M88" i="36"/>
  <c r="O81" i="36"/>
  <c r="O76" i="36"/>
  <c r="M73" i="36"/>
  <c r="M70" i="36"/>
  <c r="M67" i="36"/>
  <c r="M63" i="36"/>
  <c r="N59" i="36"/>
  <c r="M54" i="36"/>
  <c r="M121" i="36"/>
  <c r="M120" i="36"/>
  <c r="M110" i="36"/>
  <c r="O93" i="36"/>
  <c r="O126" i="36"/>
  <c r="O138" i="36"/>
  <c r="N134" i="36"/>
  <c r="M126" i="36"/>
  <c r="N125" i="36"/>
  <c r="O105" i="36"/>
  <c r="M143" i="36"/>
  <c r="M128" i="36"/>
  <c r="O109" i="36"/>
  <c r="M107" i="36"/>
  <c r="N105" i="36"/>
  <c r="M103" i="36"/>
  <c r="N98" i="36"/>
  <c r="N91" i="36"/>
  <c r="M89" i="36"/>
  <c r="O87" i="36"/>
  <c r="N85" i="36"/>
  <c r="N82" i="36"/>
  <c r="M79" i="36"/>
  <c r="N74" i="36"/>
  <c r="M71" i="36"/>
  <c r="M68" i="36"/>
  <c r="O65" i="36"/>
  <c r="O56" i="36"/>
  <c r="O52" i="36"/>
  <c r="M47" i="36"/>
  <c r="O43" i="36"/>
  <c r="O39" i="36"/>
  <c r="N34" i="36"/>
  <c r="O27" i="36"/>
  <c r="N26" i="36"/>
  <c r="M25" i="36"/>
  <c r="M131" i="36"/>
  <c r="O130" i="36"/>
  <c r="M115" i="36"/>
  <c r="N112" i="36"/>
  <c r="N109" i="36"/>
  <c r="M105" i="36"/>
  <c r="M98" i="36"/>
  <c r="O94" i="36"/>
  <c r="M91" i="36"/>
  <c r="N87" i="36"/>
  <c r="M85" i="36"/>
  <c r="M82" i="36"/>
  <c r="O77" i="36"/>
  <c r="N65" i="36"/>
  <c r="O61" i="36"/>
  <c r="N56" i="36"/>
  <c r="N52" i="36"/>
  <c r="O48" i="36"/>
  <c r="N43" i="36"/>
  <c r="N39" i="36"/>
  <c r="O129" i="36"/>
  <c r="M129" i="36"/>
  <c r="N137" i="36"/>
  <c r="O114" i="36"/>
  <c r="N142" i="36"/>
  <c r="N111" i="36"/>
  <c r="N123" i="36"/>
  <c r="N114" i="36"/>
  <c r="N108" i="36"/>
  <c r="O106" i="36"/>
  <c r="N104" i="36"/>
  <c r="M104" i="36"/>
  <c r="N94" i="36"/>
  <c r="O84" i="36"/>
  <c r="M116" i="36"/>
  <c r="N118" i="36"/>
  <c r="O117" i="36"/>
  <c r="O110" i="36"/>
  <c r="N124" i="36"/>
  <c r="N117" i="36"/>
  <c r="O121" i="36"/>
  <c r="O102" i="36"/>
  <c r="N101" i="36"/>
  <c r="O100" i="36"/>
  <c r="O99" i="36"/>
  <c r="M92" i="36"/>
  <c r="N88" i="36"/>
  <c r="N81" i="36"/>
  <c r="N78" i="36"/>
  <c r="O71" i="36"/>
  <c r="N68" i="36"/>
  <c r="M58" i="36"/>
  <c r="O122" i="36"/>
  <c r="O113" i="36"/>
  <c r="M112" i="36"/>
  <c r="M102" i="36"/>
  <c r="M101" i="36"/>
  <c r="M100" i="36"/>
  <c r="N99" i="36"/>
  <c r="O91" i="36"/>
  <c r="O90" i="36"/>
  <c r="M87" i="36"/>
  <c r="O83" i="36"/>
  <c r="M81" i="36"/>
  <c r="N71" i="36"/>
  <c r="N62" i="36"/>
  <c r="M55" i="36"/>
  <c r="M45" i="36"/>
  <c r="M41" i="36"/>
  <c r="M37" i="36"/>
  <c r="M31" i="36"/>
  <c r="M27" i="36"/>
  <c r="W22" i="36"/>
  <c r="X22" i="36" s="1"/>
  <c r="N24" i="36"/>
  <c r="N30" i="36"/>
  <c r="AA32" i="36"/>
  <c r="AB32" i="36" s="1"/>
  <c r="O35" i="36"/>
  <c r="N42" i="36"/>
  <c r="O44" i="36"/>
  <c r="M49" i="36"/>
  <c r="O59" i="36"/>
  <c r="N63" i="36"/>
  <c r="O67" i="36"/>
  <c r="O72" i="36"/>
  <c r="AE75" i="36"/>
  <c r="S75" i="36"/>
  <c r="T75" i="36" s="1"/>
  <c r="AA75" i="36"/>
  <c r="AB75" i="36" s="1"/>
  <c r="Z75" i="36"/>
  <c r="AC75" i="36" s="1"/>
  <c r="V80" i="36"/>
  <c r="Y80" i="36" s="1"/>
  <c r="R81" i="36"/>
  <c r="U81" i="36" s="1"/>
  <c r="O82" i="36"/>
  <c r="M75" i="36"/>
  <c r="AE76" i="36"/>
  <c r="V76" i="36"/>
  <c r="Y76" i="36" s="1"/>
  <c r="W80" i="36"/>
  <c r="X80" i="36" s="1"/>
  <c r="S81" i="36"/>
  <c r="T81" i="36" s="1"/>
  <c r="AA87" i="36"/>
  <c r="AB87" i="36" s="1"/>
  <c r="AE18" i="36"/>
  <c r="R18" i="36"/>
  <c r="U18" i="36" s="1"/>
  <c r="N27" i="36"/>
  <c r="N32" i="36"/>
  <c r="M40" i="36"/>
  <c r="N45" i="36"/>
  <c r="O47" i="36"/>
  <c r="V48" i="36"/>
  <c r="Y48" i="36" s="1"/>
  <c r="O55" i="36"/>
  <c r="V69" i="36"/>
  <c r="Y69" i="36" s="1"/>
  <c r="Z69" i="36"/>
  <c r="AC69" i="36" s="1"/>
  <c r="W69" i="36"/>
  <c r="X69" i="36" s="1"/>
  <c r="R69" i="36"/>
  <c r="U69" i="36" s="1"/>
  <c r="AA69" i="36"/>
  <c r="AB69" i="36" s="1"/>
  <c r="N75" i="36"/>
  <c r="M76" i="36"/>
  <c r="AE77" i="36"/>
  <c r="R77" i="36"/>
  <c r="U77" i="36" s="1"/>
  <c r="W77" i="36"/>
  <c r="X77" i="36" s="1"/>
  <c r="S77" i="36"/>
  <c r="T77" i="36" s="1"/>
  <c r="N69" i="36"/>
  <c r="W70" i="36"/>
  <c r="X70" i="36" s="1"/>
  <c r="AA70" i="36"/>
  <c r="AB70" i="36" s="1"/>
  <c r="V70" i="36"/>
  <c r="Y70" i="36" s="1"/>
  <c r="S70" i="36"/>
  <c r="T70" i="36" s="1"/>
  <c r="O75" i="36"/>
  <c r="N76" i="36"/>
  <c r="M77" i="36"/>
  <c r="N93" i="36"/>
  <c r="W94" i="36"/>
  <c r="X94" i="36" s="1"/>
  <c r="AE94" i="36"/>
  <c r="AA94" i="36"/>
  <c r="AB94" i="36" s="1"/>
  <c r="Z94" i="36"/>
  <c r="AC94" i="36" s="1"/>
  <c r="O64" i="36"/>
  <c r="R76" i="36"/>
  <c r="U76" i="36" s="1"/>
  <c r="AA81" i="36"/>
  <c r="AB81" i="36" s="1"/>
  <c r="N92" i="36"/>
  <c r="W46" i="36"/>
  <c r="X46" i="36" s="1"/>
  <c r="V46" i="36"/>
  <c r="Y46" i="36" s="1"/>
  <c r="R46" i="36"/>
  <c r="U46" i="36" s="1"/>
  <c r="M53" i="36"/>
  <c r="M57" i="36"/>
  <c r="N60" i="36"/>
  <c r="S69" i="36"/>
  <c r="T69" i="36" s="1"/>
  <c r="S76" i="36"/>
  <c r="T76" i="36" s="1"/>
  <c r="V77" i="36"/>
  <c r="Y77" i="36" s="1"/>
  <c r="N79" i="36"/>
  <c r="M83" i="36"/>
  <c r="O88" i="36"/>
  <c r="N97" i="36"/>
  <c r="W104" i="36"/>
  <c r="X104" i="36" s="1"/>
  <c r="AE104" i="36"/>
  <c r="Z104" i="36"/>
  <c r="AC104" i="36" s="1"/>
  <c r="AA104" i="36"/>
  <c r="AB104" i="36" s="1"/>
  <c r="V104" i="36"/>
  <c r="Y104" i="36" s="1"/>
  <c r="S104" i="36"/>
  <c r="T104" i="36" s="1"/>
  <c r="R104" i="36"/>
  <c r="U104" i="36" s="1"/>
  <c r="W34" i="36"/>
  <c r="X34" i="36" s="1"/>
  <c r="AA34" i="36"/>
  <c r="AB34" i="36" s="1"/>
  <c r="Z34" i="36"/>
  <c r="AC34" i="36" s="1"/>
  <c r="W92" i="36"/>
  <c r="X92" i="36" s="1"/>
  <c r="V92" i="36"/>
  <c r="Y92" i="36" s="1"/>
  <c r="S92" i="36"/>
  <c r="T92" i="36" s="1"/>
  <c r="R92" i="36"/>
  <c r="U92" i="36" s="1"/>
  <c r="AE65" i="36"/>
  <c r="R65" i="36"/>
  <c r="U65" i="36" s="1"/>
  <c r="AA65" i="36"/>
  <c r="AB65" i="36" s="1"/>
  <c r="V110" i="36"/>
  <c r="Y110" i="36" s="1"/>
  <c r="R110" i="36"/>
  <c r="U110" i="36" s="1"/>
  <c r="AA110" i="36"/>
  <c r="AB110" i="36" s="1"/>
  <c r="Z110" i="36"/>
  <c r="AC110" i="36" s="1"/>
  <c r="S110" i="36"/>
  <c r="T110" i="36" s="1"/>
  <c r="S109" i="36"/>
  <c r="T109" i="36" s="1"/>
  <c r="W109" i="36"/>
  <c r="X109" i="36" s="1"/>
  <c r="S133" i="36"/>
  <c r="T133" i="36" s="1"/>
  <c r="AE133" i="36"/>
  <c r="AA133" i="36"/>
  <c r="AB133" i="36" s="1"/>
  <c r="Z133" i="36"/>
  <c r="AC133" i="36" s="1"/>
  <c r="V133" i="36"/>
  <c r="Y133" i="36" s="1"/>
  <c r="R133" i="36"/>
  <c r="U133" i="36" s="1"/>
  <c r="W133" i="36"/>
  <c r="X133" i="36" s="1"/>
  <c r="Z92" i="36"/>
  <c r="AC92" i="36" s="1"/>
  <c r="AA96" i="36"/>
  <c r="AB96" i="36" s="1"/>
  <c r="V96" i="36"/>
  <c r="Y96" i="36" s="1"/>
  <c r="W96" i="36"/>
  <c r="X96" i="36" s="1"/>
  <c r="Z98" i="36"/>
  <c r="AC98" i="36" s="1"/>
  <c r="V106" i="36"/>
  <c r="Y106" i="36" s="1"/>
  <c r="W106" i="36"/>
  <c r="X106" i="36" s="1"/>
  <c r="AE106" i="36"/>
  <c r="AA106" i="36"/>
  <c r="AB106" i="36" s="1"/>
  <c r="S106" i="36"/>
  <c r="T106" i="36" s="1"/>
  <c r="AA108" i="36"/>
  <c r="AB108" i="36" s="1"/>
  <c r="V108" i="36"/>
  <c r="Y108" i="36" s="1"/>
  <c r="Z108" i="36"/>
  <c r="AC108" i="36" s="1"/>
  <c r="W108" i="36"/>
  <c r="X108" i="36" s="1"/>
  <c r="V109" i="36"/>
  <c r="Y109" i="36" s="1"/>
  <c r="V114" i="36"/>
  <c r="Y114" i="36" s="1"/>
  <c r="W114" i="36"/>
  <c r="X114" i="36" s="1"/>
  <c r="S114" i="36"/>
  <c r="T114" i="36" s="1"/>
  <c r="AE114" i="36"/>
  <c r="AA114" i="36"/>
  <c r="AB114" i="36" s="1"/>
  <c r="R114" i="36"/>
  <c r="U114" i="36" s="1"/>
  <c r="S100" i="36"/>
  <c r="T100" i="36" s="1"/>
  <c r="R100" i="36"/>
  <c r="U100" i="36" s="1"/>
  <c r="W100" i="36"/>
  <c r="X100" i="36" s="1"/>
  <c r="V100" i="36"/>
  <c r="Y100" i="36" s="1"/>
  <c r="AE109" i="36"/>
  <c r="AE147" i="36"/>
  <c r="R147" i="36"/>
  <c r="U147" i="36" s="1"/>
  <c r="V147" i="36"/>
  <c r="Y147" i="36" s="1"/>
  <c r="Z147" i="36"/>
  <c r="AC147" i="36" s="1"/>
  <c r="S147" i="36"/>
  <c r="T147" i="36" s="1"/>
  <c r="AA147" i="36"/>
  <c r="AB147" i="36" s="1"/>
  <c r="W147" i="36"/>
  <c r="X147" i="36" s="1"/>
  <c r="S58" i="36"/>
  <c r="T58" i="36" s="1"/>
  <c r="Z68" i="36"/>
  <c r="AC68" i="36" s="1"/>
  <c r="AA74" i="36"/>
  <c r="AB74" i="36" s="1"/>
  <c r="Z74" i="36"/>
  <c r="AC74" i="36" s="1"/>
  <c r="V86" i="36"/>
  <c r="Y86" i="36" s="1"/>
  <c r="V90" i="36"/>
  <c r="Y90" i="36" s="1"/>
  <c r="V103" i="36"/>
  <c r="Y103" i="36" s="1"/>
  <c r="S103" i="36"/>
  <c r="T103" i="36" s="1"/>
  <c r="W128" i="36"/>
  <c r="X128" i="36" s="1"/>
  <c r="S128" i="36"/>
  <c r="T128" i="36" s="1"/>
  <c r="AE128" i="36"/>
  <c r="AA128" i="36"/>
  <c r="AB128" i="36" s="1"/>
  <c r="Z128" i="36"/>
  <c r="AC128" i="36" s="1"/>
  <c r="V128" i="36"/>
  <c r="Y128" i="36" s="1"/>
  <c r="R128" i="36"/>
  <c r="U128" i="36" s="1"/>
  <c r="V84" i="36"/>
  <c r="Y84" i="36" s="1"/>
  <c r="W90" i="36"/>
  <c r="X90" i="36" s="1"/>
  <c r="V101" i="36"/>
  <c r="Y101" i="36" s="1"/>
  <c r="W101" i="36"/>
  <c r="X101" i="36" s="1"/>
  <c r="V134" i="36"/>
  <c r="Y134" i="36" s="1"/>
  <c r="AA134" i="36"/>
  <c r="AB134" i="36" s="1"/>
  <c r="S134" i="36"/>
  <c r="T134" i="36" s="1"/>
  <c r="Z134" i="36"/>
  <c r="AC134" i="36" s="1"/>
  <c r="W134" i="36"/>
  <c r="X134" i="36" s="1"/>
  <c r="Z118" i="36"/>
  <c r="AC118" i="36" s="1"/>
  <c r="W118" i="36"/>
  <c r="X118" i="36" s="1"/>
  <c r="R118" i="36"/>
  <c r="U118" i="36" s="1"/>
  <c r="Z90" i="36"/>
  <c r="AC90" i="36" s="1"/>
  <c r="Z95" i="36"/>
  <c r="AC95" i="36" s="1"/>
  <c r="S95" i="36"/>
  <c r="T95" i="36" s="1"/>
  <c r="AE99" i="36"/>
  <c r="R99" i="36"/>
  <c r="U99" i="36" s="1"/>
  <c r="S99" i="36"/>
  <c r="T99" i="36" s="1"/>
  <c r="V99" i="36"/>
  <c r="Y99" i="36" s="1"/>
  <c r="AA99" i="36"/>
  <c r="AB99" i="36" s="1"/>
  <c r="S124" i="36"/>
  <c r="T124" i="36" s="1"/>
  <c r="R124" i="36"/>
  <c r="U124" i="36" s="1"/>
  <c r="V124" i="36"/>
  <c r="Y124" i="36" s="1"/>
  <c r="AE124" i="36"/>
  <c r="AA124" i="36"/>
  <c r="AB124" i="36" s="1"/>
  <c r="V127" i="36"/>
  <c r="Y127" i="36" s="1"/>
  <c r="AE127" i="36"/>
  <c r="Z127" i="36"/>
  <c r="AC127" i="36" s="1"/>
  <c r="R127" i="36"/>
  <c r="U127" i="36" s="1"/>
  <c r="AA127" i="36"/>
  <c r="AB127" i="36" s="1"/>
  <c r="W127" i="36"/>
  <c r="X127" i="36" s="1"/>
  <c r="S136" i="36"/>
  <c r="T136" i="36" s="1"/>
  <c r="AE136" i="36"/>
  <c r="Z136" i="36"/>
  <c r="AC136" i="36" s="1"/>
  <c r="W136" i="36"/>
  <c r="X136" i="36" s="1"/>
  <c r="V136" i="36"/>
  <c r="Y136" i="36" s="1"/>
  <c r="R136" i="36"/>
  <c r="U136" i="36" s="1"/>
  <c r="AA136" i="36"/>
  <c r="AB136" i="36" s="1"/>
  <c r="S78" i="36"/>
  <c r="T78" i="36" s="1"/>
  <c r="Z78" i="36"/>
  <c r="AC78" i="36" s="1"/>
  <c r="AA78" i="36"/>
  <c r="AB78" i="36" s="1"/>
  <c r="S86" i="36"/>
  <c r="T86" i="36" s="1"/>
  <c r="AA86" i="36"/>
  <c r="AB86" i="36" s="1"/>
  <c r="AA90" i="36"/>
  <c r="AB90" i="36" s="1"/>
  <c r="W116" i="36"/>
  <c r="X116" i="36" s="1"/>
  <c r="AA116" i="36"/>
  <c r="AB116" i="36" s="1"/>
  <c r="R116" i="36"/>
  <c r="U116" i="36" s="1"/>
  <c r="S116" i="36"/>
  <c r="T116" i="36" s="1"/>
  <c r="AE116" i="36"/>
  <c r="S127" i="36"/>
  <c r="T127" i="36" s="1"/>
  <c r="AE123" i="36"/>
  <c r="R123" i="36"/>
  <c r="U123" i="36" s="1"/>
  <c r="Z123" i="36"/>
  <c r="AC123" i="36" s="1"/>
  <c r="AA123" i="36"/>
  <c r="AB123" i="36" s="1"/>
  <c r="V123" i="36"/>
  <c r="Y123" i="36" s="1"/>
  <c r="S142" i="36"/>
  <c r="T142" i="36" s="1"/>
  <c r="AE142" i="36"/>
  <c r="W142" i="36"/>
  <c r="X142" i="36" s="1"/>
  <c r="R142" i="36"/>
  <c r="U142" i="36" s="1"/>
  <c r="AA142" i="36"/>
  <c r="AB142" i="36" s="1"/>
  <c r="Z91" i="36"/>
  <c r="AC91" i="36" s="1"/>
  <c r="AA113" i="36"/>
  <c r="AB113" i="36" s="1"/>
  <c r="Z119" i="36"/>
  <c r="AC119" i="36" s="1"/>
  <c r="R119" i="36"/>
  <c r="U119" i="36" s="1"/>
  <c r="AA119" i="36"/>
  <c r="AB119" i="36" s="1"/>
  <c r="AA120" i="36"/>
  <c r="AB120" i="36" s="1"/>
  <c r="S120" i="36"/>
  <c r="T120" i="36" s="1"/>
  <c r="AE120" i="36"/>
  <c r="Z120" i="36"/>
  <c r="AC120" i="36" s="1"/>
  <c r="W120" i="36"/>
  <c r="X120" i="36" s="1"/>
  <c r="S119" i="36"/>
  <c r="T119" i="36" s="1"/>
  <c r="V121" i="36"/>
  <c r="Y121" i="36" s="1"/>
  <c r="S121" i="36"/>
  <c r="T121" i="36" s="1"/>
  <c r="V138" i="36"/>
  <c r="Y138" i="36" s="1"/>
  <c r="S138" i="36"/>
  <c r="T138" i="36" s="1"/>
  <c r="R138" i="36"/>
  <c r="U138" i="36" s="1"/>
  <c r="AE138" i="36"/>
  <c r="W138" i="36"/>
  <c r="X138" i="36" s="1"/>
  <c r="S146" i="36"/>
  <c r="T146" i="36" s="1"/>
  <c r="AE146" i="36"/>
  <c r="AA146" i="36"/>
  <c r="AB146" i="36" s="1"/>
  <c r="Z146" i="36"/>
  <c r="AC146" i="36" s="1"/>
  <c r="W146" i="36"/>
  <c r="X146" i="36" s="1"/>
  <c r="V146" i="36"/>
  <c r="Y146" i="36" s="1"/>
  <c r="R146" i="36"/>
  <c r="U146" i="36" s="1"/>
  <c r="R137" i="36"/>
  <c r="U137" i="36" s="1"/>
  <c r="Z137" i="36"/>
  <c r="AC137" i="36" s="1"/>
  <c r="V137" i="36"/>
  <c r="Y137" i="36" s="1"/>
  <c r="S137" i="36"/>
  <c r="T137" i="36" s="1"/>
  <c r="AA132" i="36"/>
  <c r="AB132" i="36" s="1"/>
  <c r="R132" i="36"/>
  <c r="U132" i="36" s="1"/>
  <c r="Z132" i="36"/>
  <c r="AC132" i="36" s="1"/>
  <c r="V132" i="36"/>
  <c r="Y132" i="36" s="1"/>
  <c r="AE132" i="36"/>
  <c r="W132" i="36"/>
  <c r="X132" i="36" s="1"/>
  <c r="W152" i="36"/>
  <c r="X152" i="36" s="1"/>
  <c r="Z152" i="36"/>
  <c r="AC152" i="36" s="1"/>
  <c r="V152" i="36"/>
  <c r="Y152" i="36" s="1"/>
  <c r="S152" i="36"/>
  <c r="T152" i="36" s="1"/>
  <c r="Z155" i="36"/>
  <c r="AC155" i="36" s="1"/>
  <c r="S155" i="36"/>
  <c r="T155" i="36" s="1"/>
  <c r="AE155" i="36"/>
  <c r="W155" i="36"/>
  <c r="X155" i="36" s="1"/>
  <c r="R155" i="36"/>
  <c r="U155" i="36" s="1"/>
  <c r="R154" i="36"/>
  <c r="U154" i="36" s="1"/>
  <c r="AA154" i="36"/>
  <c r="AB154" i="36" s="1"/>
  <c r="W154" i="36"/>
  <c r="X154" i="36" s="1"/>
  <c r="V154" i="36"/>
  <c r="Y154" i="36" s="1"/>
  <c r="V155" i="36"/>
  <c r="Y155" i="36" s="1"/>
  <c r="Z112" i="36"/>
  <c r="AC112" i="36" s="1"/>
  <c r="R152" i="36"/>
  <c r="U152" i="36" s="1"/>
  <c r="AE163" i="36"/>
  <c r="AA163" i="36"/>
  <c r="AB163" i="36" s="1"/>
  <c r="Z163" i="36"/>
  <c r="AC163" i="36" s="1"/>
  <c r="W163" i="36"/>
  <c r="X163" i="36" s="1"/>
  <c r="V163" i="36"/>
  <c r="Y163" i="36" s="1"/>
  <c r="R163" i="36"/>
  <c r="U163" i="36" s="1"/>
  <c r="R150" i="36"/>
  <c r="U150" i="36" s="1"/>
  <c r="V150" i="36"/>
  <c r="Y150" i="36" s="1"/>
  <c r="S150" i="36"/>
  <c r="T150" i="36" s="1"/>
  <c r="V160" i="36"/>
  <c r="Y160" i="36" s="1"/>
  <c r="S160" i="36"/>
  <c r="T160" i="36" s="1"/>
  <c r="Z160" i="36"/>
  <c r="AC160" i="36" s="1"/>
  <c r="W160" i="36"/>
  <c r="X160" i="36" s="1"/>
  <c r="AA160" i="36"/>
  <c r="AB160" i="36" s="1"/>
  <c r="R160" i="36"/>
  <c r="U160" i="36" s="1"/>
  <c r="Z164" i="36"/>
  <c r="AC164" i="36" s="1"/>
  <c r="W164" i="36"/>
  <c r="X164" i="36" s="1"/>
  <c r="S164" i="36"/>
  <c r="T164" i="36" s="1"/>
  <c r="W170" i="36"/>
  <c r="X170" i="36" s="1"/>
  <c r="AE170" i="36"/>
  <c r="V170" i="36"/>
  <c r="Y170" i="36" s="1"/>
  <c r="S170" i="36"/>
  <c r="T170" i="36" s="1"/>
  <c r="AA184" i="36"/>
  <c r="AB184" i="36" s="1"/>
  <c r="Z184" i="36"/>
  <c r="AC184" i="36" s="1"/>
  <c r="W184" i="36"/>
  <c r="X184" i="36" s="1"/>
  <c r="V184" i="36"/>
  <c r="Y184" i="36" s="1"/>
  <c r="R184" i="36"/>
  <c r="U184" i="36" s="1"/>
  <c r="AE184" i="36"/>
  <c r="S184" i="36"/>
  <c r="T184" i="36" s="1"/>
  <c r="AE165" i="36"/>
  <c r="R165" i="36"/>
  <c r="U165" i="36" s="1"/>
  <c r="AA165" i="36"/>
  <c r="AB165" i="36" s="1"/>
  <c r="Z165" i="36"/>
  <c r="AC165" i="36" s="1"/>
  <c r="S166" i="36"/>
  <c r="T166" i="36" s="1"/>
  <c r="W166" i="36"/>
  <c r="X166" i="36" s="1"/>
  <c r="V166" i="36"/>
  <c r="Y166" i="36" s="1"/>
  <c r="W168" i="36"/>
  <c r="X168" i="36" s="1"/>
  <c r="V125" i="36"/>
  <c r="Y125" i="36" s="1"/>
  <c r="S125" i="36"/>
  <c r="T125" i="36" s="1"/>
  <c r="R145" i="36"/>
  <c r="U145" i="36" s="1"/>
  <c r="Z145" i="36"/>
  <c r="AC145" i="36" s="1"/>
  <c r="V151" i="36"/>
  <c r="Y151" i="36" s="1"/>
  <c r="S151" i="36"/>
  <c r="T151" i="36" s="1"/>
  <c r="R158" i="36"/>
  <c r="U158" i="36" s="1"/>
  <c r="Z158" i="36"/>
  <c r="AC158" i="36" s="1"/>
  <c r="R164" i="36"/>
  <c r="U164" i="36" s="1"/>
  <c r="R170" i="36"/>
  <c r="U170" i="36" s="1"/>
  <c r="AE111" i="36"/>
  <c r="R111" i="36"/>
  <c r="U111" i="36" s="1"/>
  <c r="Z143" i="36"/>
  <c r="AC143" i="36" s="1"/>
  <c r="V143" i="36"/>
  <c r="Y143" i="36" s="1"/>
  <c r="AA156" i="36"/>
  <c r="AB156" i="36" s="1"/>
  <c r="V156" i="36"/>
  <c r="Y156" i="36" s="1"/>
  <c r="V164" i="36"/>
  <c r="Y164" i="36" s="1"/>
  <c r="AE156" i="36"/>
  <c r="AE159" i="36"/>
  <c r="R159" i="36"/>
  <c r="U159" i="36" s="1"/>
  <c r="S159" i="36"/>
  <c r="T159" i="36" s="1"/>
  <c r="Z170" i="36"/>
  <c r="AC170" i="36" s="1"/>
  <c r="AE168" i="36"/>
  <c r="R168" i="36"/>
  <c r="U168" i="36" s="1"/>
  <c r="Z168" i="36"/>
  <c r="AC168" i="36" s="1"/>
  <c r="V168" i="36"/>
  <c r="Y168" i="36" s="1"/>
  <c r="AA170" i="36"/>
  <c r="AB170" i="36" s="1"/>
  <c r="AE149" i="36"/>
  <c r="Z149" i="36"/>
  <c r="AC149" i="36" s="1"/>
  <c r="W165" i="36"/>
  <c r="X165" i="36" s="1"/>
  <c r="AA173" i="36"/>
  <c r="AB173" i="36" s="1"/>
  <c r="Z173" i="36"/>
  <c r="AC173" i="36" s="1"/>
  <c r="W173" i="36"/>
  <c r="X173" i="36" s="1"/>
  <c r="V173" i="36"/>
  <c r="Y173" i="36" s="1"/>
  <c r="W122" i="36"/>
  <c r="X122" i="36" s="1"/>
  <c r="W126" i="36"/>
  <c r="X126" i="36" s="1"/>
  <c r="W131" i="36"/>
  <c r="X131" i="36" s="1"/>
  <c r="W139" i="36"/>
  <c r="X139" i="36" s="1"/>
  <c r="W144" i="36"/>
  <c r="X144" i="36" s="1"/>
  <c r="W148" i="36"/>
  <c r="X148" i="36" s="1"/>
  <c r="W157" i="36"/>
  <c r="X157" i="36" s="1"/>
  <c r="Z161" i="36"/>
  <c r="AC161" i="36" s="1"/>
  <c r="W161" i="36"/>
  <c r="X161" i="36" s="1"/>
  <c r="AE135" i="36"/>
  <c r="R135" i="36"/>
  <c r="U135" i="36" s="1"/>
  <c r="S173" i="36"/>
  <c r="T173" i="36" s="1"/>
  <c r="W175" i="36"/>
  <c r="X175" i="36" s="1"/>
  <c r="S175" i="36"/>
  <c r="T175" i="36" s="1"/>
  <c r="Z175" i="36"/>
  <c r="AC175" i="36" s="1"/>
  <c r="AA196" i="36"/>
  <c r="AB196" i="36" s="1"/>
  <c r="Z196" i="36"/>
  <c r="AC196" i="36" s="1"/>
  <c r="W196" i="36"/>
  <c r="X196" i="36" s="1"/>
  <c r="V196" i="36"/>
  <c r="Y196" i="36" s="1"/>
  <c r="S196" i="36"/>
  <c r="T196" i="36" s="1"/>
  <c r="AE196" i="36"/>
  <c r="R196" i="36"/>
  <c r="U196" i="36" s="1"/>
  <c r="AA135" i="36"/>
  <c r="AB135" i="36" s="1"/>
  <c r="AA139" i="36"/>
  <c r="AB139" i="36" s="1"/>
  <c r="AA148" i="36"/>
  <c r="AB148" i="36" s="1"/>
  <c r="R175" i="36"/>
  <c r="U175" i="36" s="1"/>
  <c r="Z178" i="36"/>
  <c r="AC178" i="36" s="1"/>
  <c r="W178" i="36"/>
  <c r="X178" i="36" s="1"/>
  <c r="V178" i="36"/>
  <c r="Y178" i="36" s="1"/>
  <c r="S178" i="36"/>
  <c r="T178" i="36" s="1"/>
  <c r="R178" i="36"/>
  <c r="U178" i="36" s="1"/>
  <c r="V189" i="36"/>
  <c r="Y189" i="36" s="1"/>
  <c r="S189" i="36"/>
  <c r="T189" i="36" s="1"/>
  <c r="AE189" i="36"/>
  <c r="R189" i="36"/>
  <c r="U189" i="36" s="1"/>
  <c r="AA189" i="36"/>
  <c r="AB189" i="36" s="1"/>
  <c r="V169" i="36"/>
  <c r="Y169" i="36" s="1"/>
  <c r="S169" i="36"/>
  <c r="T169" i="36" s="1"/>
  <c r="Z169" i="36"/>
  <c r="AC169" i="36" s="1"/>
  <c r="Z172" i="36"/>
  <c r="AC172" i="36" s="1"/>
  <c r="V172" i="36"/>
  <c r="Y172" i="36" s="1"/>
  <c r="V177" i="36"/>
  <c r="Y177" i="36" s="1"/>
  <c r="S177" i="36"/>
  <c r="T177" i="36" s="1"/>
  <c r="AE177" i="36"/>
  <c r="R177" i="36"/>
  <c r="U177" i="36" s="1"/>
  <c r="AA177" i="36"/>
  <c r="AB177" i="36" s="1"/>
  <c r="W187" i="36"/>
  <c r="X187" i="36" s="1"/>
  <c r="S187" i="36"/>
  <c r="T187" i="36" s="1"/>
  <c r="AE187" i="36"/>
  <c r="R187" i="36"/>
  <c r="U187" i="36" s="1"/>
  <c r="Z187" i="36"/>
  <c r="AC187" i="36" s="1"/>
  <c r="AE172" i="36"/>
  <c r="Z190" i="36"/>
  <c r="AC190" i="36" s="1"/>
  <c r="W190" i="36"/>
  <c r="X190" i="36" s="1"/>
  <c r="V190" i="36"/>
  <c r="Y190" i="36" s="1"/>
  <c r="S190" i="36"/>
  <c r="T190" i="36" s="1"/>
  <c r="V187" i="36"/>
  <c r="Y187" i="36" s="1"/>
  <c r="W199" i="36"/>
  <c r="X199" i="36" s="1"/>
  <c r="V199" i="36"/>
  <c r="Y199" i="36" s="1"/>
  <c r="S199" i="36"/>
  <c r="T199" i="36" s="1"/>
  <c r="AE199" i="36"/>
  <c r="R199" i="36"/>
  <c r="U199" i="36" s="1"/>
  <c r="Z199" i="36"/>
  <c r="AC199" i="36" s="1"/>
  <c r="Z176" i="36"/>
  <c r="AC176" i="36" s="1"/>
  <c r="R180" i="36"/>
  <c r="U180" i="36" s="1"/>
  <c r="AE180" i="36"/>
  <c r="S181" i="36"/>
  <c r="T181" i="36" s="1"/>
  <c r="W185" i="36"/>
  <c r="X185" i="36" s="1"/>
  <c r="Z188" i="36"/>
  <c r="AC188" i="36" s="1"/>
  <c r="R192" i="36"/>
  <c r="U192" i="36" s="1"/>
  <c r="S193" i="36"/>
  <c r="T193" i="36" s="1"/>
  <c r="W197" i="36"/>
  <c r="X197" i="36" s="1"/>
  <c r="Z200" i="36"/>
  <c r="AC200" i="36" s="1"/>
  <c r="AA201" i="36"/>
  <c r="AB201" i="36" s="1"/>
  <c r="R204" i="36"/>
  <c r="U204" i="36" s="1"/>
  <c r="S205" i="36"/>
  <c r="T205" i="36" s="1"/>
  <c r="V208" i="36"/>
  <c r="Y208" i="36" s="1"/>
  <c r="AA176" i="36"/>
  <c r="AB176" i="36" s="1"/>
  <c r="R179" i="36"/>
  <c r="U179" i="36" s="1"/>
  <c r="AE179" i="36"/>
  <c r="AA188" i="36"/>
  <c r="AB188" i="36" s="1"/>
  <c r="R191" i="36"/>
  <c r="U191" i="36" s="1"/>
  <c r="AE191" i="36"/>
  <c r="AA200" i="36"/>
  <c r="AB200" i="36" s="1"/>
  <c r="R203" i="36"/>
  <c r="U203" i="36" s="1"/>
  <c r="AE203" i="36"/>
  <c r="W208" i="36"/>
  <c r="X208" i="36" s="1"/>
  <c r="V206" i="36"/>
  <c r="Y206" i="36" s="1"/>
  <c r="V181" i="36"/>
  <c r="Y181" i="36" s="1"/>
  <c r="W182" i="36"/>
  <c r="X182" i="36" s="1"/>
  <c r="Z185" i="36"/>
  <c r="AC185" i="36" s="1"/>
  <c r="V193" i="36"/>
  <c r="Y193" i="36" s="1"/>
  <c r="W194" i="36"/>
  <c r="X194" i="36" s="1"/>
  <c r="Z197" i="36"/>
  <c r="AC197" i="36" s="1"/>
  <c r="R201" i="36"/>
  <c r="U201" i="36" s="1"/>
  <c r="AE201" i="36"/>
  <c r="S202" i="36"/>
  <c r="T202" i="36" s="1"/>
  <c r="V205" i="36"/>
  <c r="Y205" i="36" s="1"/>
  <c r="W206" i="36"/>
  <c r="X206" i="36" s="1"/>
  <c r="R176" i="36"/>
  <c r="U176" i="36" s="1"/>
  <c r="W181" i="36"/>
  <c r="X181" i="36" s="1"/>
  <c r="AA185" i="36"/>
  <c r="AB185" i="36" s="1"/>
  <c r="R188" i="36"/>
  <c r="U188" i="36" s="1"/>
  <c r="W193" i="36"/>
  <c r="X193" i="36" s="1"/>
  <c r="AA197" i="36"/>
  <c r="AB197" i="36" s="1"/>
  <c r="R200" i="36"/>
  <c r="U200" i="36" s="1"/>
  <c r="AE200" i="36"/>
  <c r="S201" i="36"/>
  <c r="T201" i="36" s="1"/>
  <c r="W205" i="36"/>
  <c r="X205" i="36" s="1"/>
  <c r="Z208" i="36"/>
  <c r="AC208" i="36" s="1"/>
  <c r="S200" i="36"/>
  <c r="T200" i="36" s="1"/>
  <c r="AA208" i="36"/>
  <c r="AB208" i="36" s="1"/>
  <c r="W179" i="36"/>
  <c r="X179" i="36" s="1"/>
  <c r="Z182" i="36"/>
  <c r="AC182" i="36" s="1"/>
  <c r="W191" i="36"/>
  <c r="X191" i="36" s="1"/>
  <c r="Z194" i="36"/>
  <c r="AC194" i="36" s="1"/>
  <c r="V202" i="36"/>
  <c r="Y202" i="36" s="1"/>
  <c r="W203" i="36"/>
  <c r="X203" i="36" s="1"/>
  <c r="Z206" i="36"/>
  <c r="AC206" i="36" s="1"/>
  <c r="AA182" i="36"/>
  <c r="AB182" i="36" s="1"/>
  <c r="R185" i="36"/>
  <c r="U185" i="36" s="1"/>
  <c r="AA194" i="36"/>
  <c r="AB194" i="36" s="1"/>
  <c r="R197" i="36"/>
  <c r="U197" i="36" s="1"/>
  <c r="V201" i="36"/>
  <c r="Y201" i="36" s="1"/>
  <c r="W202" i="36"/>
  <c r="X202" i="36" s="1"/>
  <c r="Z205" i="36"/>
  <c r="AC205" i="36" s="1"/>
  <c r="AA206" i="36"/>
  <c r="AB206" i="36" s="1"/>
  <c r="R208" i="36"/>
  <c r="U208" i="36" s="1"/>
  <c r="AE208" i="36"/>
  <c r="R182" i="36"/>
  <c r="U182" i="36" s="1"/>
  <c r="R194" i="36"/>
  <c r="U194" i="36" s="1"/>
  <c r="R206" i="36"/>
  <c r="U206" i="36" s="1"/>
  <c r="R42" i="32"/>
  <c r="U42" i="32" s="1"/>
  <c r="S81" i="32"/>
  <c r="T81" i="32" s="1"/>
  <c r="Z118" i="32"/>
  <c r="AC118" i="32" s="1"/>
  <c r="Z189" i="32"/>
  <c r="AC189" i="32" s="1"/>
  <c r="V117" i="33"/>
  <c r="Y117" i="33" s="1"/>
  <c r="W119" i="33"/>
  <c r="X119" i="33" s="1"/>
  <c r="Z17" i="34"/>
  <c r="AC17" i="34" s="1"/>
  <c r="AE17" i="34"/>
  <c r="V17" i="34"/>
  <c r="Z67" i="34"/>
  <c r="AC67" i="34" s="1"/>
  <c r="R67" i="34"/>
  <c r="U67" i="34" s="1"/>
  <c r="AA109" i="34"/>
  <c r="AB109" i="34" s="1"/>
  <c r="R109" i="34"/>
  <c r="U109" i="34" s="1"/>
  <c r="Z114" i="34"/>
  <c r="AC114" i="34" s="1"/>
  <c r="W114" i="34"/>
  <c r="X114" i="34" s="1"/>
  <c r="S125" i="34"/>
  <c r="T125" i="34" s="1"/>
  <c r="W125" i="34"/>
  <c r="X125" i="34" s="1"/>
  <c r="AE125" i="34"/>
  <c r="Z125" i="34"/>
  <c r="AC125" i="34" s="1"/>
  <c r="W127" i="34"/>
  <c r="X127" i="34" s="1"/>
  <c r="R127" i="34"/>
  <c r="U127" i="34" s="1"/>
  <c r="AE127" i="34"/>
  <c r="AA127" i="34"/>
  <c r="AB127" i="34" s="1"/>
  <c r="Z127" i="34"/>
  <c r="AC127" i="34" s="1"/>
  <c r="V127" i="34"/>
  <c r="Y127" i="34" s="1"/>
  <c r="V154" i="34"/>
  <c r="Y154" i="34" s="1"/>
  <c r="AE154" i="34"/>
  <c r="Z154" i="34"/>
  <c r="AC154" i="34" s="1"/>
  <c r="W154" i="34"/>
  <c r="X154" i="34" s="1"/>
  <c r="S154" i="34"/>
  <c r="T154" i="34" s="1"/>
  <c r="R154" i="34"/>
  <c r="U154" i="34" s="1"/>
  <c r="S19" i="32"/>
  <c r="T19" i="32" s="1"/>
  <c r="W81" i="32"/>
  <c r="X81" i="32" s="1"/>
  <c r="AA118" i="32"/>
  <c r="AB118" i="32" s="1"/>
  <c r="W170" i="32"/>
  <c r="X170" i="32" s="1"/>
  <c r="R16" i="33"/>
  <c r="S19" i="33"/>
  <c r="T19" i="33" s="1"/>
  <c r="AE81" i="33"/>
  <c r="Z94" i="33"/>
  <c r="AC94" i="33" s="1"/>
  <c r="W114" i="33"/>
  <c r="X114" i="33" s="1"/>
  <c r="W117" i="33"/>
  <c r="X117" i="33" s="1"/>
  <c r="R139" i="33"/>
  <c r="U139" i="33" s="1"/>
  <c r="AE150" i="33"/>
  <c r="R173" i="33"/>
  <c r="U173" i="33" s="1"/>
  <c r="V12" i="34"/>
  <c r="Y12" i="34" s="1"/>
  <c r="R17" i="34"/>
  <c r="U17" i="34" s="1"/>
  <c r="V25" i="34"/>
  <c r="Y25" i="34" s="1"/>
  <c r="S25" i="34"/>
  <c r="T25" i="34" s="1"/>
  <c r="R54" i="34"/>
  <c r="U54" i="34" s="1"/>
  <c r="AE65" i="34"/>
  <c r="V81" i="34"/>
  <c r="Y81" i="34" s="1"/>
  <c r="AA81" i="34"/>
  <c r="AB81" i="34" s="1"/>
  <c r="R84" i="34"/>
  <c r="U84" i="34" s="1"/>
  <c r="S98" i="34"/>
  <c r="T98" i="34" s="1"/>
  <c r="Z101" i="34"/>
  <c r="AC101" i="34" s="1"/>
  <c r="S109" i="34"/>
  <c r="T109" i="34" s="1"/>
  <c r="AA110" i="34"/>
  <c r="AB110" i="34" s="1"/>
  <c r="S114" i="34"/>
  <c r="T114" i="34" s="1"/>
  <c r="R125" i="34"/>
  <c r="U125" i="34" s="1"/>
  <c r="S127" i="34"/>
  <c r="T127" i="34" s="1"/>
  <c r="AA154" i="34"/>
  <c r="AB154" i="34" s="1"/>
  <c r="V19" i="32"/>
  <c r="Y19" i="32" s="1"/>
  <c r="W29" i="32"/>
  <c r="X29" i="32" s="1"/>
  <c r="R40" i="32"/>
  <c r="U40" i="32" s="1"/>
  <c r="R59" i="32"/>
  <c r="U59" i="32" s="1"/>
  <c r="V90" i="32"/>
  <c r="Y90" i="32" s="1"/>
  <c r="R115" i="32"/>
  <c r="U115" i="32" s="1"/>
  <c r="AE118" i="32"/>
  <c r="R132" i="32"/>
  <c r="U132" i="32" s="1"/>
  <c r="AA156" i="32"/>
  <c r="AB156" i="32" s="1"/>
  <c r="AA170" i="32"/>
  <c r="AB170" i="32" s="1"/>
  <c r="S16" i="33"/>
  <c r="T16" i="33" s="1"/>
  <c r="W19" i="33"/>
  <c r="X19" i="33" s="1"/>
  <c r="R67" i="33"/>
  <c r="U67" i="33" s="1"/>
  <c r="R86" i="33"/>
  <c r="U86" i="33" s="1"/>
  <c r="W90" i="33"/>
  <c r="X90" i="33" s="1"/>
  <c r="Z114" i="33"/>
  <c r="AC114" i="33" s="1"/>
  <c r="AA117" i="33"/>
  <c r="AB117" i="33" s="1"/>
  <c r="AA119" i="33"/>
  <c r="AB119" i="33" s="1"/>
  <c r="S139" i="33"/>
  <c r="T139" i="33" s="1"/>
  <c r="R153" i="33"/>
  <c r="U153" i="33" s="1"/>
  <c r="R155" i="33"/>
  <c r="U155" i="33" s="1"/>
  <c r="W156" i="33"/>
  <c r="X156" i="33" s="1"/>
  <c r="V173" i="33"/>
  <c r="Y173" i="33" s="1"/>
  <c r="R14" i="34"/>
  <c r="U14" i="34" s="1"/>
  <c r="S17" i="34"/>
  <c r="T17" i="34" s="1"/>
  <c r="S42" i="34"/>
  <c r="T42" i="34" s="1"/>
  <c r="S67" i="34"/>
  <c r="T67" i="34" s="1"/>
  <c r="V98" i="34"/>
  <c r="Y98" i="34" s="1"/>
  <c r="V109" i="34"/>
  <c r="Y109" i="34" s="1"/>
  <c r="AA114" i="34"/>
  <c r="AB114" i="34" s="1"/>
  <c r="R130" i="34"/>
  <c r="U130" i="34" s="1"/>
  <c r="AA130" i="34"/>
  <c r="AB130" i="34" s="1"/>
  <c r="Z130" i="34"/>
  <c r="AC130" i="34" s="1"/>
  <c r="W130" i="34"/>
  <c r="X130" i="34" s="1"/>
  <c r="S138" i="34"/>
  <c r="T138" i="34" s="1"/>
  <c r="V138" i="34"/>
  <c r="Y138" i="34" s="1"/>
  <c r="AE138" i="34"/>
  <c r="Z138" i="34"/>
  <c r="AC138" i="34" s="1"/>
  <c r="W141" i="34"/>
  <c r="X141" i="34" s="1"/>
  <c r="AA141" i="34"/>
  <c r="AB141" i="34" s="1"/>
  <c r="Z141" i="34"/>
  <c r="AC141" i="34" s="1"/>
  <c r="V141" i="34"/>
  <c r="Y141" i="34" s="1"/>
  <c r="R141" i="34"/>
  <c r="U141" i="34" s="1"/>
  <c r="W19" i="32"/>
  <c r="X19" i="32" s="1"/>
  <c r="Z29" i="32"/>
  <c r="AC29" i="32" s="1"/>
  <c r="R38" i="32"/>
  <c r="U38" i="32" s="1"/>
  <c r="V40" i="32"/>
  <c r="Y40" i="32" s="1"/>
  <c r="AE47" i="32"/>
  <c r="AE51" i="32"/>
  <c r="V59" i="32"/>
  <c r="Y59" i="32" s="1"/>
  <c r="W175" i="32"/>
  <c r="X175" i="32" s="1"/>
  <c r="Z179" i="32"/>
  <c r="AC179" i="32" s="1"/>
  <c r="S182" i="32"/>
  <c r="T182" i="32" s="1"/>
  <c r="Z186" i="32"/>
  <c r="AC186" i="32" s="1"/>
  <c r="V16" i="33"/>
  <c r="R28" i="33"/>
  <c r="U28" i="33" s="1"/>
  <c r="S39" i="33"/>
  <c r="T39" i="33" s="1"/>
  <c r="S67" i="33"/>
  <c r="T67" i="33" s="1"/>
  <c r="V84" i="33"/>
  <c r="Y84" i="33" s="1"/>
  <c r="S86" i="33"/>
  <c r="T86" i="33" s="1"/>
  <c r="Z90" i="33"/>
  <c r="AC90" i="33" s="1"/>
  <c r="W139" i="33"/>
  <c r="X139" i="33" s="1"/>
  <c r="AA153" i="33"/>
  <c r="AB153" i="33" s="1"/>
  <c r="S155" i="33"/>
  <c r="T155" i="33" s="1"/>
  <c r="Z156" i="33"/>
  <c r="AC156" i="33" s="1"/>
  <c r="Z173" i="33"/>
  <c r="AC173" i="33" s="1"/>
  <c r="R175" i="33"/>
  <c r="U175" i="33" s="1"/>
  <c r="S179" i="33"/>
  <c r="T179" i="33" s="1"/>
  <c r="S186" i="33"/>
  <c r="T186" i="33" s="1"/>
  <c r="R193" i="33"/>
  <c r="U193" i="33" s="1"/>
  <c r="V28" i="34"/>
  <c r="Y28" i="34" s="1"/>
  <c r="W84" i="34"/>
  <c r="X84" i="34" s="1"/>
  <c r="AE89" i="34"/>
  <c r="W89" i="34"/>
  <c r="X89" i="34" s="1"/>
  <c r="R89" i="34"/>
  <c r="U89" i="34" s="1"/>
  <c r="W109" i="34"/>
  <c r="X109" i="34" s="1"/>
  <c r="V125" i="34"/>
  <c r="Y125" i="34" s="1"/>
  <c r="AE15" i="32"/>
  <c r="AA29" i="32"/>
  <c r="AB29" i="32" s="1"/>
  <c r="W40" i="32"/>
  <c r="X40" i="32" s="1"/>
  <c r="Z43" i="32"/>
  <c r="AC43" i="32" s="1"/>
  <c r="W59" i="32"/>
  <c r="X59" i="32" s="1"/>
  <c r="R79" i="32"/>
  <c r="U79" i="32" s="1"/>
  <c r="R82" i="32"/>
  <c r="U82" i="32" s="1"/>
  <c r="Z97" i="32"/>
  <c r="AC97" i="32" s="1"/>
  <c r="Z107" i="32"/>
  <c r="AC107" i="32" s="1"/>
  <c r="AE186" i="32"/>
  <c r="R10" i="33"/>
  <c r="AA16" i="33"/>
  <c r="AB16" i="33" s="1"/>
  <c r="R22" i="33"/>
  <c r="U22" i="33" s="1"/>
  <c r="S28" i="33"/>
  <c r="T28" i="33" s="1"/>
  <c r="V31" i="33"/>
  <c r="Y31" i="33" s="1"/>
  <c r="V39" i="33"/>
  <c r="Y39" i="33" s="1"/>
  <c r="AA50" i="33"/>
  <c r="AB50" i="33" s="1"/>
  <c r="V57" i="33"/>
  <c r="Y57" i="33" s="1"/>
  <c r="W67" i="33"/>
  <c r="X67" i="33" s="1"/>
  <c r="S78" i="33"/>
  <c r="T78" i="33" s="1"/>
  <c r="Z84" i="33"/>
  <c r="AC84" i="33" s="1"/>
  <c r="V86" i="33"/>
  <c r="Y86" i="33" s="1"/>
  <c r="AA90" i="33"/>
  <c r="AB90" i="33" s="1"/>
  <c r="W123" i="33"/>
  <c r="X123" i="33" s="1"/>
  <c r="S142" i="33"/>
  <c r="T142" i="33" s="1"/>
  <c r="AE145" i="33"/>
  <c r="AE148" i="33"/>
  <c r="V151" i="33"/>
  <c r="Y151" i="33" s="1"/>
  <c r="AE153" i="33"/>
  <c r="W155" i="33"/>
  <c r="X155" i="33" s="1"/>
  <c r="S167" i="33"/>
  <c r="T167" i="33" s="1"/>
  <c r="AA173" i="33"/>
  <c r="AB173" i="33" s="1"/>
  <c r="V175" i="33"/>
  <c r="Y175" i="33" s="1"/>
  <c r="W189" i="33"/>
  <c r="X189" i="33" s="1"/>
  <c r="AE193" i="33"/>
  <c r="V14" i="34"/>
  <c r="W17" i="34"/>
  <c r="X17" i="34" s="1"/>
  <c r="AA19" i="34"/>
  <c r="AB19" i="34" s="1"/>
  <c r="R25" i="34"/>
  <c r="U25" i="34" s="1"/>
  <c r="R26" i="34"/>
  <c r="U26" i="34" s="1"/>
  <c r="W28" i="34"/>
  <c r="X28" i="34" s="1"/>
  <c r="V42" i="34"/>
  <c r="Y42" i="34" s="1"/>
  <c r="AA61" i="34"/>
  <c r="AB61" i="34" s="1"/>
  <c r="R63" i="34"/>
  <c r="U63" i="34" s="1"/>
  <c r="V66" i="34"/>
  <c r="Y66" i="34" s="1"/>
  <c r="W66" i="34"/>
  <c r="X66" i="34" s="1"/>
  <c r="V67" i="34"/>
  <c r="Y67" i="34" s="1"/>
  <c r="Z71" i="34"/>
  <c r="AC71" i="34" s="1"/>
  <c r="S81" i="34"/>
  <c r="T81" i="34" s="1"/>
  <c r="AA84" i="34"/>
  <c r="AB84" i="34" s="1"/>
  <c r="S89" i="34"/>
  <c r="T89" i="34" s="1"/>
  <c r="Z109" i="34"/>
  <c r="AC109" i="34" s="1"/>
  <c r="Z115" i="34"/>
  <c r="AC115" i="34" s="1"/>
  <c r="S115" i="34"/>
  <c r="T115" i="34" s="1"/>
  <c r="V130" i="34"/>
  <c r="Y130" i="34" s="1"/>
  <c r="AE141" i="34"/>
  <c r="AE143" i="34"/>
  <c r="AA143" i="34"/>
  <c r="AB143" i="34" s="1"/>
  <c r="Z143" i="34"/>
  <c r="AC143" i="34" s="1"/>
  <c r="S143" i="34"/>
  <c r="T143" i="34" s="1"/>
  <c r="S196" i="34"/>
  <c r="T196" i="34" s="1"/>
  <c r="W196" i="34"/>
  <c r="X196" i="34" s="1"/>
  <c r="V196" i="34"/>
  <c r="Y196" i="34" s="1"/>
  <c r="R196" i="34"/>
  <c r="U196" i="34" s="1"/>
  <c r="AE196" i="34"/>
  <c r="AA196" i="34"/>
  <c r="AB196" i="34" s="1"/>
  <c r="Z196" i="34"/>
  <c r="AC196" i="34" s="1"/>
  <c r="AA86" i="33"/>
  <c r="AB86" i="33" s="1"/>
  <c r="AA139" i="33"/>
  <c r="AB139" i="33" s="1"/>
  <c r="AE173" i="33"/>
  <c r="V26" i="34"/>
  <c r="Y26" i="34" s="1"/>
  <c r="W42" i="34"/>
  <c r="X42" i="34" s="1"/>
  <c r="AA67" i="34"/>
  <c r="AB67" i="34" s="1"/>
  <c r="R94" i="34"/>
  <c r="U94" i="34" s="1"/>
  <c r="AA94" i="34"/>
  <c r="AB94" i="34" s="1"/>
  <c r="V94" i="34"/>
  <c r="Y94" i="34" s="1"/>
  <c r="V128" i="34"/>
  <c r="Y128" i="34" s="1"/>
  <c r="S128" i="34"/>
  <c r="T128" i="34" s="1"/>
  <c r="AE128" i="34"/>
  <c r="Z128" i="34"/>
  <c r="AC128" i="34" s="1"/>
  <c r="Z38" i="32"/>
  <c r="AC38" i="32" s="1"/>
  <c r="AE40" i="32"/>
  <c r="W57" i="32"/>
  <c r="X57" i="32" s="1"/>
  <c r="AE79" i="32"/>
  <c r="R130" i="32"/>
  <c r="U130" i="32" s="1"/>
  <c r="AA22" i="33"/>
  <c r="AB22" i="33" s="1"/>
  <c r="V27" i="33"/>
  <c r="Y27" i="33" s="1"/>
  <c r="V28" i="33"/>
  <c r="Y28" i="33" s="1"/>
  <c r="R38" i="33"/>
  <c r="U38" i="33" s="1"/>
  <c r="R42" i="33"/>
  <c r="U42" i="33" s="1"/>
  <c r="V52" i="33"/>
  <c r="Y52" i="33" s="1"/>
  <c r="AE67" i="33"/>
  <c r="S97" i="33"/>
  <c r="T97" i="33" s="1"/>
  <c r="AA127" i="33"/>
  <c r="AB127" i="33" s="1"/>
  <c r="W186" i="33"/>
  <c r="X186" i="33" s="1"/>
  <c r="Q24" i="34"/>
  <c r="Z14" i="34"/>
  <c r="AC14" i="34" s="1"/>
  <c r="AA17" i="34"/>
  <c r="AB17" i="34" s="1"/>
  <c r="AE63" i="34"/>
  <c r="S65" i="34"/>
  <c r="T65" i="34" s="1"/>
  <c r="S77" i="34"/>
  <c r="T77" i="34" s="1"/>
  <c r="S94" i="34"/>
  <c r="T94" i="34" s="1"/>
  <c r="R104" i="34"/>
  <c r="U104" i="34" s="1"/>
  <c r="S104" i="34"/>
  <c r="T104" i="34" s="1"/>
  <c r="AE109" i="34"/>
  <c r="R128" i="34"/>
  <c r="U128" i="34" s="1"/>
  <c r="AA133" i="34"/>
  <c r="AB133" i="34" s="1"/>
  <c r="S133" i="34"/>
  <c r="T133" i="34" s="1"/>
  <c r="Z133" i="34"/>
  <c r="AC133" i="34" s="1"/>
  <c r="V133" i="34"/>
  <c r="Y133" i="34" s="1"/>
  <c r="Z57" i="32"/>
  <c r="AC57" i="32" s="1"/>
  <c r="R14" i="33"/>
  <c r="U14" i="33" s="1"/>
  <c r="R26" i="33"/>
  <c r="U26" i="33" s="1"/>
  <c r="W27" i="33"/>
  <c r="X27" i="33" s="1"/>
  <c r="S38" i="33"/>
  <c r="T38" i="33" s="1"/>
  <c r="W42" i="33"/>
  <c r="X42" i="33" s="1"/>
  <c r="R47" i="33"/>
  <c r="U47" i="33" s="1"/>
  <c r="V69" i="33"/>
  <c r="Y69" i="33" s="1"/>
  <c r="AA70" i="33"/>
  <c r="AB70" i="33" s="1"/>
  <c r="V72" i="33"/>
  <c r="Y72" i="33" s="1"/>
  <c r="S83" i="33"/>
  <c r="T83" i="33" s="1"/>
  <c r="Z97" i="33"/>
  <c r="AC97" i="33" s="1"/>
  <c r="Z109" i="33"/>
  <c r="AC109" i="33" s="1"/>
  <c r="S112" i="33"/>
  <c r="T112" i="33" s="1"/>
  <c r="S131" i="33"/>
  <c r="T131" i="33" s="1"/>
  <c r="W143" i="33"/>
  <c r="X143" i="33" s="1"/>
  <c r="AA149" i="33"/>
  <c r="AB149" i="33" s="1"/>
  <c r="AE155" i="33"/>
  <c r="V180" i="33"/>
  <c r="Y180" i="33" s="1"/>
  <c r="Z186" i="33"/>
  <c r="AC186" i="33" s="1"/>
  <c r="AA14" i="34"/>
  <c r="AB14" i="34" s="1"/>
  <c r="Z26" i="34"/>
  <c r="AC26" i="34" s="1"/>
  <c r="W48" i="34"/>
  <c r="X48" i="34" s="1"/>
  <c r="V48" i="34"/>
  <c r="Y48" i="34" s="1"/>
  <c r="AE67" i="34"/>
  <c r="Z89" i="34"/>
  <c r="AC89" i="34" s="1"/>
  <c r="W128" i="34"/>
  <c r="X128" i="34" s="1"/>
  <c r="R133" i="34"/>
  <c r="U133" i="34" s="1"/>
  <c r="AA71" i="32"/>
  <c r="AB71" i="32" s="1"/>
  <c r="Z83" i="32"/>
  <c r="AC83" i="32" s="1"/>
  <c r="AE108" i="32"/>
  <c r="Z113" i="32"/>
  <c r="AC113" i="32" s="1"/>
  <c r="Z117" i="32"/>
  <c r="AC117" i="32" s="1"/>
  <c r="R154" i="32"/>
  <c r="U154" i="32" s="1"/>
  <c r="V180" i="32"/>
  <c r="Y180" i="32" s="1"/>
  <c r="AE200" i="32"/>
  <c r="V21" i="33"/>
  <c r="Y21" i="33" s="1"/>
  <c r="S26" i="33"/>
  <c r="T26" i="33" s="1"/>
  <c r="AE28" i="33"/>
  <c r="W38" i="33"/>
  <c r="X38" i="33" s="1"/>
  <c r="AE42" i="33"/>
  <c r="V47" i="33"/>
  <c r="Y47" i="33" s="1"/>
  <c r="W69" i="33"/>
  <c r="X69" i="33" s="1"/>
  <c r="W72" i="33"/>
  <c r="X72" i="33" s="1"/>
  <c r="S81" i="33"/>
  <c r="T81" i="33" s="1"/>
  <c r="V83" i="33"/>
  <c r="Y83" i="33" s="1"/>
  <c r="AA97" i="33"/>
  <c r="AB97" i="33" s="1"/>
  <c r="W131" i="33"/>
  <c r="X131" i="33" s="1"/>
  <c r="S172" i="33"/>
  <c r="T172" i="33" s="1"/>
  <c r="S174" i="33"/>
  <c r="T174" i="33" s="1"/>
  <c r="W180" i="33"/>
  <c r="X180" i="33" s="1"/>
  <c r="AA186" i="33"/>
  <c r="AB186" i="33" s="1"/>
  <c r="V13" i="34"/>
  <c r="R13" i="34"/>
  <c r="U13" i="34" s="1"/>
  <c r="AE26" i="34"/>
  <c r="R39" i="34"/>
  <c r="U39" i="34" s="1"/>
  <c r="V65" i="34"/>
  <c r="Y65" i="34" s="1"/>
  <c r="W77" i="34"/>
  <c r="X77" i="34" s="1"/>
  <c r="V83" i="34"/>
  <c r="Y83" i="34" s="1"/>
  <c r="Z86" i="34"/>
  <c r="AC86" i="34" s="1"/>
  <c r="R86" i="34"/>
  <c r="U86" i="34" s="1"/>
  <c r="AA89" i="34"/>
  <c r="AB89" i="34" s="1"/>
  <c r="R99" i="34"/>
  <c r="U99" i="34" s="1"/>
  <c r="AA157" i="34"/>
  <c r="AB157" i="34" s="1"/>
  <c r="V157" i="34"/>
  <c r="Y157" i="34" s="1"/>
  <c r="AE157" i="34"/>
  <c r="Z157" i="34"/>
  <c r="AC157" i="34" s="1"/>
  <c r="R157" i="34"/>
  <c r="U157" i="34" s="1"/>
  <c r="AA103" i="24"/>
  <c r="AB103" i="24" s="1"/>
  <c r="AA41" i="32"/>
  <c r="AB41" i="32" s="1"/>
  <c r="AE71" i="32"/>
  <c r="V80" i="32"/>
  <c r="Y80" i="32" s="1"/>
  <c r="AE113" i="32"/>
  <c r="R131" i="32"/>
  <c r="U131" i="32" s="1"/>
  <c r="S135" i="32"/>
  <c r="T135" i="32" s="1"/>
  <c r="V164" i="32"/>
  <c r="Y164" i="32" s="1"/>
  <c r="S173" i="32"/>
  <c r="T173" i="32" s="1"/>
  <c r="Z180" i="32"/>
  <c r="AC180" i="32" s="1"/>
  <c r="Z184" i="32"/>
  <c r="AC184" i="32" s="1"/>
  <c r="R205" i="32"/>
  <c r="U205" i="32" s="1"/>
  <c r="AE11" i="33"/>
  <c r="AA27" i="33"/>
  <c r="AB27" i="33" s="1"/>
  <c r="V33" i="33"/>
  <c r="Y33" i="33" s="1"/>
  <c r="Z38" i="33"/>
  <c r="AC38" i="33" s="1"/>
  <c r="S54" i="33"/>
  <c r="T54" i="33" s="1"/>
  <c r="Z64" i="33"/>
  <c r="AC64" i="33" s="1"/>
  <c r="Z69" i="33"/>
  <c r="AC69" i="33" s="1"/>
  <c r="Z72" i="33"/>
  <c r="AC72" i="33" s="1"/>
  <c r="W81" i="33"/>
  <c r="X81" i="33" s="1"/>
  <c r="AE97" i="33"/>
  <c r="AA103" i="33"/>
  <c r="AB103" i="33" s="1"/>
  <c r="V128" i="33"/>
  <c r="Y128" i="33" s="1"/>
  <c r="Z131" i="33"/>
  <c r="AC131" i="33" s="1"/>
  <c r="V140" i="33"/>
  <c r="Y140" i="33" s="1"/>
  <c r="Z172" i="33"/>
  <c r="AC172" i="33" s="1"/>
  <c r="V174" i="33"/>
  <c r="Y174" i="33" s="1"/>
  <c r="Z180" i="33"/>
  <c r="AC180" i="33" s="1"/>
  <c r="AE186" i="33"/>
  <c r="AA12" i="34"/>
  <c r="AB12" i="34" s="1"/>
  <c r="R12" i="34"/>
  <c r="U12" i="34" s="1"/>
  <c r="S21" i="34"/>
  <c r="T21" i="34" s="1"/>
  <c r="V22" i="34"/>
  <c r="Y22" i="34" s="1"/>
  <c r="S35" i="34"/>
  <c r="T35" i="34" s="1"/>
  <c r="S48" i="34"/>
  <c r="T48" i="34" s="1"/>
  <c r="W65" i="34"/>
  <c r="X65" i="34" s="1"/>
  <c r="AA77" i="34"/>
  <c r="AB77" i="34" s="1"/>
  <c r="Z83" i="34"/>
  <c r="AC83" i="34" s="1"/>
  <c r="S86" i="34"/>
  <c r="T86" i="34" s="1"/>
  <c r="W94" i="34"/>
  <c r="X94" i="34" s="1"/>
  <c r="S99" i="34"/>
  <c r="T99" i="34" s="1"/>
  <c r="AE101" i="34"/>
  <c r="R101" i="34"/>
  <c r="U101" i="34" s="1"/>
  <c r="AE104" i="34"/>
  <c r="R110" i="34"/>
  <c r="U110" i="34" s="1"/>
  <c r="W133" i="34"/>
  <c r="X133" i="34" s="1"/>
  <c r="S137" i="34"/>
  <c r="T137" i="34" s="1"/>
  <c r="AE137" i="34"/>
  <c r="AA137" i="34"/>
  <c r="AB137" i="34" s="1"/>
  <c r="Z137" i="34"/>
  <c r="AC137" i="34" s="1"/>
  <c r="V137" i="34"/>
  <c r="Y137" i="34" s="1"/>
  <c r="AA165" i="34"/>
  <c r="AB165" i="34" s="1"/>
  <c r="R165" i="34"/>
  <c r="U165" i="34" s="1"/>
  <c r="AE165" i="34"/>
  <c r="Z165" i="34"/>
  <c r="AC165" i="34" s="1"/>
  <c r="W165" i="34"/>
  <c r="X165" i="34" s="1"/>
  <c r="V165" i="34"/>
  <c r="Y165" i="34" s="1"/>
  <c r="S165" i="34"/>
  <c r="T165" i="34" s="1"/>
  <c r="AA194" i="34"/>
  <c r="AB194" i="34" s="1"/>
  <c r="S194" i="34"/>
  <c r="T194" i="34" s="1"/>
  <c r="AE194" i="34"/>
  <c r="R194" i="34"/>
  <c r="U194" i="34" s="1"/>
  <c r="W100" i="25"/>
  <c r="X100" i="25" s="1"/>
  <c r="AA180" i="33"/>
  <c r="AB180" i="33" s="1"/>
  <c r="V35" i="34"/>
  <c r="Y35" i="34" s="1"/>
  <c r="W39" i="34"/>
  <c r="X39" i="34" s="1"/>
  <c r="S64" i="34"/>
  <c r="T64" i="34" s="1"/>
  <c r="Z65" i="34"/>
  <c r="AC65" i="34" s="1"/>
  <c r="W86" i="34"/>
  <c r="X86" i="34" s="1"/>
  <c r="Z94" i="34"/>
  <c r="AC94" i="34" s="1"/>
  <c r="Z99" i="34"/>
  <c r="AC99" i="34" s="1"/>
  <c r="R158" i="34"/>
  <c r="U158" i="34" s="1"/>
  <c r="AA158" i="34"/>
  <c r="AB158" i="34" s="1"/>
  <c r="V58" i="32"/>
  <c r="Y58" i="32" s="1"/>
  <c r="W118" i="32"/>
  <c r="X118" i="32" s="1"/>
  <c r="S189" i="32"/>
  <c r="T189" i="32" s="1"/>
  <c r="Z26" i="33"/>
  <c r="AC26" i="33" s="1"/>
  <c r="AA51" i="33"/>
  <c r="AB51" i="33" s="1"/>
  <c r="W77" i="33"/>
  <c r="X77" i="33" s="1"/>
  <c r="Z81" i="33"/>
  <c r="AC81" i="33" s="1"/>
  <c r="AA91" i="33"/>
  <c r="AB91" i="33" s="1"/>
  <c r="S119" i="33"/>
  <c r="T119" i="33" s="1"/>
  <c r="W147" i="33"/>
  <c r="X147" i="33" s="1"/>
  <c r="R156" i="33"/>
  <c r="U156" i="33" s="1"/>
  <c r="AA200" i="33"/>
  <c r="AB200" i="33" s="1"/>
  <c r="S200" i="33"/>
  <c r="T200" i="33" s="1"/>
  <c r="W21" i="34"/>
  <c r="X21" i="34" s="1"/>
  <c r="R27" i="34"/>
  <c r="U27" i="34" s="1"/>
  <c r="AA27" i="34"/>
  <c r="AB27" i="34" s="1"/>
  <c r="Z35" i="34"/>
  <c r="AC35" i="34" s="1"/>
  <c r="AE45" i="34"/>
  <c r="AA48" i="34"/>
  <c r="AB48" i="34" s="1"/>
  <c r="Z54" i="34"/>
  <c r="AC54" i="34" s="1"/>
  <c r="V54" i="34"/>
  <c r="Y54" i="34" s="1"/>
  <c r="V59" i="34"/>
  <c r="Y59" i="34" s="1"/>
  <c r="S59" i="34"/>
  <c r="T59" i="34" s="1"/>
  <c r="Z64" i="34"/>
  <c r="AC64" i="34" s="1"/>
  <c r="AA65" i="34"/>
  <c r="AB65" i="34" s="1"/>
  <c r="AA70" i="34"/>
  <c r="AB70" i="34" s="1"/>
  <c r="AE77" i="34"/>
  <c r="AA86" i="34"/>
  <c r="AB86" i="34" s="1"/>
  <c r="Z90" i="34"/>
  <c r="AC90" i="34" s="1"/>
  <c r="V90" i="34"/>
  <c r="Y90" i="34" s="1"/>
  <c r="R90" i="34"/>
  <c r="U90" i="34" s="1"/>
  <c r="AA98" i="34"/>
  <c r="AB98" i="34" s="1"/>
  <c r="W98" i="34"/>
  <c r="X98" i="34" s="1"/>
  <c r="V101" i="34"/>
  <c r="Y101" i="34" s="1"/>
  <c r="Z103" i="34"/>
  <c r="AC103" i="34" s="1"/>
  <c r="V103" i="34"/>
  <c r="Y103" i="34" s="1"/>
  <c r="AE103" i="34"/>
  <c r="AA103" i="34"/>
  <c r="AB103" i="34" s="1"/>
  <c r="W110" i="34"/>
  <c r="X110" i="34" s="1"/>
  <c r="S158" i="34"/>
  <c r="T158" i="34" s="1"/>
  <c r="AE171" i="34"/>
  <c r="Z171" i="34"/>
  <c r="AC171" i="34" s="1"/>
  <c r="S171" i="34"/>
  <c r="T171" i="34" s="1"/>
  <c r="W153" i="34"/>
  <c r="X153" i="34" s="1"/>
  <c r="Z153" i="34"/>
  <c r="AC153" i="34" s="1"/>
  <c r="AE195" i="34"/>
  <c r="V195" i="34"/>
  <c r="Y195" i="34" s="1"/>
  <c r="Q34" i="35"/>
  <c r="Q36" i="35"/>
  <c r="R153" i="34"/>
  <c r="U153" i="34" s="1"/>
  <c r="R155" i="34"/>
  <c r="U155" i="34" s="1"/>
  <c r="Z186" i="34"/>
  <c r="AC186" i="34" s="1"/>
  <c r="V186" i="34"/>
  <c r="Y186" i="34" s="1"/>
  <c r="Z191" i="34"/>
  <c r="AC191" i="34" s="1"/>
  <c r="V191" i="34"/>
  <c r="Y191" i="34" s="1"/>
  <c r="W202" i="34"/>
  <c r="X202" i="34" s="1"/>
  <c r="AA202" i="34"/>
  <c r="AB202" i="34" s="1"/>
  <c r="Q205" i="35"/>
  <c r="Q207" i="35"/>
  <c r="Q208" i="35"/>
  <c r="Q196" i="35"/>
  <c r="Q184" i="35"/>
  <c r="Q172" i="35"/>
  <c r="Q198" i="35"/>
  <c r="Q186" i="35"/>
  <c r="Q174" i="35"/>
  <c r="Q199" i="35"/>
  <c r="Q187" i="35"/>
  <c r="Q175" i="35"/>
  <c r="Q200" i="35"/>
  <c r="Q188" i="35"/>
  <c r="Q176" i="35"/>
  <c r="Q201" i="35"/>
  <c r="Q189" i="35"/>
  <c r="Q177" i="35"/>
  <c r="Q165" i="35"/>
  <c r="Q202" i="35"/>
  <c r="Q190" i="35"/>
  <c r="Q178" i="35"/>
  <c r="Q166" i="35"/>
  <c r="Q203" i="35"/>
  <c r="Q191" i="35"/>
  <c r="Q179" i="35"/>
  <c r="Q167" i="35"/>
  <c r="Q161" i="35"/>
  <c r="Q154" i="35"/>
  <c r="Q142" i="35"/>
  <c r="Q130" i="35"/>
  <c r="Q204" i="35"/>
  <c r="Q192" i="35"/>
  <c r="Q206" i="35"/>
  <c r="Q195" i="35"/>
  <c r="Q193" i="35"/>
  <c r="Q171" i="35"/>
  <c r="Q152" i="35"/>
  <c r="Q153" i="35"/>
  <c r="Q149" i="35"/>
  <c r="Q140" i="35"/>
  <c r="Q125" i="35"/>
  <c r="Q180" i="35"/>
  <c r="Q164" i="35"/>
  <c r="Q158" i="35"/>
  <c r="Q185" i="35"/>
  <c r="Q168" i="35"/>
  <c r="Q183" i="35"/>
  <c r="Q181" i="35"/>
  <c r="Q163" i="35"/>
  <c r="Q159" i="35"/>
  <c r="Q155" i="35"/>
  <c r="Q146" i="35"/>
  <c r="Q173" i="35"/>
  <c r="Q170" i="35"/>
  <c r="Q145" i="35"/>
  <c r="Q132" i="35"/>
  <c r="Q126" i="35"/>
  <c r="Q121" i="35"/>
  <c r="Q109" i="35"/>
  <c r="Q194" i="35"/>
  <c r="Q169" i="35"/>
  <c r="Q157" i="35"/>
  <c r="Q141" i="35"/>
  <c r="Q123" i="35"/>
  <c r="Q113" i="35"/>
  <c r="Q197" i="35"/>
  <c r="Q148" i="35"/>
  <c r="Q144" i="35"/>
  <c r="Q143" i="35"/>
  <c r="Q162" i="35"/>
  <c r="Q182" i="35"/>
  <c r="Q156" i="35"/>
  <c r="Q151" i="35"/>
  <c r="Q150" i="35"/>
  <c r="Q110" i="35"/>
  <c r="Q107" i="35"/>
  <c r="Q96" i="35"/>
  <c r="Q114" i="35"/>
  <c r="Q108" i="35"/>
  <c r="Q100" i="35"/>
  <c r="Q90" i="35"/>
  <c r="Q78" i="35"/>
  <c r="Q66" i="35"/>
  <c r="Q54" i="35"/>
  <c r="Q42" i="35"/>
  <c r="Q160" i="35"/>
  <c r="Q139" i="35"/>
  <c r="Q138" i="35"/>
  <c r="Q131" i="35"/>
  <c r="Q106" i="35"/>
  <c r="Q135" i="35"/>
  <c r="Q134" i="35"/>
  <c r="Q147" i="35"/>
  <c r="Q133" i="35"/>
  <c r="Q128" i="35"/>
  <c r="Q120" i="35"/>
  <c r="Q118" i="35"/>
  <c r="Q116" i="35"/>
  <c r="Q112" i="35"/>
  <c r="Q104" i="35"/>
  <c r="Q72" i="35"/>
  <c r="Q136" i="35"/>
  <c r="Q129" i="35"/>
  <c r="Q115" i="35"/>
  <c r="Q102" i="35"/>
  <c r="Q86" i="35"/>
  <c r="Q77" i="35"/>
  <c r="Q73" i="35"/>
  <c r="Q64" i="35"/>
  <c r="Q111" i="35"/>
  <c r="Q122" i="35"/>
  <c r="Q97" i="35"/>
  <c r="Q91" i="35"/>
  <c r="Q82" i="35"/>
  <c r="Q137" i="35"/>
  <c r="Q127" i="35"/>
  <c r="Q95" i="35"/>
  <c r="Q70" i="35"/>
  <c r="Q68" i="35"/>
  <c r="Q50" i="35"/>
  <c r="Q101" i="35"/>
  <c r="Q89" i="35"/>
  <c r="Q84" i="35"/>
  <c r="Q105" i="35"/>
  <c r="Q79" i="35"/>
  <c r="Q62" i="35"/>
  <c r="Q56" i="35"/>
  <c r="Q94" i="35"/>
  <c r="Q117" i="35"/>
  <c r="Q103" i="35"/>
  <c r="Q93" i="35"/>
  <c r="Q83" i="35"/>
  <c r="Q124" i="35"/>
  <c r="Q119" i="35"/>
  <c r="Q98" i="35"/>
  <c r="Q87" i="35"/>
  <c r="Q92" i="35"/>
  <c r="Q85" i="35"/>
  <c r="Q69" i="35"/>
  <c r="Q32" i="35"/>
  <c r="Q99" i="35"/>
  <c r="Q76" i="35"/>
  <c r="Q65" i="35"/>
  <c r="Q60" i="35"/>
  <c r="Q51" i="35"/>
  <c r="Q24" i="35"/>
  <c r="Q41" i="35"/>
  <c r="Q28" i="35"/>
  <c r="Q75" i="35"/>
  <c r="Q61" i="35"/>
  <c r="Q80" i="35"/>
  <c r="Q88" i="35"/>
  <c r="Q74" i="35"/>
  <c r="Q55" i="35"/>
  <c r="Q52" i="35"/>
  <c r="Q63" i="35"/>
  <c r="Q45" i="35"/>
  <c r="Q40" i="35"/>
  <c r="Q23" i="35"/>
  <c r="Q81" i="35"/>
  <c r="Q27" i="35"/>
  <c r="Q58" i="35"/>
  <c r="Q44" i="35"/>
  <c r="Q71" i="35"/>
  <c r="Q35" i="35"/>
  <c r="Q57" i="35"/>
  <c r="Q47" i="35"/>
  <c r="Q33" i="35"/>
  <c r="V10" i="35"/>
  <c r="Y10" i="35" s="1"/>
  <c r="AE10" i="35"/>
  <c r="Z19" i="35"/>
  <c r="AC19" i="35" s="1"/>
  <c r="S20" i="35"/>
  <c r="T20" i="35" s="1"/>
  <c r="Z29" i="35"/>
  <c r="AC29" i="35" s="1"/>
  <c r="V29" i="35"/>
  <c r="Y29" i="35" s="1"/>
  <c r="W29" i="35"/>
  <c r="X29" i="35" s="1"/>
  <c r="R29" i="35"/>
  <c r="U29" i="35" s="1"/>
  <c r="S100" i="34"/>
  <c r="T100" i="34" s="1"/>
  <c r="W102" i="34"/>
  <c r="X102" i="34" s="1"/>
  <c r="S153" i="34"/>
  <c r="T153" i="34" s="1"/>
  <c r="S155" i="34"/>
  <c r="T155" i="34" s="1"/>
  <c r="W162" i="34"/>
  <c r="X162" i="34" s="1"/>
  <c r="W174" i="34"/>
  <c r="X174" i="34" s="1"/>
  <c r="V179" i="34"/>
  <c r="Y179" i="34" s="1"/>
  <c r="AA183" i="34"/>
  <c r="AB183" i="34" s="1"/>
  <c r="R186" i="34"/>
  <c r="U186" i="34" s="1"/>
  <c r="Z202" i="34"/>
  <c r="AC202" i="34" s="1"/>
  <c r="AA205" i="34"/>
  <c r="AB205" i="34" s="1"/>
  <c r="R205" i="34"/>
  <c r="U205" i="34" s="1"/>
  <c r="Z16" i="35"/>
  <c r="V16" i="35"/>
  <c r="Y16" i="35" s="1"/>
  <c r="S16" i="35"/>
  <c r="T16" i="35" s="1"/>
  <c r="AE16" i="35"/>
  <c r="Z22" i="35"/>
  <c r="AC22" i="35" s="1"/>
  <c r="V33" i="35"/>
  <c r="Y33" i="35" s="1"/>
  <c r="Q48" i="35"/>
  <c r="S56" i="35"/>
  <c r="T56" i="35" s="1"/>
  <c r="V56" i="35"/>
  <c r="Y56" i="35" s="1"/>
  <c r="R56" i="35"/>
  <c r="U56" i="35" s="1"/>
  <c r="W56" i="35"/>
  <c r="X56" i="35" s="1"/>
  <c r="AA56" i="35"/>
  <c r="AB56" i="35" s="1"/>
  <c r="Z56" i="35"/>
  <c r="AC56" i="35" s="1"/>
  <c r="AE67" i="35"/>
  <c r="R67" i="35"/>
  <c r="U67" i="35" s="1"/>
  <c r="Z67" i="35"/>
  <c r="AC67" i="35" s="1"/>
  <c r="V67" i="35"/>
  <c r="Y67" i="35" s="1"/>
  <c r="W67" i="35"/>
  <c r="X67" i="35" s="1"/>
  <c r="S67" i="35"/>
  <c r="T67" i="35" s="1"/>
  <c r="AA67" i="35"/>
  <c r="AB67" i="35" s="1"/>
  <c r="Z124" i="34"/>
  <c r="AC124" i="34" s="1"/>
  <c r="V142" i="34"/>
  <c r="Y142" i="34" s="1"/>
  <c r="V153" i="34"/>
  <c r="Y153" i="34" s="1"/>
  <c r="V155" i="34"/>
  <c r="Y155" i="34" s="1"/>
  <c r="AA162" i="34"/>
  <c r="AB162" i="34" s="1"/>
  <c r="W179" i="34"/>
  <c r="X179" i="34" s="1"/>
  <c r="S186" i="34"/>
  <c r="T186" i="34" s="1"/>
  <c r="AA191" i="34"/>
  <c r="AB191" i="34" s="1"/>
  <c r="W13" i="35"/>
  <c r="X13" i="35" s="1"/>
  <c r="S13" i="35"/>
  <c r="T13" i="35" s="1"/>
  <c r="AE13" i="35"/>
  <c r="S15" i="35"/>
  <c r="T15" i="35" s="1"/>
  <c r="V20" i="35"/>
  <c r="Y20" i="35" s="1"/>
  <c r="AA30" i="35"/>
  <c r="AB30" i="35" s="1"/>
  <c r="W30" i="35"/>
  <c r="X30" i="35" s="1"/>
  <c r="V30" i="35"/>
  <c r="Y30" i="35" s="1"/>
  <c r="S30" i="35"/>
  <c r="T30" i="35" s="1"/>
  <c r="AE30" i="35"/>
  <c r="AA52" i="35"/>
  <c r="AB52" i="35" s="1"/>
  <c r="V52" i="35"/>
  <c r="Y52" i="35" s="1"/>
  <c r="S52" i="35"/>
  <c r="T52" i="35" s="1"/>
  <c r="Z52" i="35"/>
  <c r="AC52" i="35" s="1"/>
  <c r="W52" i="35"/>
  <c r="X52" i="35" s="1"/>
  <c r="AA64" i="35"/>
  <c r="AB64" i="35" s="1"/>
  <c r="S64" i="35"/>
  <c r="T64" i="35" s="1"/>
  <c r="AE64" i="35"/>
  <c r="R64" i="35"/>
  <c r="U64" i="35" s="1"/>
  <c r="W64" i="35"/>
  <c r="X64" i="35" s="1"/>
  <c r="V64" i="35"/>
  <c r="Y64" i="35" s="1"/>
  <c r="Z64" i="35"/>
  <c r="AC64" i="35" s="1"/>
  <c r="Q67" i="35"/>
  <c r="W155" i="34"/>
  <c r="X155" i="34" s="1"/>
  <c r="AA182" i="34"/>
  <c r="AB182" i="34" s="1"/>
  <c r="S182" i="34"/>
  <c r="T182" i="34" s="1"/>
  <c r="V208" i="34"/>
  <c r="Y208" i="34" s="1"/>
  <c r="W208" i="34"/>
  <c r="X208" i="34" s="1"/>
  <c r="R208" i="34"/>
  <c r="U208" i="34" s="1"/>
  <c r="V19" i="35"/>
  <c r="Y19" i="35" s="1"/>
  <c r="S19" i="35"/>
  <c r="T19" i="35" s="1"/>
  <c r="AE19" i="35"/>
  <c r="Q29" i="35"/>
  <c r="Q37" i="35"/>
  <c r="Q59" i="35"/>
  <c r="AA153" i="34"/>
  <c r="AB153" i="34" s="1"/>
  <c r="AA155" i="34"/>
  <c r="AB155" i="34" s="1"/>
  <c r="S172" i="34"/>
  <c r="T172" i="34" s="1"/>
  <c r="AE174" i="34"/>
  <c r="R182" i="34"/>
  <c r="U182" i="34" s="1"/>
  <c r="W186" i="34"/>
  <c r="X186" i="34" s="1"/>
  <c r="V203" i="34"/>
  <c r="Y203" i="34" s="1"/>
  <c r="AA206" i="34"/>
  <c r="AB206" i="34" s="1"/>
  <c r="S206" i="34"/>
  <c r="T206" i="34" s="1"/>
  <c r="S208" i="34"/>
  <c r="T208" i="34" s="1"/>
  <c r="R10" i="35"/>
  <c r="U10" i="35" s="1"/>
  <c r="Z11" i="35"/>
  <c r="AC11" i="35" s="1"/>
  <c r="W11" i="35"/>
  <c r="X11" i="35" s="1"/>
  <c r="AE11" i="35"/>
  <c r="V15" i="35"/>
  <c r="Y15" i="35" s="1"/>
  <c r="AE22" i="35"/>
  <c r="S24" i="35"/>
  <c r="T24" i="35" s="1"/>
  <c r="W26" i="35"/>
  <c r="X26" i="35" s="1"/>
  <c r="S26" i="35"/>
  <c r="T26" i="35" s="1"/>
  <c r="AE26" i="35"/>
  <c r="AA26" i="35"/>
  <c r="AB26" i="35" s="1"/>
  <c r="S29" i="35"/>
  <c r="T29" i="35" s="1"/>
  <c r="Q30" i="35"/>
  <c r="V47" i="35"/>
  <c r="Y47" i="35" s="1"/>
  <c r="R47" i="35"/>
  <c r="U47" i="35" s="1"/>
  <c r="AA47" i="35"/>
  <c r="AB47" i="35" s="1"/>
  <c r="W47" i="35"/>
  <c r="X47" i="35" s="1"/>
  <c r="S47" i="35"/>
  <c r="T47" i="35" s="1"/>
  <c r="AE182" i="34"/>
  <c r="AA186" i="34"/>
  <c r="AB186" i="34" s="1"/>
  <c r="AA203" i="34"/>
  <c r="AB203" i="34" s="1"/>
  <c r="R206" i="34"/>
  <c r="U206" i="34" s="1"/>
  <c r="S10" i="35"/>
  <c r="T10" i="35" s="1"/>
  <c r="W15" i="35"/>
  <c r="X15" i="35" s="1"/>
  <c r="AA17" i="35"/>
  <c r="AB17" i="35" s="1"/>
  <c r="W17" i="35"/>
  <c r="X17" i="35" s="1"/>
  <c r="AE17" i="35"/>
  <c r="V24" i="35"/>
  <c r="Y24" i="35" s="1"/>
  <c r="Q25" i="35"/>
  <c r="R30" i="35"/>
  <c r="U30" i="35" s="1"/>
  <c r="AE52" i="35"/>
  <c r="Q43" i="35"/>
  <c r="S204" i="34"/>
  <c r="T204" i="34" s="1"/>
  <c r="W204" i="34"/>
  <c r="X204" i="34" s="1"/>
  <c r="Z15" i="35"/>
  <c r="AE20" i="35"/>
  <c r="R20" i="35"/>
  <c r="U20" i="35" s="1"/>
  <c r="Z20" i="35"/>
  <c r="AC20" i="35" s="1"/>
  <c r="W20" i="35"/>
  <c r="X20" i="35" s="1"/>
  <c r="Q22" i="35"/>
  <c r="Q38" i="35"/>
  <c r="Z39" i="35"/>
  <c r="AC39" i="35" s="1"/>
  <c r="W39" i="35"/>
  <c r="X39" i="35" s="1"/>
  <c r="S39" i="35"/>
  <c r="T39" i="35" s="1"/>
  <c r="V39" i="35"/>
  <c r="Y39" i="35" s="1"/>
  <c r="R39" i="35"/>
  <c r="U39" i="35" s="1"/>
  <c r="AA185" i="34"/>
  <c r="AB185" i="34" s="1"/>
  <c r="Z192" i="34"/>
  <c r="AC192" i="34" s="1"/>
  <c r="Z198" i="34"/>
  <c r="AC198" i="34" s="1"/>
  <c r="R198" i="34"/>
  <c r="U198" i="34" s="1"/>
  <c r="AE198" i="34"/>
  <c r="W198" i="34"/>
  <c r="X198" i="34" s="1"/>
  <c r="V204" i="34"/>
  <c r="Y204" i="34" s="1"/>
  <c r="AE208" i="34"/>
  <c r="Z23" i="35"/>
  <c r="AC23" i="35" s="1"/>
  <c r="W23" i="35"/>
  <c r="X23" i="35" s="1"/>
  <c r="AE23" i="35"/>
  <c r="Z24" i="35"/>
  <c r="AC24" i="35" s="1"/>
  <c r="AA29" i="35"/>
  <c r="AB29" i="35" s="1"/>
  <c r="V35" i="35"/>
  <c r="Y35" i="35" s="1"/>
  <c r="W35" i="35"/>
  <c r="X35" i="35" s="1"/>
  <c r="R35" i="35"/>
  <c r="U35" i="35" s="1"/>
  <c r="Q39" i="35"/>
  <c r="Z47" i="35"/>
  <c r="AC47" i="35" s="1"/>
  <c r="S50" i="34"/>
  <c r="T50" i="34" s="1"/>
  <c r="V58" i="34"/>
  <c r="Y58" i="34" s="1"/>
  <c r="AE62" i="34"/>
  <c r="AA75" i="34"/>
  <c r="AB75" i="34" s="1"/>
  <c r="AE152" i="34"/>
  <c r="Z172" i="34"/>
  <c r="AC172" i="34" s="1"/>
  <c r="Z204" i="34"/>
  <c r="AC204" i="34" s="1"/>
  <c r="Z10" i="35"/>
  <c r="AC10" i="35" s="1"/>
  <c r="AE33" i="35"/>
  <c r="R33" i="35"/>
  <c r="U33" i="35" s="1"/>
  <c r="Z33" i="35"/>
  <c r="AC33" i="35" s="1"/>
  <c r="S33" i="35"/>
  <c r="T33" i="35" s="1"/>
  <c r="Q46" i="35"/>
  <c r="Q53" i="35"/>
  <c r="Z63" i="35"/>
  <c r="AC63" i="35" s="1"/>
  <c r="AA63" i="35"/>
  <c r="AB63" i="35" s="1"/>
  <c r="V63" i="35"/>
  <c r="Y63" i="35" s="1"/>
  <c r="AE63" i="35"/>
  <c r="R63" i="35"/>
  <c r="U63" i="35" s="1"/>
  <c r="W63" i="35"/>
  <c r="X63" i="35" s="1"/>
  <c r="AE15" i="35"/>
  <c r="R15" i="35"/>
  <c r="U15" i="35" s="1"/>
  <c r="AA15" i="35"/>
  <c r="AB15" i="35" s="1"/>
  <c r="R76" i="35"/>
  <c r="U76" i="35" s="1"/>
  <c r="N94" i="35"/>
  <c r="O15" i="35"/>
  <c r="M24" i="35"/>
  <c r="N27" i="35"/>
  <c r="N37" i="35"/>
  <c r="M39" i="35"/>
  <c r="N44" i="35"/>
  <c r="W48" i="35"/>
  <c r="X48" i="35" s="1"/>
  <c r="R48" i="35"/>
  <c r="U48" i="35" s="1"/>
  <c r="AE48" i="35"/>
  <c r="V71" i="35"/>
  <c r="Y71" i="35" s="1"/>
  <c r="Z71" i="35"/>
  <c r="AC71" i="35" s="1"/>
  <c r="AE71" i="35"/>
  <c r="W71" i="35"/>
  <c r="X71" i="35" s="1"/>
  <c r="N97" i="35"/>
  <c r="AA32" i="35"/>
  <c r="AB32" i="35" s="1"/>
  <c r="O39" i="35"/>
  <c r="M42" i="35"/>
  <c r="O44" i="35"/>
  <c r="M48" i="35"/>
  <c r="O50" i="35"/>
  <c r="W54" i="35"/>
  <c r="X54" i="35" s="1"/>
  <c r="Z54" i="35"/>
  <c r="AC54" i="35" s="1"/>
  <c r="AE58" i="35"/>
  <c r="AA58" i="35"/>
  <c r="AB58" i="35" s="1"/>
  <c r="V59" i="35"/>
  <c r="Y59" i="35" s="1"/>
  <c r="R59" i="35"/>
  <c r="U59" i="35" s="1"/>
  <c r="S59" i="35"/>
  <c r="T59" i="35" s="1"/>
  <c r="AE59" i="35"/>
  <c r="AA59" i="35"/>
  <c r="AB59" i="35" s="1"/>
  <c r="Z59" i="35"/>
  <c r="AC59" i="35" s="1"/>
  <c r="V69" i="35"/>
  <c r="Y69" i="35" s="1"/>
  <c r="S69" i="35"/>
  <c r="T69" i="35" s="1"/>
  <c r="Z69" i="35"/>
  <c r="AC69" i="35" s="1"/>
  <c r="R69" i="35"/>
  <c r="U69" i="35" s="1"/>
  <c r="AE69" i="35"/>
  <c r="N91" i="35"/>
  <c r="V45" i="35"/>
  <c r="Y45" i="35" s="1"/>
  <c r="AA45" i="35"/>
  <c r="AB45" i="35" s="1"/>
  <c r="W45" i="35"/>
  <c r="X45" i="35" s="1"/>
  <c r="AE45" i="35"/>
  <c r="O48" i="35"/>
  <c r="Z51" i="35"/>
  <c r="AC51" i="35" s="1"/>
  <c r="S51" i="35"/>
  <c r="T51" i="35" s="1"/>
  <c r="V51" i="35"/>
  <c r="Y51" i="35" s="1"/>
  <c r="W51" i="35"/>
  <c r="X51" i="35" s="1"/>
  <c r="AE51" i="35"/>
  <c r="M54" i="35"/>
  <c r="M59" i="35"/>
  <c r="N62" i="35"/>
  <c r="V65" i="35"/>
  <c r="Y65" i="35" s="1"/>
  <c r="Z65" i="35"/>
  <c r="AC65" i="35" s="1"/>
  <c r="W65" i="35"/>
  <c r="X65" i="35" s="1"/>
  <c r="R65" i="35"/>
  <c r="U65" i="35" s="1"/>
  <c r="O69" i="35"/>
  <c r="O12" i="35"/>
  <c r="AA12" i="35"/>
  <c r="AB12" i="35" s="1"/>
  <c r="M22" i="35"/>
  <c r="N23" i="35"/>
  <c r="M26" i="35"/>
  <c r="W28" i="35"/>
  <c r="X28" i="35" s="1"/>
  <c r="O29" i="35"/>
  <c r="O32" i="35"/>
  <c r="AE32" i="35"/>
  <c r="AA34" i="35"/>
  <c r="AB34" i="35" s="1"/>
  <c r="AA40" i="35"/>
  <c r="AB40" i="35" s="1"/>
  <c r="S40" i="35"/>
  <c r="T40" i="35" s="1"/>
  <c r="AE40" i="35"/>
  <c r="O42" i="35"/>
  <c r="N45" i="35"/>
  <c r="S50" i="35"/>
  <c r="T50" i="35" s="1"/>
  <c r="M51" i="35"/>
  <c r="R58" i="35"/>
  <c r="U58" i="35" s="1"/>
  <c r="O59" i="35"/>
  <c r="M60" i="35"/>
  <c r="O62" i="35"/>
  <c r="M65" i="35"/>
  <c r="N66" i="35"/>
  <c r="S71" i="35"/>
  <c r="T71" i="35" s="1"/>
  <c r="M81" i="35"/>
  <c r="M85" i="35"/>
  <c r="S68" i="35"/>
  <c r="T68" i="35" s="1"/>
  <c r="R68" i="35"/>
  <c r="U68" i="35" s="1"/>
  <c r="AE68" i="35"/>
  <c r="O83" i="35"/>
  <c r="O85" i="35"/>
  <c r="S86" i="35"/>
  <c r="T86" i="35" s="1"/>
  <c r="AE86" i="35"/>
  <c r="R86" i="35"/>
  <c r="U86" i="35" s="1"/>
  <c r="AA86" i="35"/>
  <c r="AB86" i="35" s="1"/>
  <c r="Z86" i="35"/>
  <c r="AC86" i="35" s="1"/>
  <c r="W86" i="35"/>
  <c r="X86" i="35" s="1"/>
  <c r="Z93" i="35"/>
  <c r="AC93" i="35" s="1"/>
  <c r="AE93" i="35"/>
  <c r="AA93" i="35"/>
  <c r="AB93" i="35" s="1"/>
  <c r="W93" i="35"/>
  <c r="X93" i="35" s="1"/>
  <c r="V93" i="35"/>
  <c r="Y93" i="35" s="1"/>
  <c r="R93" i="35"/>
  <c r="U93" i="35" s="1"/>
  <c r="S93" i="35"/>
  <c r="T93" i="35" s="1"/>
  <c r="N98" i="35"/>
  <c r="AA197" i="34"/>
  <c r="AB197" i="34" s="1"/>
  <c r="R12" i="35"/>
  <c r="U12" i="35" s="1"/>
  <c r="V25" i="35"/>
  <c r="Y25" i="35" s="1"/>
  <c r="AE25" i="35"/>
  <c r="R25" i="35"/>
  <c r="U25" i="35" s="1"/>
  <c r="Z25" i="35"/>
  <c r="AC25" i="35" s="1"/>
  <c r="M31" i="35"/>
  <c r="O36" i="35"/>
  <c r="AE43" i="35"/>
  <c r="R43" i="35"/>
  <c r="U43" i="35" s="1"/>
  <c r="R46" i="35"/>
  <c r="U46" i="35" s="1"/>
  <c r="AA46" i="35"/>
  <c r="AB46" i="35" s="1"/>
  <c r="AE46" i="35"/>
  <c r="O49" i="35"/>
  <c r="V50" i="35"/>
  <c r="Y50" i="35" s="1"/>
  <c r="R51" i="35"/>
  <c r="U51" i="35" s="1"/>
  <c r="N52" i="35"/>
  <c r="N56" i="35"/>
  <c r="W58" i="35"/>
  <c r="X58" i="35" s="1"/>
  <c r="S65" i="35"/>
  <c r="T65" i="35" s="1"/>
  <c r="N67" i="35"/>
  <c r="O68" i="35"/>
  <c r="AA69" i="35"/>
  <c r="AB69" i="35" s="1"/>
  <c r="M73" i="35"/>
  <c r="O78" i="35"/>
  <c r="O90" i="35"/>
  <c r="O38" i="35"/>
  <c r="V41" i="35"/>
  <c r="Y41" i="35" s="1"/>
  <c r="AE41" i="35"/>
  <c r="M43" i="35"/>
  <c r="R45" i="35"/>
  <c r="U45" i="35" s="1"/>
  <c r="N46" i="35"/>
  <c r="V48" i="35"/>
  <c r="Y48" i="35" s="1"/>
  <c r="W50" i="35"/>
  <c r="X50" i="35" s="1"/>
  <c r="V54" i="35"/>
  <c r="Y54" i="35" s="1"/>
  <c r="O56" i="35"/>
  <c r="W59" i="35"/>
  <c r="X59" i="35" s="1"/>
  <c r="V68" i="35"/>
  <c r="Y68" i="35" s="1"/>
  <c r="M75" i="35"/>
  <c r="N79" i="35"/>
  <c r="N80" i="35"/>
  <c r="N77" i="35"/>
  <c r="O79" i="35"/>
  <c r="O103" i="35"/>
  <c r="M53" i="35"/>
  <c r="N57" i="35"/>
  <c r="Z68" i="35"/>
  <c r="AC68" i="35" s="1"/>
  <c r="W72" i="35"/>
  <c r="X72" i="35" s="1"/>
  <c r="AE72" i="35"/>
  <c r="V72" i="35"/>
  <c r="Y72" i="35" s="1"/>
  <c r="Z72" i="35"/>
  <c r="AC72" i="35" s="1"/>
  <c r="S72" i="35"/>
  <c r="T72" i="35" s="1"/>
  <c r="AA99" i="35"/>
  <c r="AB99" i="35" s="1"/>
  <c r="R99" i="35"/>
  <c r="U99" i="35" s="1"/>
  <c r="AE99" i="35"/>
  <c r="W99" i="35"/>
  <c r="X99" i="35" s="1"/>
  <c r="V99" i="35"/>
  <c r="Y99" i="35" s="1"/>
  <c r="S99" i="35"/>
  <c r="T99" i="35" s="1"/>
  <c r="Z99" i="35"/>
  <c r="AC99" i="35" s="1"/>
  <c r="O203" i="35"/>
  <c r="N202" i="35"/>
  <c r="M201" i="35"/>
  <c r="O205" i="35"/>
  <c r="N204" i="35"/>
  <c r="M203" i="35"/>
  <c r="O206" i="35"/>
  <c r="N205" i="35"/>
  <c r="M204" i="35"/>
  <c r="O194" i="35"/>
  <c r="N193" i="35"/>
  <c r="M192" i="35"/>
  <c r="O182" i="35"/>
  <c r="N181" i="35"/>
  <c r="M180" i="35"/>
  <c r="O207" i="35"/>
  <c r="N206" i="35"/>
  <c r="M205" i="35"/>
  <c r="O208" i="35"/>
  <c r="N207" i="35"/>
  <c r="M206" i="35"/>
  <c r="O196" i="35"/>
  <c r="N195" i="35"/>
  <c r="M194" i="35"/>
  <c r="O184" i="35"/>
  <c r="N183" i="35"/>
  <c r="M182" i="35"/>
  <c r="O172" i="35"/>
  <c r="N208" i="35"/>
  <c r="M207" i="35"/>
  <c r="O197" i="35"/>
  <c r="N196" i="35"/>
  <c r="M195" i="35"/>
  <c r="O185" i="35"/>
  <c r="N184" i="35"/>
  <c r="M183" i="35"/>
  <c r="O173" i="35"/>
  <c r="N172" i="35"/>
  <c r="M171" i="35"/>
  <c r="M208" i="35"/>
  <c r="O198" i="35"/>
  <c r="N197" i="35"/>
  <c r="M196" i="35"/>
  <c r="O186" i="35"/>
  <c r="N185" i="35"/>
  <c r="M184" i="35"/>
  <c r="O174" i="35"/>
  <c r="N173" i="35"/>
  <c r="O199" i="35"/>
  <c r="N198" i="35"/>
  <c r="M197" i="35"/>
  <c r="O187" i="35"/>
  <c r="N186" i="35"/>
  <c r="M185" i="35"/>
  <c r="O175" i="35"/>
  <c r="N174" i="35"/>
  <c r="M173" i="35"/>
  <c r="O163" i="35"/>
  <c r="N162" i="35"/>
  <c r="M161" i="35"/>
  <c r="O200" i="35"/>
  <c r="N199" i="35"/>
  <c r="M198" i="35"/>
  <c r="O188" i="35"/>
  <c r="N187" i="35"/>
  <c r="M186" i="35"/>
  <c r="O176" i="35"/>
  <c r="N175" i="35"/>
  <c r="M174" i="35"/>
  <c r="O164" i="35"/>
  <c r="N163" i="35"/>
  <c r="M162" i="35"/>
  <c r="O201" i="35"/>
  <c r="N200" i="35"/>
  <c r="M199" i="35"/>
  <c r="O189" i="35"/>
  <c r="N188" i="35"/>
  <c r="M187" i="35"/>
  <c r="O177" i="35"/>
  <c r="N176" i="35"/>
  <c r="M175" i="35"/>
  <c r="O165" i="35"/>
  <c r="N164" i="35"/>
  <c r="M163" i="35"/>
  <c r="O190" i="35"/>
  <c r="M189" i="35"/>
  <c r="O178" i="35"/>
  <c r="M177" i="35"/>
  <c r="N170" i="35"/>
  <c r="M167" i="35"/>
  <c r="O152" i="35"/>
  <c r="N151" i="35"/>
  <c r="M150" i="35"/>
  <c r="O140" i="35"/>
  <c r="N139" i="35"/>
  <c r="M138" i="35"/>
  <c r="N190" i="35"/>
  <c r="O204" i="35"/>
  <c r="O202" i="35"/>
  <c r="O191" i="35"/>
  <c r="M190" i="35"/>
  <c r="M202" i="35"/>
  <c r="M200" i="35"/>
  <c r="N201" i="35"/>
  <c r="N203" i="35"/>
  <c r="M188" i="35"/>
  <c r="M176" i="35"/>
  <c r="O195" i="35"/>
  <c r="O181" i="35"/>
  <c r="N194" i="35"/>
  <c r="N191" i="35"/>
  <c r="N182" i="35"/>
  <c r="M181" i="35"/>
  <c r="N177" i="35"/>
  <c r="M191" i="35"/>
  <c r="N189" i="35"/>
  <c r="O171" i="35"/>
  <c r="N167" i="35"/>
  <c r="O166" i="35"/>
  <c r="M159" i="35"/>
  <c r="M155" i="35"/>
  <c r="M151" i="35"/>
  <c r="O192" i="35"/>
  <c r="N192" i="35"/>
  <c r="M178" i="35"/>
  <c r="N165" i="35"/>
  <c r="O162" i="35"/>
  <c r="M160" i="35"/>
  <c r="M156" i="35"/>
  <c r="M152" i="35"/>
  <c r="O148" i="35"/>
  <c r="M147" i="35"/>
  <c r="M143" i="35"/>
  <c r="M139" i="35"/>
  <c r="M134" i="35"/>
  <c r="M130" i="35"/>
  <c r="O123" i="35"/>
  <c r="O179" i="35"/>
  <c r="M170" i="35"/>
  <c r="N157" i="35"/>
  <c r="N179" i="35"/>
  <c r="O193" i="35"/>
  <c r="O180" i="35"/>
  <c r="M179" i="35"/>
  <c r="N169" i="35"/>
  <c r="M193" i="35"/>
  <c r="N180" i="35"/>
  <c r="M169" i="35"/>
  <c r="N161" i="35"/>
  <c r="N158" i="35"/>
  <c r="N154" i="35"/>
  <c r="O150" i="35"/>
  <c r="N145" i="35"/>
  <c r="N178" i="35"/>
  <c r="N171" i="35"/>
  <c r="N166" i="35"/>
  <c r="M165" i="35"/>
  <c r="O156" i="35"/>
  <c r="N153" i="35"/>
  <c r="M172" i="35"/>
  <c r="O155" i="35"/>
  <c r="M142" i="35"/>
  <c r="N137" i="35"/>
  <c r="O134" i="35"/>
  <c r="O129" i="35"/>
  <c r="N125" i="35"/>
  <c r="O119" i="35"/>
  <c r="N118" i="35"/>
  <c r="M117" i="35"/>
  <c r="O107" i="35"/>
  <c r="O168" i="35"/>
  <c r="M158" i="35"/>
  <c r="O154" i="35"/>
  <c r="N147" i="35"/>
  <c r="N143" i="35"/>
  <c r="O138" i="35"/>
  <c r="O135" i="35"/>
  <c r="M132" i="35"/>
  <c r="M126" i="35"/>
  <c r="N122" i="35"/>
  <c r="M121" i="35"/>
  <c r="O111" i="35"/>
  <c r="N110" i="35"/>
  <c r="M109" i="35"/>
  <c r="O169" i="35"/>
  <c r="N160" i="35"/>
  <c r="N159" i="35"/>
  <c r="N168" i="35"/>
  <c r="M168" i="35"/>
  <c r="O170" i="35"/>
  <c r="O139" i="35"/>
  <c r="M166" i="35"/>
  <c r="M144" i="35"/>
  <c r="M141" i="35"/>
  <c r="N136" i="35"/>
  <c r="M131" i="35"/>
  <c r="O147" i="35"/>
  <c r="N138" i="35"/>
  <c r="M136" i="35"/>
  <c r="O183" i="35"/>
  <c r="O167" i="35"/>
  <c r="O157" i="35"/>
  <c r="O153" i="35"/>
  <c r="O146" i="35"/>
  <c r="O161" i="35"/>
  <c r="O160" i="35"/>
  <c r="O159" i="35"/>
  <c r="O158" i="35"/>
  <c r="O149" i="35"/>
  <c r="M146" i="35"/>
  <c r="N135" i="35"/>
  <c r="O132" i="35"/>
  <c r="M120" i="35"/>
  <c r="N112" i="35"/>
  <c r="O106" i="35"/>
  <c r="N105" i="35"/>
  <c r="M104" i="35"/>
  <c r="O94" i="35"/>
  <c r="N93" i="35"/>
  <c r="M164" i="35"/>
  <c r="M154" i="35"/>
  <c r="N150" i="35"/>
  <c r="M149" i="35"/>
  <c r="N148" i="35"/>
  <c r="N133" i="35"/>
  <c r="O128" i="35"/>
  <c r="O122" i="35"/>
  <c r="O120" i="35"/>
  <c r="O104" i="35"/>
  <c r="N99" i="35"/>
  <c r="N95" i="35"/>
  <c r="O88" i="35"/>
  <c r="N87" i="35"/>
  <c r="M86" i="35"/>
  <c r="O76" i="35"/>
  <c r="N75" i="35"/>
  <c r="M74" i="35"/>
  <c r="O64" i="35"/>
  <c r="N63" i="35"/>
  <c r="M62" i="35"/>
  <c r="O52" i="35"/>
  <c r="N51" i="35"/>
  <c r="M50" i="35"/>
  <c r="O40" i="35"/>
  <c r="N39" i="35"/>
  <c r="M38" i="35"/>
  <c r="M148" i="35"/>
  <c r="N155" i="35"/>
  <c r="O151" i="35"/>
  <c r="N140" i="35"/>
  <c r="O127" i="35"/>
  <c r="M124" i="35"/>
  <c r="M114" i="35"/>
  <c r="M105" i="35"/>
  <c r="N156" i="35"/>
  <c r="N152" i="35"/>
  <c r="N146" i="35"/>
  <c r="O145" i="35"/>
  <c r="M145" i="35"/>
  <c r="O136" i="35"/>
  <c r="N130" i="35"/>
  <c r="N126" i="35"/>
  <c r="M123" i="35"/>
  <c r="M119" i="35"/>
  <c r="N117" i="35"/>
  <c r="N115" i="35"/>
  <c r="M157" i="35"/>
  <c r="M153" i="35"/>
  <c r="N134" i="35"/>
  <c r="N129" i="35"/>
  <c r="N149" i="35"/>
  <c r="O133" i="35"/>
  <c r="M129" i="35"/>
  <c r="M125" i="35"/>
  <c r="M128" i="35"/>
  <c r="O117" i="35"/>
  <c r="N109" i="35"/>
  <c r="O101" i="35"/>
  <c r="M98" i="35"/>
  <c r="O89" i="35"/>
  <c r="N84" i="35"/>
  <c r="O80" i="35"/>
  <c r="O71" i="35"/>
  <c r="O67" i="35"/>
  <c r="O58" i="35"/>
  <c r="O54" i="35"/>
  <c r="M49" i="35"/>
  <c r="N132" i="35"/>
  <c r="N116" i="35"/>
  <c r="M112" i="35"/>
  <c r="O108" i="35"/>
  <c r="N106" i="35"/>
  <c r="N104" i="35"/>
  <c r="M101" i="35"/>
  <c r="N96" i="35"/>
  <c r="M93" i="35"/>
  <c r="M89" i="35"/>
  <c r="N85" i="35"/>
  <c r="M80" i="35"/>
  <c r="M76" i="35"/>
  <c r="O72" i="35"/>
  <c r="M71" i="35"/>
  <c r="M67" i="35"/>
  <c r="O144" i="35"/>
  <c r="O131" i="35"/>
  <c r="M116" i="35"/>
  <c r="O115" i="35"/>
  <c r="N108" i="35"/>
  <c r="M106" i="35"/>
  <c r="O99" i="35"/>
  <c r="M96" i="35"/>
  <c r="N144" i="35"/>
  <c r="N131" i="35"/>
  <c r="O130" i="35"/>
  <c r="O121" i="35"/>
  <c r="M115" i="35"/>
  <c r="M108" i="35"/>
  <c r="O102" i="35"/>
  <c r="M99" i="35"/>
  <c r="N90" i="35"/>
  <c r="O86" i="35"/>
  <c r="N81" i="35"/>
  <c r="M140" i="35"/>
  <c r="O142" i="35"/>
  <c r="O141" i="35"/>
  <c r="N142" i="35"/>
  <c r="N141" i="35"/>
  <c r="M137" i="35"/>
  <c r="O126" i="35"/>
  <c r="O143" i="35"/>
  <c r="N127" i="35"/>
  <c r="M135" i="35"/>
  <c r="N128" i="35"/>
  <c r="M127" i="35"/>
  <c r="N124" i="35"/>
  <c r="N102" i="35"/>
  <c r="O87" i="35"/>
  <c r="M78" i="35"/>
  <c r="N74" i="35"/>
  <c r="N55" i="35"/>
  <c r="M52" i="35"/>
  <c r="M46" i="35"/>
  <c r="O43" i="35"/>
  <c r="M102" i="35"/>
  <c r="O95" i="35"/>
  <c r="O92" i="35"/>
  <c r="M87" i="35"/>
  <c r="O82" i="35"/>
  <c r="O125" i="35"/>
  <c r="M95" i="35"/>
  <c r="N92" i="35"/>
  <c r="N89" i="35"/>
  <c r="N82" i="35"/>
  <c r="M72" i="35"/>
  <c r="O70" i="35"/>
  <c r="N68" i="35"/>
  <c r="O66" i="35"/>
  <c r="N64" i="35"/>
  <c r="N61" i="35"/>
  <c r="M58" i="35"/>
  <c r="O53" i="35"/>
  <c r="N121" i="35"/>
  <c r="N120" i="35"/>
  <c r="N107" i="35"/>
  <c r="N101" i="35"/>
  <c r="M92" i="35"/>
  <c r="O137" i="35"/>
  <c r="N123" i="35"/>
  <c r="O110" i="35"/>
  <c r="O109" i="35"/>
  <c r="M107" i="35"/>
  <c r="O105" i="35"/>
  <c r="O100" i="35"/>
  <c r="M133" i="35"/>
  <c r="M110" i="35"/>
  <c r="O118" i="35"/>
  <c r="O114" i="35"/>
  <c r="O113" i="35"/>
  <c r="N111" i="35"/>
  <c r="M118" i="35"/>
  <c r="N114" i="35"/>
  <c r="N113" i="35"/>
  <c r="O112" i="35"/>
  <c r="M111" i="35"/>
  <c r="O98" i="35"/>
  <c r="M91" i="35"/>
  <c r="N73" i="35"/>
  <c r="O116" i="35"/>
  <c r="M113" i="35"/>
  <c r="M122" i="35"/>
  <c r="O124" i="35"/>
  <c r="M90" i="35"/>
  <c r="N83" i="35"/>
  <c r="M82" i="35"/>
  <c r="O75" i="35"/>
  <c r="N71" i="35"/>
  <c r="O91" i="35"/>
  <c r="N86" i="35"/>
  <c r="M83" i="35"/>
  <c r="N119" i="35"/>
  <c r="N88" i="35"/>
  <c r="M79" i="35"/>
  <c r="N70" i="35"/>
  <c r="O93" i="35"/>
  <c r="M88" i="35"/>
  <c r="O74" i="35"/>
  <c r="M70" i="35"/>
  <c r="O63" i="35"/>
  <c r="O61" i="35"/>
  <c r="N59" i="35"/>
  <c r="N54" i="35"/>
  <c r="N50" i="35"/>
  <c r="M47" i="35"/>
  <c r="M45" i="35"/>
  <c r="N40" i="35"/>
  <c r="O37" i="35"/>
  <c r="O30" i="35"/>
  <c r="N29" i="35"/>
  <c r="M28" i="35"/>
  <c r="N103" i="35"/>
  <c r="O84" i="35"/>
  <c r="M77" i="35"/>
  <c r="N69" i="35"/>
  <c r="M66" i="35"/>
  <c r="M103" i="35"/>
  <c r="O97" i="35"/>
  <c r="M84" i="35"/>
  <c r="N76" i="35"/>
  <c r="O73" i="35"/>
  <c r="M69" i="35"/>
  <c r="N58" i="35"/>
  <c r="M56" i="35"/>
  <c r="N48" i="35"/>
  <c r="O46" i="35"/>
  <c r="O41" i="35"/>
  <c r="N38" i="35"/>
  <c r="O34" i="35"/>
  <c r="N33" i="35"/>
  <c r="M32" i="35"/>
  <c r="N100" i="35"/>
  <c r="M97" i="35"/>
  <c r="O96" i="35"/>
  <c r="O81" i="35"/>
  <c r="M100" i="35"/>
  <c r="M30" i="35"/>
  <c r="O33" i="35"/>
  <c r="N35" i="35"/>
  <c r="S44" i="35"/>
  <c r="T44" i="35" s="1"/>
  <c r="R44" i="35"/>
  <c r="U44" i="35" s="1"/>
  <c r="V44" i="35"/>
  <c r="Y44" i="35" s="1"/>
  <c r="AE44" i="35"/>
  <c r="O47" i="35"/>
  <c r="N53" i="35"/>
  <c r="O57" i="35"/>
  <c r="AE65" i="35"/>
  <c r="AA68" i="35"/>
  <c r="AB68" i="35" s="1"/>
  <c r="N72" i="35"/>
  <c r="AA76" i="35"/>
  <c r="AB76" i="35" s="1"/>
  <c r="Z76" i="35"/>
  <c r="AC76" i="35" s="1"/>
  <c r="S76" i="35"/>
  <c r="T76" i="35" s="1"/>
  <c r="V76" i="35"/>
  <c r="Y76" i="35" s="1"/>
  <c r="M94" i="35"/>
  <c r="AE97" i="35"/>
  <c r="R97" i="35"/>
  <c r="U97" i="35" s="1"/>
  <c r="W97" i="35"/>
  <c r="X97" i="35" s="1"/>
  <c r="S97" i="35"/>
  <c r="T97" i="35" s="1"/>
  <c r="AA97" i="35"/>
  <c r="AB97" i="35" s="1"/>
  <c r="Z97" i="35"/>
  <c r="AC97" i="35" s="1"/>
  <c r="R90" i="35"/>
  <c r="U90" i="35" s="1"/>
  <c r="S77" i="35"/>
  <c r="T77" i="35" s="1"/>
  <c r="AE77" i="35"/>
  <c r="R77" i="35"/>
  <c r="U77" i="35" s="1"/>
  <c r="Z77" i="35"/>
  <c r="AC77" i="35" s="1"/>
  <c r="AA94" i="35"/>
  <c r="AB94" i="35" s="1"/>
  <c r="R94" i="35"/>
  <c r="U94" i="35" s="1"/>
  <c r="AE94" i="35"/>
  <c r="V94" i="35"/>
  <c r="Y94" i="35" s="1"/>
  <c r="S94" i="35"/>
  <c r="T94" i="35" s="1"/>
  <c r="V97" i="35"/>
  <c r="Y97" i="35" s="1"/>
  <c r="Z105" i="35"/>
  <c r="AC105" i="35" s="1"/>
  <c r="R105" i="35"/>
  <c r="U105" i="35" s="1"/>
  <c r="AA105" i="35"/>
  <c r="AB105" i="35" s="1"/>
  <c r="V105" i="35"/>
  <c r="Y105" i="35" s="1"/>
  <c r="W105" i="35"/>
  <c r="X105" i="35" s="1"/>
  <c r="S105" i="35"/>
  <c r="T105" i="35" s="1"/>
  <c r="AA107" i="35"/>
  <c r="AB107" i="35" s="1"/>
  <c r="AE107" i="35"/>
  <c r="Z107" i="35"/>
  <c r="AC107" i="35" s="1"/>
  <c r="W107" i="35"/>
  <c r="X107" i="35" s="1"/>
  <c r="V107" i="35"/>
  <c r="Y107" i="35" s="1"/>
  <c r="S107" i="35"/>
  <c r="T107" i="35" s="1"/>
  <c r="R107" i="35"/>
  <c r="U107" i="35" s="1"/>
  <c r="V77" i="35"/>
  <c r="Y77" i="35" s="1"/>
  <c r="W77" i="35"/>
  <c r="X77" i="35" s="1"/>
  <c r="AE91" i="35"/>
  <c r="R91" i="35"/>
  <c r="U91" i="35" s="1"/>
  <c r="V91" i="35"/>
  <c r="Y91" i="35" s="1"/>
  <c r="W91" i="35"/>
  <c r="X91" i="35" s="1"/>
  <c r="S91" i="35"/>
  <c r="T91" i="35" s="1"/>
  <c r="S98" i="35"/>
  <c r="T98" i="35" s="1"/>
  <c r="AA98" i="35"/>
  <c r="AB98" i="35" s="1"/>
  <c r="W98" i="35"/>
  <c r="X98" i="35" s="1"/>
  <c r="V98" i="35"/>
  <c r="Y98" i="35" s="1"/>
  <c r="Z98" i="35"/>
  <c r="AC98" i="35" s="1"/>
  <c r="R98" i="35"/>
  <c r="U98" i="35" s="1"/>
  <c r="AE105" i="35"/>
  <c r="V82" i="35"/>
  <c r="Y82" i="35" s="1"/>
  <c r="S82" i="35"/>
  <c r="T82" i="35" s="1"/>
  <c r="AE82" i="35"/>
  <c r="S90" i="35"/>
  <c r="T90" i="35" s="1"/>
  <c r="AE90" i="35"/>
  <c r="AA90" i="35"/>
  <c r="AB90" i="35" s="1"/>
  <c r="Z90" i="35"/>
  <c r="AC90" i="35" s="1"/>
  <c r="AA77" i="35"/>
  <c r="AB77" i="35" s="1"/>
  <c r="S80" i="35"/>
  <c r="T80" i="35" s="1"/>
  <c r="Z80" i="35"/>
  <c r="AC80" i="35" s="1"/>
  <c r="AA80" i="35"/>
  <c r="AB80" i="35" s="1"/>
  <c r="R80" i="35"/>
  <c r="U80" i="35" s="1"/>
  <c r="Z122" i="35"/>
  <c r="AC122" i="35" s="1"/>
  <c r="R122" i="35"/>
  <c r="U122" i="35" s="1"/>
  <c r="AA122" i="35"/>
  <c r="AB122" i="35" s="1"/>
  <c r="W122" i="35"/>
  <c r="X122" i="35" s="1"/>
  <c r="S122" i="35"/>
  <c r="T122" i="35" s="1"/>
  <c r="S111" i="35"/>
  <c r="T111" i="35" s="1"/>
  <c r="AA111" i="35"/>
  <c r="AB111" i="35" s="1"/>
  <c r="W111" i="35"/>
  <c r="X111" i="35" s="1"/>
  <c r="V111" i="35"/>
  <c r="Y111" i="35" s="1"/>
  <c r="R111" i="35"/>
  <c r="U111" i="35" s="1"/>
  <c r="Z118" i="35"/>
  <c r="AC118" i="35" s="1"/>
  <c r="V118" i="35"/>
  <c r="Y118" i="35" s="1"/>
  <c r="R118" i="35"/>
  <c r="U118" i="35" s="1"/>
  <c r="AA118" i="35"/>
  <c r="AB118" i="35" s="1"/>
  <c r="W118" i="35"/>
  <c r="X118" i="35" s="1"/>
  <c r="R81" i="35"/>
  <c r="U81" i="35" s="1"/>
  <c r="AA81" i="35"/>
  <c r="AB81" i="35" s="1"/>
  <c r="AE81" i="35"/>
  <c r="AE100" i="35"/>
  <c r="V100" i="35"/>
  <c r="Y100" i="35" s="1"/>
  <c r="S100" i="35"/>
  <c r="T100" i="35" s="1"/>
  <c r="AA128" i="35"/>
  <c r="AB128" i="35" s="1"/>
  <c r="S128" i="35"/>
  <c r="T128" i="35" s="1"/>
  <c r="Z128" i="35"/>
  <c r="AC128" i="35" s="1"/>
  <c r="V128" i="35"/>
  <c r="Y128" i="35" s="1"/>
  <c r="R128" i="35"/>
  <c r="U128" i="35" s="1"/>
  <c r="AE110" i="35"/>
  <c r="R110" i="35"/>
  <c r="U110" i="35" s="1"/>
  <c r="Z110" i="35"/>
  <c r="AC110" i="35" s="1"/>
  <c r="AA110" i="35"/>
  <c r="AB110" i="35" s="1"/>
  <c r="W110" i="35"/>
  <c r="X110" i="35" s="1"/>
  <c r="V110" i="35"/>
  <c r="Y110" i="35" s="1"/>
  <c r="W115" i="35"/>
  <c r="X115" i="35" s="1"/>
  <c r="S115" i="35"/>
  <c r="T115" i="35" s="1"/>
  <c r="AE115" i="35"/>
  <c r="Z115" i="35"/>
  <c r="AC115" i="35" s="1"/>
  <c r="AE126" i="35"/>
  <c r="R126" i="35"/>
  <c r="U126" i="35" s="1"/>
  <c r="Z126" i="35"/>
  <c r="AC126" i="35" s="1"/>
  <c r="AA126" i="35"/>
  <c r="AB126" i="35" s="1"/>
  <c r="W126" i="35"/>
  <c r="X126" i="35" s="1"/>
  <c r="W128" i="35"/>
  <c r="X128" i="35" s="1"/>
  <c r="Z109" i="35"/>
  <c r="AC109" i="35" s="1"/>
  <c r="W109" i="35"/>
  <c r="X109" i="35" s="1"/>
  <c r="S109" i="35"/>
  <c r="T109" i="35" s="1"/>
  <c r="AE109" i="35"/>
  <c r="AA109" i="35"/>
  <c r="AB109" i="35" s="1"/>
  <c r="R115" i="35"/>
  <c r="U115" i="35" s="1"/>
  <c r="S118" i="35"/>
  <c r="T118" i="35" s="1"/>
  <c r="AA123" i="35"/>
  <c r="AB123" i="35" s="1"/>
  <c r="AE123" i="35"/>
  <c r="R123" i="35"/>
  <c r="U123" i="35" s="1"/>
  <c r="Z123" i="35"/>
  <c r="AC123" i="35" s="1"/>
  <c r="W123" i="35"/>
  <c r="X123" i="35" s="1"/>
  <c r="V123" i="35"/>
  <c r="Y123" i="35" s="1"/>
  <c r="S123" i="35"/>
  <c r="T123" i="35" s="1"/>
  <c r="S126" i="35"/>
  <c r="T126" i="35" s="1"/>
  <c r="S121" i="35"/>
  <c r="T121" i="35" s="1"/>
  <c r="V121" i="35"/>
  <c r="Y121" i="35" s="1"/>
  <c r="AA121" i="35"/>
  <c r="AB121" i="35" s="1"/>
  <c r="W121" i="35"/>
  <c r="X121" i="35" s="1"/>
  <c r="R121" i="35"/>
  <c r="U121" i="35" s="1"/>
  <c r="Z121" i="35"/>
  <c r="AC121" i="35" s="1"/>
  <c r="AE128" i="35"/>
  <c r="AA95" i="35"/>
  <c r="AB95" i="35" s="1"/>
  <c r="W95" i="35"/>
  <c r="X95" i="35" s="1"/>
  <c r="V95" i="35"/>
  <c r="Y95" i="35" s="1"/>
  <c r="S110" i="35"/>
  <c r="T110" i="35" s="1"/>
  <c r="Z111" i="35"/>
  <c r="AC111" i="35" s="1"/>
  <c r="V126" i="35"/>
  <c r="Y126" i="35" s="1"/>
  <c r="AE55" i="35"/>
  <c r="R55" i="35"/>
  <c r="U55" i="35" s="1"/>
  <c r="S55" i="35"/>
  <c r="T55" i="35" s="1"/>
  <c r="Z55" i="35"/>
  <c r="AC55" i="35" s="1"/>
  <c r="Z87" i="35"/>
  <c r="AC87" i="35" s="1"/>
  <c r="V87" i="35"/>
  <c r="Y87" i="35" s="1"/>
  <c r="R87" i="35"/>
  <c r="U87" i="35" s="1"/>
  <c r="R100" i="35"/>
  <c r="U100" i="35" s="1"/>
  <c r="W102" i="35"/>
  <c r="X102" i="35" s="1"/>
  <c r="V102" i="35"/>
  <c r="Y102" i="35" s="1"/>
  <c r="S102" i="35"/>
  <c r="T102" i="35" s="1"/>
  <c r="AE102" i="35"/>
  <c r="AA78" i="35"/>
  <c r="AB78" i="35" s="1"/>
  <c r="V81" i="35"/>
  <c r="Y81" i="35" s="1"/>
  <c r="AE87" i="35"/>
  <c r="W100" i="35"/>
  <c r="X100" i="35" s="1"/>
  <c r="AE121" i="35"/>
  <c r="Z60" i="35"/>
  <c r="AC60" i="35" s="1"/>
  <c r="W81" i="35"/>
  <c r="X81" i="35" s="1"/>
  <c r="AE111" i="35"/>
  <c r="AA119" i="35"/>
  <c r="AB119" i="35" s="1"/>
  <c r="W119" i="35"/>
  <c r="X119" i="35" s="1"/>
  <c r="V119" i="35"/>
  <c r="Y119" i="35" s="1"/>
  <c r="R119" i="35"/>
  <c r="U119" i="35" s="1"/>
  <c r="AE119" i="35"/>
  <c r="Z119" i="35"/>
  <c r="AC119" i="35" s="1"/>
  <c r="R124" i="35"/>
  <c r="U124" i="35" s="1"/>
  <c r="AE124" i="35"/>
  <c r="W124" i="35"/>
  <c r="X124" i="35" s="1"/>
  <c r="S124" i="35"/>
  <c r="T124" i="35" s="1"/>
  <c r="W133" i="35"/>
  <c r="X133" i="35" s="1"/>
  <c r="R133" i="35"/>
  <c r="U133" i="35" s="1"/>
  <c r="AA133" i="35"/>
  <c r="AB133" i="35" s="1"/>
  <c r="W138" i="35"/>
  <c r="X138" i="35" s="1"/>
  <c r="S138" i="35"/>
  <c r="T138" i="35" s="1"/>
  <c r="Z138" i="35"/>
  <c r="AC138" i="35" s="1"/>
  <c r="V138" i="35"/>
  <c r="Y138" i="35" s="1"/>
  <c r="AE138" i="35"/>
  <c r="AA138" i="35"/>
  <c r="AB138" i="35" s="1"/>
  <c r="V84" i="35"/>
  <c r="Y84" i="35" s="1"/>
  <c r="Z96" i="35"/>
  <c r="AC96" i="35" s="1"/>
  <c r="AA104" i="35"/>
  <c r="AB104" i="35" s="1"/>
  <c r="AA106" i="35"/>
  <c r="AB106" i="35" s="1"/>
  <c r="AE106" i="35"/>
  <c r="W136" i="35"/>
  <c r="X136" i="35" s="1"/>
  <c r="R136" i="35"/>
  <c r="U136" i="35" s="1"/>
  <c r="AE136" i="35"/>
  <c r="AA136" i="35"/>
  <c r="AB136" i="35" s="1"/>
  <c r="R138" i="35"/>
  <c r="U138" i="35" s="1"/>
  <c r="Z101" i="35"/>
  <c r="AC101" i="35" s="1"/>
  <c r="S132" i="35"/>
  <c r="T132" i="35" s="1"/>
  <c r="AA132" i="35"/>
  <c r="AB132" i="35" s="1"/>
  <c r="W132" i="35"/>
  <c r="X132" i="35" s="1"/>
  <c r="R132" i="35"/>
  <c r="U132" i="35" s="1"/>
  <c r="AE132" i="35"/>
  <c r="V132" i="35"/>
  <c r="Y132" i="35" s="1"/>
  <c r="AA101" i="35"/>
  <c r="AB101" i="35" s="1"/>
  <c r="AE104" i="35"/>
  <c r="S136" i="35"/>
  <c r="T136" i="35" s="1"/>
  <c r="AE79" i="35"/>
  <c r="R79" i="35"/>
  <c r="U79" i="35" s="1"/>
  <c r="AA84" i="35"/>
  <c r="AB84" i="35" s="1"/>
  <c r="R106" i="35"/>
  <c r="U106" i="35" s="1"/>
  <c r="Z113" i="35"/>
  <c r="AC113" i="35" s="1"/>
  <c r="V113" i="35"/>
  <c r="Y113" i="35" s="1"/>
  <c r="AE113" i="35"/>
  <c r="S127" i="35"/>
  <c r="T127" i="35" s="1"/>
  <c r="R127" i="35"/>
  <c r="U127" i="35" s="1"/>
  <c r="W127" i="35"/>
  <c r="X127" i="35" s="1"/>
  <c r="Z127" i="35"/>
  <c r="AC127" i="35" s="1"/>
  <c r="V136" i="35"/>
  <c r="Y136" i="35" s="1"/>
  <c r="Z139" i="35"/>
  <c r="AC139" i="35" s="1"/>
  <c r="AA139" i="35"/>
  <c r="AB139" i="35" s="1"/>
  <c r="S139" i="35"/>
  <c r="T139" i="35" s="1"/>
  <c r="W139" i="35"/>
  <c r="X139" i="35" s="1"/>
  <c r="V139" i="35"/>
  <c r="Y139" i="35" s="1"/>
  <c r="AE139" i="35"/>
  <c r="Z134" i="35"/>
  <c r="AC134" i="35" s="1"/>
  <c r="AA134" i="35"/>
  <c r="AB134" i="35" s="1"/>
  <c r="V135" i="35"/>
  <c r="Y135" i="35" s="1"/>
  <c r="AE135" i="35"/>
  <c r="W135" i="35"/>
  <c r="X135" i="35" s="1"/>
  <c r="V159" i="35"/>
  <c r="Y159" i="35" s="1"/>
  <c r="Z159" i="35"/>
  <c r="AC159" i="35" s="1"/>
  <c r="W159" i="35"/>
  <c r="X159" i="35" s="1"/>
  <c r="AE159" i="35"/>
  <c r="AA159" i="35"/>
  <c r="AB159" i="35" s="1"/>
  <c r="S159" i="35"/>
  <c r="T159" i="35" s="1"/>
  <c r="W146" i="35"/>
  <c r="X146" i="35" s="1"/>
  <c r="AE146" i="35"/>
  <c r="Z146" i="35"/>
  <c r="AC146" i="35" s="1"/>
  <c r="S146" i="35"/>
  <c r="T146" i="35" s="1"/>
  <c r="R146" i="35"/>
  <c r="U146" i="35" s="1"/>
  <c r="R159" i="35"/>
  <c r="U159" i="35" s="1"/>
  <c r="AA112" i="35"/>
  <c r="AB112" i="35" s="1"/>
  <c r="W134" i="35"/>
  <c r="X134" i="35" s="1"/>
  <c r="AE143" i="35"/>
  <c r="R143" i="35"/>
  <c r="U143" i="35" s="1"/>
  <c r="Z143" i="35"/>
  <c r="AC143" i="35" s="1"/>
  <c r="S143" i="35"/>
  <c r="T143" i="35" s="1"/>
  <c r="W143" i="35"/>
  <c r="X143" i="35" s="1"/>
  <c r="V143" i="35"/>
  <c r="Y143" i="35" s="1"/>
  <c r="AA125" i="35"/>
  <c r="AB125" i="35" s="1"/>
  <c r="W125" i="35"/>
  <c r="X125" i="35" s="1"/>
  <c r="R125" i="35"/>
  <c r="U125" i="35" s="1"/>
  <c r="W129" i="35"/>
  <c r="X129" i="35" s="1"/>
  <c r="AE129" i="35"/>
  <c r="Z129" i="35"/>
  <c r="AC129" i="35" s="1"/>
  <c r="S129" i="35"/>
  <c r="T129" i="35" s="1"/>
  <c r="V114" i="35"/>
  <c r="Y114" i="35" s="1"/>
  <c r="AE114" i="35"/>
  <c r="R114" i="35"/>
  <c r="U114" i="35" s="1"/>
  <c r="Z114" i="35"/>
  <c r="AC114" i="35" s="1"/>
  <c r="AE130" i="35"/>
  <c r="AA140" i="35"/>
  <c r="AB140" i="35" s="1"/>
  <c r="AE140" i="35"/>
  <c r="W144" i="35"/>
  <c r="X144" i="35" s="1"/>
  <c r="W150" i="35"/>
  <c r="X150" i="35" s="1"/>
  <c r="AA150" i="35"/>
  <c r="AB150" i="35" s="1"/>
  <c r="Z151" i="35"/>
  <c r="AC151" i="35" s="1"/>
  <c r="AA151" i="35"/>
  <c r="AB151" i="35" s="1"/>
  <c r="W151" i="35"/>
  <c r="X151" i="35" s="1"/>
  <c r="R151" i="35"/>
  <c r="U151" i="35" s="1"/>
  <c r="AA152" i="35"/>
  <c r="AB152" i="35" s="1"/>
  <c r="AE152" i="35"/>
  <c r="Z152" i="35"/>
  <c r="AC152" i="35" s="1"/>
  <c r="V152" i="35"/>
  <c r="Y152" i="35" s="1"/>
  <c r="AE153" i="35"/>
  <c r="Z153" i="35"/>
  <c r="AC153" i="35" s="1"/>
  <c r="W154" i="35"/>
  <c r="X154" i="35" s="1"/>
  <c r="AA154" i="35"/>
  <c r="AB154" i="35" s="1"/>
  <c r="Z154" i="35"/>
  <c r="AC154" i="35" s="1"/>
  <c r="AE155" i="35"/>
  <c r="R155" i="35"/>
  <c r="U155" i="35" s="1"/>
  <c r="Z155" i="35"/>
  <c r="AC155" i="35" s="1"/>
  <c r="W155" i="35"/>
  <c r="X155" i="35" s="1"/>
  <c r="AA155" i="35"/>
  <c r="AB155" i="35" s="1"/>
  <c r="S156" i="35"/>
  <c r="T156" i="35" s="1"/>
  <c r="Z156" i="35"/>
  <c r="AC156" i="35" s="1"/>
  <c r="V156" i="35"/>
  <c r="Y156" i="35" s="1"/>
  <c r="S157" i="35"/>
  <c r="T157" i="35" s="1"/>
  <c r="AA157" i="35"/>
  <c r="AB157" i="35" s="1"/>
  <c r="AE157" i="35"/>
  <c r="W157" i="35"/>
  <c r="X157" i="35" s="1"/>
  <c r="AE175" i="35"/>
  <c r="R175" i="35"/>
  <c r="U175" i="35" s="1"/>
  <c r="AA175" i="35"/>
  <c r="AB175" i="35" s="1"/>
  <c r="Z175" i="35"/>
  <c r="AC175" i="35" s="1"/>
  <c r="W175" i="35"/>
  <c r="X175" i="35" s="1"/>
  <c r="S175" i="35"/>
  <c r="T175" i="35" s="1"/>
  <c r="V175" i="35"/>
  <c r="Y175" i="35" s="1"/>
  <c r="V147" i="35"/>
  <c r="Y147" i="35" s="1"/>
  <c r="Z147" i="35"/>
  <c r="AC147" i="35" s="1"/>
  <c r="R147" i="35"/>
  <c r="U147" i="35" s="1"/>
  <c r="W169" i="35"/>
  <c r="X169" i="35" s="1"/>
  <c r="S169" i="35"/>
  <c r="T169" i="35" s="1"/>
  <c r="R169" i="35"/>
  <c r="U169" i="35" s="1"/>
  <c r="Z169" i="35"/>
  <c r="AC169" i="35" s="1"/>
  <c r="V169" i="35"/>
  <c r="Y169" i="35" s="1"/>
  <c r="AE169" i="35"/>
  <c r="AA169" i="35"/>
  <c r="AB169" i="35" s="1"/>
  <c r="AE144" i="35"/>
  <c r="AE141" i="35"/>
  <c r="W148" i="35"/>
  <c r="X148" i="35" s="1"/>
  <c r="V148" i="35"/>
  <c r="Y148" i="35" s="1"/>
  <c r="Z148" i="35"/>
  <c r="AC148" i="35" s="1"/>
  <c r="V150" i="35"/>
  <c r="Y150" i="35" s="1"/>
  <c r="V151" i="35"/>
  <c r="Y151" i="35" s="1"/>
  <c r="W152" i="35"/>
  <c r="X152" i="35" s="1"/>
  <c r="V153" i="35"/>
  <c r="Y153" i="35" s="1"/>
  <c r="V154" i="35"/>
  <c r="Y154" i="35" s="1"/>
  <c r="V155" i="35"/>
  <c r="Y155" i="35" s="1"/>
  <c r="W156" i="35"/>
  <c r="X156" i="35" s="1"/>
  <c r="V157" i="35"/>
  <c r="Y157" i="35" s="1"/>
  <c r="W180" i="35"/>
  <c r="X180" i="35" s="1"/>
  <c r="V180" i="35"/>
  <c r="Y180" i="35" s="1"/>
  <c r="S180" i="35"/>
  <c r="T180" i="35" s="1"/>
  <c r="AE180" i="35"/>
  <c r="R180" i="35"/>
  <c r="U180" i="35" s="1"/>
  <c r="Z180" i="35"/>
  <c r="AC180" i="35" s="1"/>
  <c r="AA180" i="35"/>
  <c r="AB180" i="35" s="1"/>
  <c r="Z171" i="35"/>
  <c r="AC171" i="35" s="1"/>
  <c r="W171" i="35"/>
  <c r="X171" i="35" s="1"/>
  <c r="V171" i="35"/>
  <c r="Y171" i="35" s="1"/>
  <c r="AA171" i="35"/>
  <c r="AB171" i="35" s="1"/>
  <c r="S171" i="35"/>
  <c r="T171" i="35" s="1"/>
  <c r="AE171" i="35"/>
  <c r="W142" i="35"/>
  <c r="X142" i="35" s="1"/>
  <c r="AA142" i="35"/>
  <c r="AB142" i="35" s="1"/>
  <c r="V142" i="35"/>
  <c r="Y142" i="35" s="1"/>
  <c r="AE142" i="35"/>
  <c r="R171" i="35"/>
  <c r="U171" i="35" s="1"/>
  <c r="W178" i="35"/>
  <c r="X178" i="35" s="1"/>
  <c r="S178" i="35"/>
  <c r="T178" i="35" s="1"/>
  <c r="AE178" i="35"/>
  <c r="R178" i="35"/>
  <c r="U178" i="35" s="1"/>
  <c r="AA178" i="35"/>
  <c r="AB178" i="35" s="1"/>
  <c r="Z178" i="35"/>
  <c r="AC178" i="35" s="1"/>
  <c r="V178" i="35"/>
  <c r="Y178" i="35" s="1"/>
  <c r="W158" i="35"/>
  <c r="X158" i="35" s="1"/>
  <c r="S158" i="35"/>
  <c r="T158" i="35" s="1"/>
  <c r="AE158" i="35"/>
  <c r="AA158" i="35"/>
  <c r="AB158" i="35" s="1"/>
  <c r="Z158" i="35"/>
  <c r="AC158" i="35" s="1"/>
  <c r="S145" i="35"/>
  <c r="T145" i="35" s="1"/>
  <c r="AA145" i="35"/>
  <c r="AB145" i="35" s="1"/>
  <c r="AA163" i="35"/>
  <c r="AB163" i="35" s="1"/>
  <c r="Z163" i="35"/>
  <c r="AC163" i="35" s="1"/>
  <c r="R163" i="35"/>
  <c r="U163" i="35" s="1"/>
  <c r="W163" i="35"/>
  <c r="X163" i="35" s="1"/>
  <c r="S163" i="35"/>
  <c r="T163" i="35" s="1"/>
  <c r="AE131" i="35"/>
  <c r="R131" i="35"/>
  <c r="U131" i="35" s="1"/>
  <c r="Z131" i="35"/>
  <c r="AC131" i="35" s="1"/>
  <c r="S167" i="35"/>
  <c r="T167" i="35" s="1"/>
  <c r="AE167" i="35"/>
  <c r="R167" i="35"/>
  <c r="U167" i="35" s="1"/>
  <c r="AA167" i="35"/>
  <c r="AB167" i="35" s="1"/>
  <c r="W167" i="35"/>
  <c r="X167" i="35" s="1"/>
  <c r="V167" i="35"/>
  <c r="Y167" i="35" s="1"/>
  <c r="AE187" i="35"/>
  <c r="R187" i="35"/>
  <c r="U187" i="35" s="1"/>
  <c r="AA187" i="35"/>
  <c r="AB187" i="35" s="1"/>
  <c r="Z187" i="35"/>
  <c r="AC187" i="35" s="1"/>
  <c r="W187" i="35"/>
  <c r="X187" i="35" s="1"/>
  <c r="V187" i="35"/>
  <c r="Y187" i="35" s="1"/>
  <c r="S187" i="35"/>
  <c r="T187" i="35" s="1"/>
  <c r="S176" i="35"/>
  <c r="T176" i="35" s="1"/>
  <c r="AE176" i="35"/>
  <c r="R176" i="35"/>
  <c r="U176" i="35" s="1"/>
  <c r="AA176" i="35"/>
  <c r="AB176" i="35" s="1"/>
  <c r="Z176" i="35"/>
  <c r="AC176" i="35" s="1"/>
  <c r="S188" i="35"/>
  <c r="T188" i="35" s="1"/>
  <c r="AE188" i="35"/>
  <c r="R188" i="35"/>
  <c r="U188" i="35" s="1"/>
  <c r="AA188" i="35"/>
  <c r="AB188" i="35" s="1"/>
  <c r="Z188" i="35"/>
  <c r="AC188" i="35" s="1"/>
  <c r="AE164" i="35"/>
  <c r="R164" i="35"/>
  <c r="U164" i="35" s="1"/>
  <c r="AA164" i="35"/>
  <c r="AB164" i="35" s="1"/>
  <c r="Z164" i="35"/>
  <c r="AC164" i="35" s="1"/>
  <c r="V176" i="35"/>
  <c r="Y176" i="35" s="1"/>
  <c r="W188" i="35"/>
  <c r="X188" i="35" s="1"/>
  <c r="W190" i="35"/>
  <c r="X190" i="35" s="1"/>
  <c r="S190" i="35"/>
  <c r="T190" i="35" s="1"/>
  <c r="AE190" i="35"/>
  <c r="R190" i="35"/>
  <c r="U190" i="35" s="1"/>
  <c r="Z190" i="35"/>
  <c r="AC190" i="35" s="1"/>
  <c r="S165" i="35"/>
  <c r="T165" i="35" s="1"/>
  <c r="AA165" i="35"/>
  <c r="AB165" i="35" s="1"/>
  <c r="W165" i="35"/>
  <c r="X165" i="35" s="1"/>
  <c r="W176" i="35"/>
  <c r="X176" i="35" s="1"/>
  <c r="V190" i="35"/>
  <c r="Y190" i="35" s="1"/>
  <c r="AE166" i="35"/>
  <c r="R166" i="35"/>
  <c r="U166" i="35" s="1"/>
  <c r="S166" i="35"/>
  <c r="T166" i="35" s="1"/>
  <c r="W192" i="35"/>
  <c r="X192" i="35" s="1"/>
  <c r="V192" i="35"/>
  <c r="Y192" i="35" s="1"/>
  <c r="S192" i="35"/>
  <c r="T192" i="35" s="1"/>
  <c r="AE192" i="35"/>
  <c r="R192" i="35"/>
  <c r="U192" i="35" s="1"/>
  <c r="W164" i="35"/>
  <c r="X164" i="35" s="1"/>
  <c r="V168" i="35"/>
  <c r="Y168" i="35" s="1"/>
  <c r="S168" i="35"/>
  <c r="T168" i="35" s="1"/>
  <c r="AE168" i="35"/>
  <c r="R168" i="35"/>
  <c r="U168" i="35" s="1"/>
  <c r="Z168" i="35"/>
  <c r="AC168" i="35" s="1"/>
  <c r="V177" i="35"/>
  <c r="Y177" i="35" s="1"/>
  <c r="S177" i="35"/>
  <c r="T177" i="35" s="1"/>
  <c r="AE177" i="35"/>
  <c r="R177" i="35"/>
  <c r="U177" i="35" s="1"/>
  <c r="AA177" i="35"/>
  <c r="AB177" i="35" s="1"/>
  <c r="W177" i="35"/>
  <c r="X177" i="35" s="1"/>
  <c r="Z192" i="35"/>
  <c r="AC192" i="35" s="1"/>
  <c r="W199" i="35"/>
  <c r="X199" i="35" s="1"/>
  <c r="AE199" i="35"/>
  <c r="R199" i="35"/>
  <c r="U199" i="35" s="1"/>
  <c r="AA199" i="35"/>
  <c r="AB199" i="35" s="1"/>
  <c r="Z199" i="35"/>
  <c r="AC199" i="35" s="1"/>
  <c r="V199" i="35"/>
  <c r="Y199" i="35" s="1"/>
  <c r="S199" i="35"/>
  <c r="T199" i="35" s="1"/>
  <c r="W201" i="35"/>
  <c r="X201" i="35" s="1"/>
  <c r="V201" i="35"/>
  <c r="Y201" i="35" s="1"/>
  <c r="S201" i="35"/>
  <c r="T201" i="35" s="1"/>
  <c r="AE201" i="35"/>
  <c r="R201" i="35"/>
  <c r="U201" i="35" s="1"/>
  <c r="AA201" i="35"/>
  <c r="AB201" i="35" s="1"/>
  <c r="Z201" i="35"/>
  <c r="AC201" i="35" s="1"/>
  <c r="V189" i="35"/>
  <c r="Y189" i="35" s="1"/>
  <c r="S189" i="35"/>
  <c r="T189" i="35" s="1"/>
  <c r="AE189" i="35"/>
  <c r="R189" i="35"/>
  <c r="U189" i="35" s="1"/>
  <c r="AA189" i="35"/>
  <c r="AB189" i="35" s="1"/>
  <c r="W160" i="35"/>
  <c r="X160" i="35" s="1"/>
  <c r="V160" i="35"/>
  <c r="Y160" i="35" s="1"/>
  <c r="AA160" i="35"/>
  <c r="AB160" i="35" s="1"/>
  <c r="S181" i="35"/>
  <c r="T181" i="35" s="1"/>
  <c r="S193" i="35"/>
  <c r="T193" i="35" s="1"/>
  <c r="Z200" i="35"/>
  <c r="AC200" i="35" s="1"/>
  <c r="R204" i="35"/>
  <c r="U204" i="35" s="1"/>
  <c r="AE204" i="35"/>
  <c r="S205" i="35"/>
  <c r="T205" i="35" s="1"/>
  <c r="V208" i="35"/>
  <c r="Y208" i="35" s="1"/>
  <c r="R179" i="35"/>
  <c r="U179" i="35" s="1"/>
  <c r="AE179" i="35"/>
  <c r="V183" i="35"/>
  <c r="Y183" i="35" s="1"/>
  <c r="R191" i="35"/>
  <c r="U191" i="35" s="1"/>
  <c r="AE191" i="35"/>
  <c r="V195" i="35"/>
  <c r="Y195" i="35" s="1"/>
  <c r="AA200" i="35"/>
  <c r="AB200" i="35" s="1"/>
  <c r="R203" i="35"/>
  <c r="U203" i="35" s="1"/>
  <c r="AE203" i="35"/>
  <c r="S204" i="35"/>
  <c r="T204" i="35" s="1"/>
  <c r="V207" i="35"/>
  <c r="Y207" i="35" s="1"/>
  <c r="W208" i="35"/>
  <c r="X208" i="35" s="1"/>
  <c r="S179" i="35"/>
  <c r="T179" i="35" s="1"/>
  <c r="W183" i="35"/>
  <c r="X183" i="35" s="1"/>
  <c r="R202" i="35"/>
  <c r="U202" i="35" s="1"/>
  <c r="AE202" i="35"/>
  <c r="S203" i="35"/>
  <c r="T203" i="35" s="1"/>
  <c r="V206" i="35"/>
  <c r="Y206" i="35" s="1"/>
  <c r="W207" i="35"/>
  <c r="X207" i="35" s="1"/>
  <c r="V181" i="35"/>
  <c r="Y181" i="35" s="1"/>
  <c r="V193" i="35"/>
  <c r="Y193" i="35" s="1"/>
  <c r="S202" i="35"/>
  <c r="T202" i="35" s="1"/>
  <c r="V205" i="35"/>
  <c r="Y205" i="35" s="1"/>
  <c r="W206" i="35"/>
  <c r="X206" i="35" s="1"/>
  <c r="W181" i="35"/>
  <c r="X181" i="35" s="1"/>
  <c r="W193" i="35"/>
  <c r="X193" i="35" s="1"/>
  <c r="R200" i="35"/>
  <c r="U200" i="35" s="1"/>
  <c r="V204" i="35"/>
  <c r="Y204" i="35" s="1"/>
  <c r="W205" i="35"/>
  <c r="X205" i="35" s="1"/>
  <c r="Z208" i="35"/>
  <c r="AC208" i="35" s="1"/>
  <c r="W204" i="35"/>
  <c r="X204" i="35" s="1"/>
  <c r="Z207" i="35"/>
  <c r="AC207" i="35" s="1"/>
  <c r="AA208" i="35"/>
  <c r="AB208" i="35" s="1"/>
  <c r="V202" i="35"/>
  <c r="Y202" i="35" s="1"/>
  <c r="W203" i="35"/>
  <c r="X203" i="35" s="1"/>
  <c r="Z206" i="35"/>
  <c r="AC206" i="35" s="1"/>
  <c r="AA207" i="35"/>
  <c r="AB207" i="35" s="1"/>
  <c r="W202" i="35"/>
  <c r="X202" i="35" s="1"/>
  <c r="Z205" i="35"/>
  <c r="AC205" i="35" s="1"/>
  <c r="AA206" i="35"/>
  <c r="AB206" i="35" s="1"/>
  <c r="R208" i="35"/>
  <c r="U208" i="35" s="1"/>
  <c r="R206" i="35"/>
  <c r="U206" i="35" s="1"/>
  <c r="W76" i="32"/>
  <c r="X76" i="32" s="1"/>
  <c r="AA76" i="32"/>
  <c r="AB76" i="32" s="1"/>
  <c r="V76" i="32"/>
  <c r="Y76" i="32" s="1"/>
  <c r="Z31" i="32"/>
  <c r="AC31" i="32" s="1"/>
  <c r="AA48" i="32"/>
  <c r="AB48" i="32" s="1"/>
  <c r="S48" i="32"/>
  <c r="T48" i="32" s="1"/>
  <c r="AE48" i="32"/>
  <c r="V55" i="32"/>
  <c r="Y55" i="32" s="1"/>
  <c r="AE55" i="32"/>
  <c r="R55" i="32"/>
  <c r="U55" i="32" s="1"/>
  <c r="S76" i="32"/>
  <c r="T76" i="32" s="1"/>
  <c r="Z94" i="32"/>
  <c r="AC94" i="32" s="1"/>
  <c r="AE94" i="32"/>
  <c r="S181" i="32"/>
  <c r="T181" i="32" s="1"/>
  <c r="W181" i="32"/>
  <c r="X181" i="32" s="1"/>
  <c r="V181" i="32"/>
  <c r="Y181" i="32" s="1"/>
  <c r="R181" i="32"/>
  <c r="U181" i="32" s="1"/>
  <c r="AA181" i="32"/>
  <c r="AB181" i="32" s="1"/>
  <c r="Z181" i="32"/>
  <c r="AC181" i="32" s="1"/>
  <c r="W23" i="32"/>
  <c r="X23" i="32" s="1"/>
  <c r="S35" i="32"/>
  <c r="T35" i="32" s="1"/>
  <c r="Z76" i="32"/>
  <c r="AC76" i="32" s="1"/>
  <c r="R98" i="25"/>
  <c r="U98" i="25" s="1"/>
  <c r="S41" i="32"/>
  <c r="T41" i="32" s="1"/>
  <c r="W119" i="32"/>
  <c r="X119" i="32" s="1"/>
  <c r="AE119" i="32"/>
  <c r="AA119" i="32"/>
  <c r="AB119" i="32" s="1"/>
  <c r="R119" i="32"/>
  <c r="U119" i="32" s="1"/>
  <c r="Z24" i="32"/>
  <c r="AC24" i="32" s="1"/>
  <c r="S24" i="32"/>
  <c r="T24" i="32" s="1"/>
  <c r="V56" i="32"/>
  <c r="Y56" i="32" s="1"/>
  <c r="Z56" i="32"/>
  <c r="AC56" i="32" s="1"/>
  <c r="AE198" i="32"/>
  <c r="W198" i="32"/>
  <c r="X198" i="32" s="1"/>
  <c r="AA92" i="24"/>
  <c r="AB92" i="24" s="1"/>
  <c r="AE110" i="25"/>
  <c r="AA16" i="32"/>
  <c r="AB16" i="32" s="1"/>
  <c r="S16" i="32"/>
  <c r="T16" i="32" s="1"/>
  <c r="R49" i="32"/>
  <c r="U49" i="32" s="1"/>
  <c r="AA52" i="32"/>
  <c r="AB52" i="32" s="1"/>
  <c r="W56" i="32"/>
  <c r="X56" i="32" s="1"/>
  <c r="AA49" i="32"/>
  <c r="AB49" i="32" s="1"/>
  <c r="Z69" i="32"/>
  <c r="AC69" i="32" s="1"/>
  <c r="S69" i="32"/>
  <c r="T69" i="32" s="1"/>
  <c r="Z104" i="32"/>
  <c r="AC104" i="32" s="1"/>
  <c r="S104" i="32"/>
  <c r="T104" i="32" s="1"/>
  <c r="W24" i="32"/>
  <c r="X24" i="32" s="1"/>
  <c r="AA69" i="32"/>
  <c r="AB69" i="32" s="1"/>
  <c r="AA104" i="32"/>
  <c r="AB104" i="32" s="1"/>
  <c r="Z144" i="32"/>
  <c r="AC144" i="32" s="1"/>
  <c r="R144" i="32"/>
  <c r="U144" i="32" s="1"/>
  <c r="AA24" i="32"/>
  <c r="AB24" i="32" s="1"/>
  <c r="S84" i="32"/>
  <c r="T84" i="32" s="1"/>
  <c r="AE84" i="32"/>
  <c r="AE24" i="32"/>
  <c r="W100" i="32"/>
  <c r="X100" i="32" s="1"/>
  <c r="V100" i="32"/>
  <c r="Y100" i="32" s="1"/>
  <c r="S100" i="32"/>
  <c r="T100" i="32" s="1"/>
  <c r="V28" i="32"/>
  <c r="Y28" i="32" s="1"/>
  <c r="W28" i="32"/>
  <c r="X28" i="32" s="1"/>
  <c r="Z28" i="32"/>
  <c r="AC28" i="32" s="1"/>
  <c r="W54" i="32"/>
  <c r="X54" i="32" s="1"/>
  <c r="AA54" i="32"/>
  <c r="AB54" i="32" s="1"/>
  <c r="R54" i="32"/>
  <c r="U54" i="32" s="1"/>
  <c r="AA61" i="32"/>
  <c r="AB61" i="32" s="1"/>
  <c r="AE61" i="32"/>
  <c r="V136" i="24"/>
  <c r="Y136" i="24" s="1"/>
  <c r="R60" i="25"/>
  <c r="U60" i="25" s="1"/>
  <c r="Z25" i="32"/>
  <c r="AC25" i="32" s="1"/>
  <c r="W25" i="32"/>
  <c r="X25" i="32" s="1"/>
  <c r="AA25" i="32"/>
  <c r="AB25" i="32" s="1"/>
  <c r="R51" i="32"/>
  <c r="U51" i="32" s="1"/>
  <c r="AA51" i="32"/>
  <c r="AB51" i="32" s="1"/>
  <c r="V51" i="32"/>
  <c r="Y51" i="32" s="1"/>
  <c r="S51" i="32"/>
  <c r="T51" i="32" s="1"/>
  <c r="Z54" i="32"/>
  <c r="AC54" i="32" s="1"/>
  <c r="R61" i="32"/>
  <c r="U61" i="32" s="1"/>
  <c r="R128" i="32"/>
  <c r="U128" i="32" s="1"/>
  <c r="Z128" i="32"/>
  <c r="AC128" i="32" s="1"/>
  <c r="S128" i="32"/>
  <c r="T128" i="32" s="1"/>
  <c r="V141" i="32"/>
  <c r="Y141" i="32" s="1"/>
  <c r="Z141" i="32"/>
  <c r="AC141" i="32" s="1"/>
  <c r="AA169" i="32"/>
  <c r="AB169" i="32" s="1"/>
  <c r="Z169" i="32"/>
  <c r="AC169" i="32" s="1"/>
  <c r="R169" i="32"/>
  <c r="U169" i="32" s="1"/>
  <c r="V53" i="32"/>
  <c r="Y53" i="32" s="1"/>
  <c r="R58" i="32"/>
  <c r="U58" i="32" s="1"/>
  <c r="W64" i="32"/>
  <c r="X64" i="32" s="1"/>
  <c r="W68" i="32"/>
  <c r="X68" i="32" s="1"/>
  <c r="V77" i="32"/>
  <c r="Y77" i="32" s="1"/>
  <c r="R80" i="32"/>
  <c r="U80" i="32" s="1"/>
  <c r="R85" i="32"/>
  <c r="U85" i="32" s="1"/>
  <c r="V95" i="32"/>
  <c r="Y95" i="32" s="1"/>
  <c r="R107" i="32"/>
  <c r="U107" i="32" s="1"/>
  <c r="AA108" i="32"/>
  <c r="AB108" i="32" s="1"/>
  <c r="V115" i="32"/>
  <c r="Y115" i="32" s="1"/>
  <c r="R118" i="32"/>
  <c r="U118" i="32" s="1"/>
  <c r="S124" i="32"/>
  <c r="T124" i="32" s="1"/>
  <c r="V130" i="32"/>
  <c r="Y130" i="32" s="1"/>
  <c r="AE142" i="32"/>
  <c r="V150" i="32"/>
  <c r="Y150" i="32" s="1"/>
  <c r="AA173" i="32"/>
  <c r="AB173" i="32" s="1"/>
  <c r="V186" i="32"/>
  <c r="Y186" i="32" s="1"/>
  <c r="AA199" i="32"/>
  <c r="AB199" i="32" s="1"/>
  <c r="V11" i="33"/>
  <c r="Y11" i="33" s="1"/>
  <c r="Z13" i="33"/>
  <c r="AC13" i="33" s="1"/>
  <c r="S20" i="33"/>
  <c r="T20" i="33" s="1"/>
  <c r="S23" i="33"/>
  <c r="T23" i="33" s="1"/>
  <c r="Z24" i="33"/>
  <c r="AC24" i="33" s="1"/>
  <c r="W40" i="33"/>
  <c r="X40" i="33" s="1"/>
  <c r="R43" i="33"/>
  <c r="U43" i="33" s="1"/>
  <c r="S48" i="33"/>
  <c r="T48" i="33" s="1"/>
  <c r="V50" i="33"/>
  <c r="Y50" i="33" s="1"/>
  <c r="S51" i="33"/>
  <c r="T51" i="33" s="1"/>
  <c r="AA59" i="33"/>
  <c r="AB59" i="33" s="1"/>
  <c r="W62" i="33"/>
  <c r="X62" i="33" s="1"/>
  <c r="Z63" i="33"/>
  <c r="AC63" i="33" s="1"/>
  <c r="S72" i="33"/>
  <c r="T72" i="33" s="1"/>
  <c r="V73" i="33"/>
  <c r="Y73" i="33" s="1"/>
  <c r="AA76" i="33"/>
  <c r="AB76" i="33" s="1"/>
  <c r="R79" i="33"/>
  <c r="U79" i="33" s="1"/>
  <c r="R84" i="33"/>
  <c r="U84" i="33" s="1"/>
  <c r="V91" i="33"/>
  <c r="Y91" i="33" s="1"/>
  <c r="S94" i="33"/>
  <c r="T94" i="33" s="1"/>
  <c r="V97" i="33"/>
  <c r="Y97" i="33" s="1"/>
  <c r="S101" i="33"/>
  <c r="T101" i="33" s="1"/>
  <c r="S103" i="33"/>
  <c r="T103" i="33" s="1"/>
  <c r="R109" i="33"/>
  <c r="U109" i="33" s="1"/>
  <c r="R110" i="33"/>
  <c r="U110" i="33" s="1"/>
  <c r="V112" i="33"/>
  <c r="Y112" i="33" s="1"/>
  <c r="V115" i="33"/>
  <c r="Y115" i="33" s="1"/>
  <c r="V120" i="33"/>
  <c r="Y120" i="33" s="1"/>
  <c r="Z122" i="33"/>
  <c r="AC122" i="33" s="1"/>
  <c r="AE131" i="33"/>
  <c r="W136" i="33"/>
  <c r="X136" i="33" s="1"/>
  <c r="V138" i="33"/>
  <c r="Y138" i="33" s="1"/>
  <c r="V142" i="33"/>
  <c r="Y142" i="33" s="1"/>
  <c r="V152" i="33"/>
  <c r="Y152" i="33" s="1"/>
  <c r="W152" i="33"/>
  <c r="X152" i="33" s="1"/>
  <c r="S183" i="33"/>
  <c r="T183" i="33" s="1"/>
  <c r="R183" i="33"/>
  <c r="U183" i="33" s="1"/>
  <c r="Z185" i="33"/>
  <c r="AC185" i="33" s="1"/>
  <c r="Z202" i="33"/>
  <c r="AC202" i="33" s="1"/>
  <c r="AA202" i="33"/>
  <c r="AB202" i="33" s="1"/>
  <c r="R202" i="33"/>
  <c r="U202" i="33" s="1"/>
  <c r="Q206" i="34"/>
  <c r="Q194" i="34"/>
  <c r="Q182" i="34"/>
  <c r="Q170" i="34"/>
  <c r="Q207" i="34"/>
  <c r="Q208" i="34"/>
  <c r="Q196" i="34"/>
  <c r="Q184" i="34"/>
  <c r="Q172" i="34"/>
  <c r="Q197" i="34"/>
  <c r="Q185" i="34"/>
  <c r="Q173" i="34"/>
  <c r="Q198" i="34"/>
  <c r="Q199" i="34"/>
  <c r="Q187" i="34"/>
  <c r="Q175" i="34"/>
  <c r="Q200" i="34"/>
  <c r="Q188" i="34"/>
  <c r="Q176" i="34"/>
  <c r="Q201" i="34"/>
  <c r="Q189" i="34"/>
  <c r="Q177" i="34"/>
  <c r="Q165" i="34"/>
  <c r="Q202" i="34"/>
  <c r="Q190" i="34"/>
  <c r="Q178" i="34"/>
  <c r="Q166" i="34"/>
  <c r="Q203" i="34"/>
  <c r="Q191" i="34"/>
  <c r="Q179" i="34"/>
  <c r="Q167" i="34"/>
  <c r="Q204" i="34"/>
  <c r="Q205" i="34"/>
  <c r="Q195" i="34"/>
  <c r="Q192" i="34"/>
  <c r="Q193" i="34"/>
  <c r="Q181" i="34"/>
  <c r="Q159" i="34"/>
  <c r="Q147" i="34"/>
  <c r="Q135" i="34"/>
  <c r="Q186" i="34"/>
  <c r="Q155" i="34"/>
  <c r="Q146" i="34"/>
  <c r="Q142" i="34"/>
  <c r="Q133" i="34"/>
  <c r="Q169" i="34"/>
  <c r="Q164" i="34"/>
  <c r="Q156" i="34"/>
  <c r="Q183" i="34"/>
  <c r="Q171" i="34"/>
  <c r="Q121" i="34"/>
  <c r="Q168" i="34"/>
  <c r="Q150" i="34"/>
  <c r="Q141" i="34"/>
  <c r="Q139" i="34"/>
  <c r="Q137" i="34"/>
  <c r="Q120" i="34"/>
  <c r="Q114" i="34"/>
  <c r="Q180" i="34"/>
  <c r="Q158" i="34"/>
  <c r="Q157" i="34"/>
  <c r="Q163" i="34"/>
  <c r="Q174" i="34"/>
  <c r="Q152" i="34"/>
  <c r="Q151" i="34"/>
  <c r="Q123" i="34"/>
  <c r="Q110" i="34"/>
  <c r="Q94" i="34"/>
  <c r="Q82" i="34"/>
  <c r="Q70" i="34"/>
  <c r="Q58" i="34"/>
  <c r="Q111" i="34"/>
  <c r="Q149" i="34"/>
  <c r="Q148" i="34"/>
  <c r="Q143" i="34"/>
  <c r="Q160" i="34"/>
  <c r="Q154" i="34"/>
  <c r="Q132" i="34"/>
  <c r="Q129" i="34"/>
  <c r="Q102" i="34"/>
  <c r="Q153" i="34"/>
  <c r="Q131" i="34"/>
  <c r="Q125" i="34"/>
  <c r="Q119" i="34"/>
  <c r="Q161" i="34"/>
  <c r="Q145" i="34"/>
  <c r="Q128" i="34"/>
  <c r="Q144" i="34"/>
  <c r="Q130" i="34"/>
  <c r="Q122" i="34"/>
  <c r="Q118" i="34"/>
  <c r="Q113" i="34"/>
  <c r="Q100" i="34"/>
  <c r="Q162" i="34"/>
  <c r="Q127" i="34"/>
  <c r="Q87" i="34"/>
  <c r="Q74" i="34"/>
  <c r="Q136" i="34"/>
  <c r="Q138" i="34"/>
  <c r="Q103" i="34"/>
  <c r="Q91" i="34"/>
  <c r="Q88" i="34"/>
  <c r="Q105" i="34"/>
  <c r="Q140" i="34"/>
  <c r="Q117" i="34"/>
  <c r="Q112" i="34"/>
  <c r="Q109" i="34"/>
  <c r="Q107" i="34"/>
  <c r="Q116" i="34"/>
  <c r="Q99" i="34"/>
  <c r="Q92" i="34"/>
  <c r="Q89" i="34"/>
  <c r="Q86" i="34"/>
  <c r="Q64" i="34"/>
  <c r="Q39" i="34"/>
  <c r="Q134" i="34"/>
  <c r="Q97" i="34"/>
  <c r="Q95" i="34"/>
  <c r="Q73" i="34"/>
  <c r="Q115" i="34"/>
  <c r="Q81" i="34"/>
  <c r="Q78" i="34"/>
  <c r="Q69" i="34"/>
  <c r="Q65" i="34"/>
  <c r="Q56" i="34"/>
  <c r="Q104" i="34"/>
  <c r="Q93" i="34"/>
  <c r="Q101" i="34"/>
  <c r="Q124" i="34"/>
  <c r="Q106" i="34"/>
  <c r="Q126" i="34"/>
  <c r="Q84" i="34"/>
  <c r="Q68" i="34"/>
  <c r="Q108" i="34"/>
  <c r="Q83" i="34"/>
  <c r="Q76" i="34"/>
  <c r="Q62" i="34"/>
  <c r="Q60" i="34"/>
  <c r="Q43" i="34"/>
  <c r="Q48" i="34"/>
  <c r="Q35" i="34"/>
  <c r="Q96" i="34"/>
  <c r="Q79" i="34"/>
  <c r="Q75" i="34"/>
  <c r="Q80" i="34"/>
  <c r="Q44" i="34"/>
  <c r="Q40" i="34"/>
  <c r="Q31" i="34"/>
  <c r="S10" i="34"/>
  <c r="T10" i="34" s="1"/>
  <c r="Q90" i="34"/>
  <c r="Q38" i="34"/>
  <c r="Q34" i="34"/>
  <c r="Q29" i="34"/>
  <c r="Z10" i="34"/>
  <c r="AC10" i="34" s="1"/>
  <c r="Q53" i="34"/>
  <c r="Q57" i="34"/>
  <c r="Q47" i="34"/>
  <c r="Q42" i="34"/>
  <c r="Q32" i="34"/>
  <c r="Q25" i="34"/>
  <c r="Q77" i="34"/>
  <c r="Q98" i="34"/>
  <c r="Q63" i="34"/>
  <c r="Q52" i="34"/>
  <c r="Q49" i="34"/>
  <c r="Q22" i="34"/>
  <c r="Q72" i="34"/>
  <c r="Q67" i="34"/>
  <c r="Q55" i="34"/>
  <c r="Q41" i="34"/>
  <c r="Q37" i="34"/>
  <c r="Q27" i="34"/>
  <c r="Q85" i="34"/>
  <c r="Q61" i="34"/>
  <c r="Q46" i="34"/>
  <c r="Q33" i="34"/>
  <c r="R10" i="34"/>
  <c r="U10" i="34" s="1"/>
  <c r="Q71" i="34"/>
  <c r="Q66" i="34"/>
  <c r="Q23" i="34"/>
  <c r="AE10" i="34"/>
  <c r="Q54" i="34"/>
  <c r="Q51" i="34"/>
  <c r="Q28" i="34"/>
  <c r="AA53" i="32"/>
  <c r="AB53" i="32" s="1"/>
  <c r="Z68" i="32"/>
  <c r="AC68" i="32" s="1"/>
  <c r="R71" i="32"/>
  <c r="U71" i="32" s="1"/>
  <c r="W77" i="32"/>
  <c r="X77" i="32" s="1"/>
  <c r="S80" i="32"/>
  <c r="T80" i="32" s="1"/>
  <c r="V97" i="32"/>
  <c r="Y97" i="32" s="1"/>
  <c r="Z115" i="32"/>
  <c r="AC115" i="32" s="1"/>
  <c r="S118" i="32"/>
  <c r="T118" i="32" s="1"/>
  <c r="Z120" i="32"/>
  <c r="AC120" i="32" s="1"/>
  <c r="Z124" i="32"/>
  <c r="AC124" i="32" s="1"/>
  <c r="AA130" i="32"/>
  <c r="AB130" i="32" s="1"/>
  <c r="W150" i="32"/>
  <c r="X150" i="32" s="1"/>
  <c r="W186" i="32"/>
  <c r="X186" i="32" s="1"/>
  <c r="W189" i="32"/>
  <c r="X189" i="32" s="1"/>
  <c r="Z11" i="33"/>
  <c r="AC11" i="33" s="1"/>
  <c r="AA13" i="33"/>
  <c r="AB13" i="33" s="1"/>
  <c r="Z14" i="33"/>
  <c r="AC14" i="33" s="1"/>
  <c r="V23" i="33"/>
  <c r="Y23" i="33" s="1"/>
  <c r="V34" i="33"/>
  <c r="Y34" i="33" s="1"/>
  <c r="R45" i="33"/>
  <c r="U45" i="33" s="1"/>
  <c r="V49" i="33"/>
  <c r="Y49" i="33" s="1"/>
  <c r="W50" i="33"/>
  <c r="X50" i="33" s="1"/>
  <c r="R57" i="33"/>
  <c r="U57" i="33" s="1"/>
  <c r="AA63" i="33"/>
  <c r="AB63" i="33" s="1"/>
  <c r="AA73" i="33"/>
  <c r="AB73" i="33" s="1"/>
  <c r="R81" i="33"/>
  <c r="U81" i="33" s="1"/>
  <c r="S84" i="33"/>
  <c r="T84" i="33" s="1"/>
  <c r="S89" i="33"/>
  <c r="T89" i="33" s="1"/>
  <c r="S90" i="33"/>
  <c r="T90" i="33" s="1"/>
  <c r="W91" i="33"/>
  <c r="X91" i="33" s="1"/>
  <c r="AE92" i="33"/>
  <c r="V94" i="33"/>
  <c r="Y94" i="33" s="1"/>
  <c r="V101" i="33"/>
  <c r="Y101" i="33" s="1"/>
  <c r="W103" i="33"/>
  <c r="X103" i="33" s="1"/>
  <c r="AA105" i="33"/>
  <c r="AB105" i="33" s="1"/>
  <c r="S109" i="33"/>
  <c r="T109" i="33" s="1"/>
  <c r="R119" i="33"/>
  <c r="U119" i="33" s="1"/>
  <c r="AA122" i="33"/>
  <c r="AB122" i="33" s="1"/>
  <c r="W138" i="33"/>
  <c r="X138" i="33" s="1"/>
  <c r="AE139" i="33"/>
  <c r="AE140" i="33"/>
  <c r="AE143" i="33"/>
  <c r="R145" i="33"/>
  <c r="U145" i="33" s="1"/>
  <c r="R147" i="33"/>
  <c r="U147" i="33" s="1"/>
  <c r="R150" i="33"/>
  <c r="U150" i="33" s="1"/>
  <c r="R152" i="33"/>
  <c r="U152" i="33" s="1"/>
  <c r="Z169" i="33"/>
  <c r="AC169" i="33" s="1"/>
  <c r="AA169" i="33"/>
  <c r="AB169" i="33" s="1"/>
  <c r="AA172" i="33"/>
  <c r="AB172" i="33" s="1"/>
  <c r="Z174" i="33"/>
  <c r="AC174" i="33" s="1"/>
  <c r="R174" i="33"/>
  <c r="U174" i="33" s="1"/>
  <c r="W183" i="33"/>
  <c r="X183" i="33" s="1"/>
  <c r="AE202" i="33"/>
  <c r="AE206" i="33"/>
  <c r="S206" i="33"/>
  <c r="T206" i="33" s="1"/>
  <c r="Z11" i="34"/>
  <c r="AC11" i="34" s="1"/>
  <c r="Z19" i="34"/>
  <c r="AC19" i="34" s="1"/>
  <c r="S19" i="34"/>
  <c r="T19" i="34" s="1"/>
  <c r="R19" i="34"/>
  <c r="U19" i="34" s="1"/>
  <c r="AE19" i="34"/>
  <c r="AA28" i="34"/>
  <c r="AB28" i="34" s="1"/>
  <c r="S28" i="34"/>
  <c r="T28" i="34" s="1"/>
  <c r="R28" i="34"/>
  <c r="U28" i="34" s="1"/>
  <c r="AE28" i="34"/>
  <c r="Q36" i="34"/>
  <c r="S40" i="34"/>
  <c r="T40" i="34" s="1"/>
  <c r="AA14" i="33"/>
  <c r="AB14" i="33" s="1"/>
  <c r="W34" i="33"/>
  <c r="X34" i="33" s="1"/>
  <c r="AA40" i="33"/>
  <c r="AB40" i="33" s="1"/>
  <c r="W48" i="33"/>
  <c r="X48" i="33" s="1"/>
  <c r="Z49" i="33"/>
  <c r="AC49" i="33" s="1"/>
  <c r="Z62" i="33"/>
  <c r="AC62" i="33" s="1"/>
  <c r="AE122" i="33"/>
  <c r="AE123" i="33"/>
  <c r="Z132" i="33"/>
  <c r="AC132" i="33" s="1"/>
  <c r="V132" i="33"/>
  <c r="Y132" i="33" s="1"/>
  <c r="Z136" i="33"/>
  <c r="AC136" i="33" s="1"/>
  <c r="AA24" i="34"/>
  <c r="AB24" i="34" s="1"/>
  <c r="W24" i="34"/>
  <c r="X24" i="34" s="1"/>
  <c r="V24" i="34"/>
  <c r="Y24" i="34" s="1"/>
  <c r="S24" i="34"/>
  <c r="T24" i="34" s="1"/>
  <c r="R24" i="34"/>
  <c r="U24" i="34" s="1"/>
  <c r="R29" i="34"/>
  <c r="U29" i="34" s="1"/>
  <c r="AA36" i="34"/>
  <c r="AB36" i="34" s="1"/>
  <c r="Z38" i="34"/>
  <c r="AC38" i="34" s="1"/>
  <c r="AE38" i="34"/>
  <c r="W38" i="34"/>
  <c r="X38" i="34" s="1"/>
  <c r="V38" i="34"/>
  <c r="Y38" i="34" s="1"/>
  <c r="S38" i="34"/>
  <c r="T38" i="34" s="1"/>
  <c r="AE43" i="34"/>
  <c r="AA43" i="34"/>
  <c r="AB43" i="34" s="1"/>
  <c r="W43" i="34"/>
  <c r="X43" i="34" s="1"/>
  <c r="V43" i="34"/>
  <c r="Y43" i="34" s="1"/>
  <c r="S43" i="34"/>
  <c r="T43" i="34" s="1"/>
  <c r="R43" i="34"/>
  <c r="U43" i="34" s="1"/>
  <c r="W140" i="32"/>
  <c r="X140" i="32" s="1"/>
  <c r="Z147" i="32"/>
  <c r="AC147" i="32" s="1"/>
  <c r="R161" i="32"/>
  <c r="U161" i="32" s="1"/>
  <c r="S174" i="32"/>
  <c r="T174" i="32" s="1"/>
  <c r="AA186" i="32"/>
  <c r="AB186" i="32" s="1"/>
  <c r="R206" i="32"/>
  <c r="U206" i="32" s="1"/>
  <c r="AE13" i="33"/>
  <c r="R19" i="33"/>
  <c r="U19" i="33" s="1"/>
  <c r="AA23" i="33"/>
  <c r="AB23" i="33" s="1"/>
  <c r="AE40" i="33"/>
  <c r="Z48" i="33"/>
  <c r="AC48" i="33" s="1"/>
  <c r="Z50" i="33"/>
  <c r="AC50" i="33" s="1"/>
  <c r="AA62" i="33"/>
  <c r="AB62" i="33" s="1"/>
  <c r="W84" i="33"/>
  <c r="X84" i="33" s="1"/>
  <c r="Z101" i="33"/>
  <c r="AC101" i="33" s="1"/>
  <c r="R131" i="33"/>
  <c r="U131" i="33" s="1"/>
  <c r="R132" i="33"/>
  <c r="U132" i="33" s="1"/>
  <c r="AA136" i="33"/>
  <c r="AB136" i="33" s="1"/>
  <c r="S149" i="33"/>
  <c r="T149" i="33" s="1"/>
  <c r="W197" i="33"/>
  <c r="X197" i="33" s="1"/>
  <c r="AA197" i="33"/>
  <c r="AB197" i="33" s="1"/>
  <c r="Z197" i="33"/>
  <c r="AC197" i="33" s="1"/>
  <c r="V197" i="33"/>
  <c r="Y197" i="33" s="1"/>
  <c r="S197" i="33"/>
  <c r="T197" i="33" s="1"/>
  <c r="R197" i="33"/>
  <c r="U197" i="33" s="1"/>
  <c r="V10" i="34"/>
  <c r="Y10" i="34" s="1"/>
  <c r="AE11" i="34"/>
  <c r="S86" i="32"/>
  <c r="T86" i="32" s="1"/>
  <c r="S90" i="32"/>
  <c r="T90" i="32" s="1"/>
  <c r="AA147" i="32"/>
  <c r="AB147" i="32" s="1"/>
  <c r="V161" i="32"/>
  <c r="Y161" i="32" s="1"/>
  <c r="Q41" i="33"/>
  <c r="AE48" i="33"/>
  <c r="S104" i="33"/>
  <c r="T104" i="33" s="1"/>
  <c r="V104" i="33"/>
  <c r="Y104" i="33" s="1"/>
  <c r="AA176" i="33"/>
  <c r="AB176" i="33" s="1"/>
  <c r="V176" i="33"/>
  <c r="Y176" i="33" s="1"/>
  <c r="S176" i="33"/>
  <c r="T176" i="33" s="1"/>
  <c r="AA188" i="33"/>
  <c r="AB188" i="33" s="1"/>
  <c r="R188" i="33"/>
  <c r="U188" i="33" s="1"/>
  <c r="AE188" i="33"/>
  <c r="S207" i="33"/>
  <c r="T207" i="33" s="1"/>
  <c r="AE207" i="33"/>
  <c r="R207" i="33"/>
  <c r="U207" i="33" s="1"/>
  <c r="AE14" i="33"/>
  <c r="AE62" i="33"/>
  <c r="V93" i="33"/>
  <c r="Y93" i="33" s="1"/>
  <c r="R104" i="33"/>
  <c r="U104" i="33" s="1"/>
  <c r="R124" i="33"/>
  <c r="U124" i="33" s="1"/>
  <c r="S140" i="33"/>
  <c r="T140" i="33" s="1"/>
  <c r="Z141" i="33"/>
  <c r="AC141" i="33" s="1"/>
  <c r="R143" i="33"/>
  <c r="U143" i="33" s="1"/>
  <c r="R144" i="33"/>
  <c r="U144" i="33" s="1"/>
  <c r="V149" i="33"/>
  <c r="Y149" i="33" s="1"/>
  <c r="S159" i="33"/>
  <c r="T159" i="33" s="1"/>
  <c r="S163" i="33"/>
  <c r="T163" i="33" s="1"/>
  <c r="R176" i="33"/>
  <c r="U176" i="33" s="1"/>
  <c r="AA178" i="33"/>
  <c r="AB178" i="33" s="1"/>
  <c r="AE178" i="33"/>
  <c r="S188" i="33"/>
  <c r="T188" i="33" s="1"/>
  <c r="AA191" i="33"/>
  <c r="AB191" i="33" s="1"/>
  <c r="Z191" i="33"/>
  <c r="AC191" i="33" s="1"/>
  <c r="S191" i="33"/>
  <c r="T191" i="33" s="1"/>
  <c r="AE194" i="33"/>
  <c r="V194" i="33"/>
  <c r="Y194" i="33" s="1"/>
  <c r="Z23" i="34"/>
  <c r="AC23" i="34" s="1"/>
  <c r="S23" i="34"/>
  <c r="T23" i="34" s="1"/>
  <c r="R23" i="34"/>
  <c r="U23" i="34" s="1"/>
  <c r="AE23" i="34"/>
  <c r="Q29" i="32"/>
  <c r="S59" i="32"/>
  <c r="T59" i="32" s="1"/>
  <c r="W96" i="32"/>
  <c r="X96" i="32" s="1"/>
  <c r="S108" i="32"/>
  <c r="T108" i="32" s="1"/>
  <c r="AE125" i="32"/>
  <c r="W131" i="32"/>
  <c r="X131" i="32" s="1"/>
  <c r="AE138" i="32"/>
  <c r="R152" i="32"/>
  <c r="U152" i="32" s="1"/>
  <c r="S154" i="32"/>
  <c r="T154" i="32" s="1"/>
  <c r="V19" i="33"/>
  <c r="Y19" i="33" s="1"/>
  <c r="V26" i="33"/>
  <c r="Y26" i="33" s="1"/>
  <c r="AA28" i="33"/>
  <c r="AB28" i="33" s="1"/>
  <c r="R36" i="33"/>
  <c r="U36" i="33" s="1"/>
  <c r="V38" i="33"/>
  <c r="Y38" i="33" s="1"/>
  <c r="AA44" i="33"/>
  <c r="AB44" i="33" s="1"/>
  <c r="AA45" i="33"/>
  <c r="AB45" i="33" s="1"/>
  <c r="Z46" i="33"/>
  <c r="AC46" i="33" s="1"/>
  <c r="AE50" i="33"/>
  <c r="V53" i="33"/>
  <c r="Y53" i="33" s="1"/>
  <c r="AE54" i="33"/>
  <c r="Z57" i="33"/>
  <c r="AC57" i="33" s="1"/>
  <c r="Z67" i="33"/>
  <c r="AC67" i="33" s="1"/>
  <c r="AE72" i="33"/>
  <c r="V77" i="33"/>
  <c r="Y77" i="33" s="1"/>
  <c r="AA81" i="33"/>
  <c r="AB81" i="33" s="1"/>
  <c r="AE84" i="33"/>
  <c r="W86" i="33"/>
  <c r="X86" i="33" s="1"/>
  <c r="Z89" i="33"/>
  <c r="AC89" i="33" s="1"/>
  <c r="AE91" i="33"/>
  <c r="V95" i="33"/>
  <c r="Y95" i="33" s="1"/>
  <c r="W95" i="33"/>
  <c r="X95" i="33" s="1"/>
  <c r="W98" i="33"/>
  <c r="X98" i="33" s="1"/>
  <c r="S98" i="33"/>
  <c r="T98" i="33" s="1"/>
  <c r="S106" i="33"/>
  <c r="T106" i="33" s="1"/>
  <c r="AA109" i="33"/>
  <c r="AB109" i="33" s="1"/>
  <c r="AE116" i="33"/>
  <c r="S118" i="33"/>
  <c r="T118" i="33" s="1"/>
  <c r="AE119" i="33"/>
  <c r="R123" i="33"/>
  <c r="U123" i="33" s="1"/>
  <c r="S124" i="33"/>
  <c r="T124" i="33" s="1"/>
  <c r="V127" i="33"/>
  <c r="Y127" i="33" s="1"/>
  <c r="V131" i="33"/>
  <c r="Y131" i="33" s="1"/>
  <c r="AA132" i="33"/>
  <c r="AB132" i="33" s="1"/>
  <c r="S143" i="33"/>
  <c r="T143" i="33" s="1"/>
  <c r="S144" i="33"/>
  <c r="T144" i="33" s="1"/>
  <c r="AA145" i="33"/>
  <c r="AB145" i="33" s="1"/>
  <c r="W149" i="33"/>
  <c r="X149" i="33" s="1"/>
  <c r="AE152" i="33"/>
  <c r="AE171" i="33"/>
  <c r="AA171" i="33"/>
  <c r="AB171" i="33" s="1"/>
  <c r="R171" i="33"/>
  <c r="U171" i="33" s="1"/>
  <c r="R178" i="33"/>
  <c r="U178" i="33" s="1"/>
  <c r="V188" i="33"/>
  <c r="Y188" i="33" s="1"/>
  <c r="V191" i="33"/>
  <c r="Y191" i="33" s="1"/>
  <c r="S194" i="33"/>
  <c r="T194" i="33" s="1"/>
  <c r="AE16" i="34"/>
  <c r="W16" i="34"/>
  <c r="X16" i="34" s="1"/>
  <c r="V16" i="34"/>
  <c r="Y16" i="34" s="1"/>
  <c r="S16" i="34"/>
  <c r="T16" i="34" s="1"/>
  <c r="AA38" i="34"/>
  <c r="AB38" i="34" s="1"/>
  <c r="S41" i="34"/>
  <c r="T41" i="34" s="1"/>
  <c r="W41" i="34"/>
  <c r="X41" i="34" s="1"/>
  <c r="AA41" i="34"/>
  <c r="AB41" i="34" s="1"/>
  <c r="R41" i="34"/>
  <c r="U41" i="34" s="1"/>
  <c r="AE41" i="34"/>
  <c r="Z43" i="34"/>
  <c r="AC43" i="34" s="1"/>
  <c r="AA47" i="34"/>
  <c r="AB47" i="34" s="1"/>
  <c r="S47" i="34"/>
  <c r="T47" i="34" s="1"/>
  <c r="AE47" i="34"/>
  <c r="Z47" i="34"/>
  <c r="AC47" i="34" s="1"/>
  <c r="W47" i="34"/>
  <c r="X47" i="34" s="1"/>
  <c r="V47" i="34"/>
  <c r="Y47" i="34" s="1"/>
  <c r="R74" i="33"/>
  <c r="U74" i="33" s="1"/>
  <c r="W104" i="33"/>
  <c r="X104" i="33" s="1"/>
  <c r="V106" i="33"/>
  <c r="Y106" i="33" s="1"/>
  <c r="AE108" i="33"/>
  <c r="S123" i="33"/>
  <c r="T123" i="33" s="1"/>
  <c r="W144" i="33"/>
  <c r="X144" i="33" s="1"/>
  <c r="W162" i="33"/>
  <c r="X162" i="33" s="1"/>
  <c r="R162" i="33"/>
  <c r="U162" i="33" s="1"/>
  <c r="AE162" i="33"/>
  <c r="W163" i="33"/>
  <c r="X163" i="33" s="1"/>
  <c r="W176" i="33"/>
  <c r="X176" i="33" s="1"/>
  <c r="W188" i="33"/>
  <c r="X188" i="33" s="1"/>
  <c r="S204" i="33"/>
  <c r="T204" i="33" s="1"/>
  <c r="V204" i="33"/>
  <c r="Y204" i="33" s="1"/>
  <c r="AA204" i="33"/>
  <c r="AB204" i="33" s="1"/>
  <c r="Z204" i="33"/>
  <c r="AC204" i="33" s="1"/>
  <c r="Q59" i="34"/>
  <c r="W152" i="32"/>
  <c r="X152" i="32" s="1"/>
  <c r="W154" i="32"/>
  <c r="X154" i="32" s="1"/>
  <c r="S14" i="33"/>
  <c r="T14" i="33" s="1"/>
  <c r="AA19" i="33"/>
  <c r="AB19" i="33" s="1"/>
  <c r="W36" i="33"/>
  <c r="X36" i="33" s="1"/>
  <c r="V41" i="33"/>
  <c r="Y41" i="33" s="1"/>
  <c r="AA55" i="33"/>
  <c r="AB55" i="33" s="1"/>
  <c r="W55" i="33"/>
  <c r="X55" i="33" s="1"/>
  <c r="S74" i="33"/>
  <c r="T74" i="33" s="1"/>
  <c r="Z86" i="33"/>
  <c r="AC86" i="33" s="1"/>
  <c r="AE89" i="33"/>
  <c r="Z106" i="33"/>
  <c r="AC106" i="33" s="1"/>
  <c r="AE109" i="33"/>
  <c r="AE117" i="33"/>
  <c r="Z117" i="33"/>
  <c r="AC117" i="33" s="1"/>
  <c r="R122" i="33"/>
  <c r="U122" i="33" s="1"/>
  <c r="Z127" i="33"/>
  <c r="AC127" i="33" s="1"/>
  <c r="R136" i="33"/>
  <c r="U136" i="33" s="1"/>
  <c r="W140" i="33"/>
  <c r="X140" i="33" s="1"/>
  <c r="V143" i="33"/>
  <c r="Y143" i="33" s="1"/>
  <c r="Z144" i="33"/>
  <c r="AC144" i="33" s="1"/>
  <c r="V153" i="33"/>
  <c r="Y153" i="33" s="1"/>
  <c r="Z153" i="33"/>
  <c r="AC153" i="33" s="1"/>
  <c r="AA158" i="33"/>
  <c r="AB158" i="33" s="1"/>
  <c r="S158" i="33"/>
  <c r="T158" i="33" s="1"/>
  <c r="S162" i="33"/>
  <c r="T162" i="33" s="1"/>
  <c r="S192" i="33"/>
  <c r="T192" i="33" s="1"/>
  <c r="V192" i="33"/>
  <c r="Y192" i="33" s="1"/>
  <c r="AA11" i="34"/>
  <c r="AB11" i="34" s="1"/>
  <c r="W11" i="34"/>
  <c r="X11" i="34" s="1"/>
  <c r="V11" i="34"/>
  <c r="Y11" i="34" s="1"/>
  <c r="S11" i="34"/>
  <c r="T11" i="34" s="1"/>
  <c r="R11" i="34"/>
  <c r="U11" i="34" s="1"/>
  <c r="AE20" i="34"/>
  <c r="AA20" i="34"/>
  <c r="AB20" i="34" s="1"/>
  <c r="W20" i="34"/>
  <c r="X20" i="34" s="1"/>
  <c r="V20" i="34"/>
  <c r="Y20" i="34" s="1"/>
  <c r="S20" i="34"/>
  <c r="T20" i="34" s="1"/>
  <c r="Q50" i="34"/>
  <c r="Z59" i="32"/>
  <c r="AC59" i="32" s="1"/>
  <c r="V108" i="32"/>
  <c r="Y108" i="32" s="1"/>
  <c r="S126" i="32"/>
  <c r="T126" i="32" s="1"/>
  <c r="AA152" i="32"/>
  <c r="AB152" i="32" s="1"/>
  <c r="S162" i="32"/>
  <c r="T162" i="32" s="1"/>
  <c r="R183" i="32"/>
  <c r="U183" i="32" s="1"/>
  <c r="R186" i="32"/>
  <c r="U186" i="32" s="1"/>
  <c r="S207" i="32"/>
  <c r="T207" i="32" s="1"/>
  <c r="R13" i="33"/>
  <c r="U13" i="33" s="1"/>
  <c r="S15" i="33"/>
  <c r="T15" i="33" s="1"/>
  <c r="AE19" i="33"/>
  <c r="R35" i="33"/>
  <c r="U35" i="33" s="1"/>
  <c r="AE45" i="33"/>
  <c r="R50" i="33"/>
  <c r="U50" i="33" s="1"/>
  <c r="S59" i="33"/>
  <c r="T59" i="33" s="1"/>
  <c r="R62" i="33"/>
  <c r="U62" i="33" s="1"/>
  <c r="V74" i="33"/>
  <c r="Y74" i="33" s="1"/>
  <c r="Z77" i="33"/>
  <c r="AC77" i="33" s="1"/>
  <c r="V79" i="33"/>
  <c r="Y79" i="33" s="1"/>
  <c r="AE79" i="33"/>
  <c r="Z104" i="33"/>
  <c r="AC104" i="33" s="1"/>
  <c r="AA163" i="33"/>
  <c r="AB163" i="33" s="1"/>
  <c r="AE176" i="33"/>
  <c r="W185" i="33"/>
  <c r="X185" i="33" s="1"/>
  <c r="S185" i="33"/>
  <c r="T185" i="33" s="1"/>
  <c r="AE185" i="33"/>
  <c r="W192" i="33"/>
  <c r="X192" i="33" s="1"/>
  <c r="S195" i="33"/>
  <c r="T195" i="33" s="1"/>
  <c r="AE195" i="33"/>
  <c r="Z195" i="33"/>
  <c r="AC195" i="33" s="1"/>
  <c r="R195" i="33"/>
  <c r="U195" i="33" s="1"/>
  <c r="Q26" i="34"/>
  <c r="AE40" i="34"/>
  <c r="R40" i="34"/>
  <c r="U40" i="34" s="1"/>
  <c r="Z40" i="34"/>
  <c r="AC40" i="34" s="1"/>
  <c r="W40" i="34"/>
  <c r="X40" i="34" s="1"/>
  <c r="V40" i="34"/>
  <c r="Y40" i="34" s="1"/>
  <c r="W108" i="32"/>
  <c r="X108" i="32" s="1"/>
  <c r="W126" i="32"/>
  <c r="X126" i="32" s="1"/>
  <c r="R139" i="32"/>
  <c r="U139" i="32" s="1"/>
  <c r="W162" i="32"/>
  <c r="X162" i="32" s="1"/>
  <c r="V183" i="32"/>
  <c r="Y183" i="32" s="1"/>
  <c r="V13" i="33"/>
  <c r="V14" i="33"/>
  <c r="V17" i="33"/>
  <c r="R34" i="33"/>
  <c r="U34" i="33" s="1"/>
  <c r="W35" i="33"/>
  <c r="X35" i="33" s="1"/>
  <c r="Z36" i="33"/>
  <c r="AC36" i="33" s="1"/>
  <c r="S40" i="33"/>
  <c r="T40" i="33" s="1"/>
  <c r="AE74" i="33"/>
  <c r="R76" i="33"/>
  <c r="U76" i="33" s="1"/>
  <c r="AA77" i="33"/>
  <c r="AB77" i="33" s="1"/>
  <c r="R92" i="33"/>
  <c r="U92" i="33" s="1"/>
  <c r="AE104" i="33"/>
  <c r="AE106" i="33"/>
  <c r="R120" i="33"/>
  <c r="U120" i="33" s="1"/>
  <c r="Z123" i="33"/>
  <c r="AC123" i="33" s="1"/>
  <c r="AE125" i="33"/>
  <c r="AE127" i="33"/>
  <c r="Z130" i="33"/>
  <c r="AC130" i="33" s="1"/>
  <c r="R133" i="33"/>
  <c r="U133" i="33" s="1"/>
  <c r="Z140" i="33"/>
  <c r="AC140" i="33" s="1"/>
  <c r="AE144" i="33"/>
  <c r="S153" i="33"/>
  <c r="T153" i="33" s="1"/>
  <c r="V158" i="33"/>
  <c r="Y158" i="33" s="1"/>
  <c r="W161" i="33"/>
  <c r="X161" i="33" s="1"/>
  <c r="V161" i="33"/>
  <c r="Y161" i="33" s="1"/>
  <c r="R161" i="33"/>
  <c r="U161" i="33" s="1"/>
  <c r="AE161" i="33"/>
  <c r="Z162" i="33"/>
  <c r="AC162" i="33" s="1"/>
  <c r="AE163" i="33"/>
  <c r="V166" i="33"/>
  <c r="Y166" i="33" s="1"/>
  <c r="AA166" i="33"/>
  <c r="AB166" i="33" s="1"/>
  <c r="S166" i="33"/>
  <c r="T166" i="33" s="1"/>
  <c r="V179" i="33"/>
  <c r="Y179" i="33" s="1"/>
  <c r="AE182" i="33"/>
  <c r="V182" i="33"/>
  <c r="Y182" i="33" s="1"/>
  <c r="S182" i="33"/>
  <c r="T182" i="33" s="1"/>
  <c r="R185" i="33"/>
  <c r="U185" i="33" s="1"/>
  <c r="Z192" i="33"/>
  <c r="AC192" i="33" s="1"/>
  <c r="W195" i="33"/>
  <c r="X195" i="33" s="1"/>
  <c r="Z16" i="34"/>
  <c r="AC16" i="34" s="1"/>
  <c r="W23" i="34"/>
  <c r="X23" i="34" s="1"/>
  <c r="Z29" i="34"/>
  <c r="AC29" i="34" s="1"/>
  <c r="AE29" i="34"/>
  <c r="W29" i="34"/>
  <c r="X29" i="34" s="1"/>
  <c r="V29" i="34"/>
  <c r="Y29" i="34" s="1"/>
  <c r="S29" i="34"/>
  <c r="T29" i="34" s="1"/>
  <c r="Z36" i="34"/>
  <c r="AC36" i="34" s="1"/>
  <c r="R36" i="34"/>
  <c r="U36" i="34" s="1"/>
  <c r="W36" i="34"/>
  <c r="X36" i="34" s="1"/>
  <c r="V36" i="34"/>
  <c r="Y36" i="34" s="1"/>
  <c r="S36" i="34"/>
  <c r="T36" i="34" s="1"/>
  <c r="Q45" i="34"/>
  <c r="S64" i="32"/>
  <c r="T64" i="32" s="1"/>
  <c r="V68" i="32"/>
  <c r="Y68" i="32" s="1"/>
  <c r="R77" i="32"/>
  <c r="U77" i="32" s="1"/>
  <c r="S82" i="32"/>
  <c r="T82" i="32" s="1"/>
  <c r="R92" i="32"/>
  <c r="U92" i="32" s="1"/>
  <c r="S97" i="32"/>
  <c r="T97" i="32" s="1"/>
  <c r="S130" i="32"/>
  <c r="T130" i="32" s="1"/>
  <c r="S132" i="32"/>
  <c r="T132" i="32" s="1"/>
  <c r="AE139" i="32"/>
  <c r="R142" i="32"/>
  <c r="U142" i="32" s="1"/>
  <c r="R11" i="33"/>
  <c r="U11" i="33" s="1"/>
  <c r="W15" i="33"/>
  <c r="X15" i="33" s="1"/>
  <c r="S24" i="33"/>
  <c r="T24" i="33" s="1"/>
  <c r="AE36" i="33"/>
  <c r="V62" i="33"/>
  <c r="Y62" i="33" s="1"/>
  <c r="R72" i="33"/>
  <c r="U72" i="33" s="1"/>
  <c r="AE77" i="33"/>
  <c r="Z110" i="33"/>
  <c r="AC110" i="33" s="1"/>
  <c r="W110" i="33"/>
  <c r="X110" i="33" s="1"/>
  <c r="AA115" i="33"/>
  <c r="AB115" i="33" s="1"/>
  <c r="W115" i="33"/>
  <c r="X115" i="33" s="1"/>
  <c r="V122" i="33"/>
  <c r="Y122" i="33" s="1"/>
  <c r="AA123" i="33"/>
  <c r="AB123" i="33" s="1"/>
  <c r="Z143" i="33"/>
  <c r="AC143" i="33" s="1"/>
  <c r="W158" i="33"/>
  <c r="X158" i="33" s="1"/>
  <c r="AA162" i="33"/>
  <c r="AB162" i="33" s="1"/>
  <c r="Z177" i="33"/>
  <c r="AC177" i="33" s="1"/>
  <c r="V177" i="33"/>
  <c r="Y177" i="33" s="1"/>
  <c r="Z179" i="33"/>
  <c r="AC179" i="33" s="1"/>
  <c r="V185" i="33"/>
  <c r="Y185" i="33" s="1"/>
  <c r="AA192" i="33"/>
  <c r="AB192" i="33" s="1"/>
  <c r="AA16" i="34"/>
  <c r="AB16" i="34" s="1"/>
  <c r="R20" i="34"/>
  <c r="U20" i="34" s="1"/>
  <c r="Q30" i="34"/>
  <c r="AA37" i="34"/>
  <c r="AB37" i="34" s="1"/>
  <c r="W37" i="34"/>
  <c r="X37" i="34" s="1"/>
  <c r="V44" i="34"/>
  <c r="Y44" i="34" s="1"/>
  <c r="S44" i="34"/>
  <c r="T44" i="34" s="1"/>
  <c r="AE44" i="34"/>
  <c r="Z57" i="34"/>
  <c r="AC57" i="34" s="1"/>
  <c r="R200" i="33"/>
  <c r="U200" i="33" s="1"/>
  <c r="Z13" i="34"/>
  <c r="AC13" i="34" s="1"/>
  <c r="Z18" i="34"/>
  <c r="AC18" i="34" s="1"/>
  <c r="Z22" i="34"/>
  <c r="AC22" i="34" s="1"/>
  <c r="AE39" i="34"/>
  <c r="AA39" i="34"/>
  <c r="AB39" i="34" s="1"/>
  <c r="AA49" i="34"/>
  <c r="AB49" i="34" s="1"/>
  <c r="R49" i="34"/>
  <c r="U49" i="34" s="1"/>
  <c r="W52" i="34"/>
  <c r="X52" i="34" s="1"/>
  <c r="S52" i="34"/>
  <c r="T52" i="34" s="1"/>
  <c r="R52" i="34"/>
  <c r="U52" i="34" s="1"/>
  <c r="AE52" i="34"/>
  <c r="AA57" i="34"/>
  <c r="AB57" i="34" s="1"/>
  <c r="S72" i="34"/>
  <c r="T72" i="34" s="1"/>
  <c r="Z72" i="34"/>
  <c r="AC72" i="34" s="1"/>
  <c r="AA72" i="34"/>
  <c r="AB72" i="34" s="1"/>
  <c r="W72" i="34"/>
  <c r="X72" i="34" s="1"/>
  <c r="V72" i="34"/>
  <c r="Y72" i="34" s="1"/>
  <c r="V97" i="34"/>
  <c r="Y97" i="34" s="1"/>
  <c r="W97" i="34"/>
  <c r="X97" i="34" s="1"/>
  <c r="R97" i="34"/>
  <c r="U97" i="34" s="1"/>
  <c r="S97" i="34"/>
  <c r="T97" i="34" s="1"/>
  <c r="AE97" i="34"/>
  <c r="AA97" i="34"/>
  <c r="AB97" i="34" s="1"/>
  <c r="Z97" i="34"/>
  <c r="AC97" i="34" s="1"/>
  <c r="O100" i="34"/>
  <c r="AA13" i="34"/>
  <c r="AB13" i="34" s="1"/>
  <c r="AA22" i="34"/>
  <c r="AB22" i="34" s="1"/>
  <c r="AE37" i="34"/>
  <c r="Z45" i="34"/>
  <c r="AC45" i="34" s="1"/>
  <c r="M49" i="34"/>
  <c r="AE49" i="34"/>
  <c r="M52" i="34"/>
  <c r="Z55" i="34"/>
  <c r="AC55" i="34" s="1"/>
  <c r="AA55" i="34"/>
  <c r="AB55" i="34" s="1"/>
  <c r="W55" i="34"/>
  <c r="X55" i="34" s="1"/>
  <c r="V55" i="34"/>
  <c r="Y55" i="34" s="1"/>
  <c r="M62" i="34"/>
  <c r="V63" i="34"/>
  <c r="Y63" i="34" s="1"/>
  <c r="Z63" i="34"/>
  <c r="AC63" i="34" s="1"/>
  <c r="O67" i="34"/>
  <c r="Z70" i="34"/>
  <c r="AC70" i="34" s="1"/>
  <c r="V70" i="34"/>
  <c r="Y70" i="34" s="1"/>
  <c r="W70" i="34"/>
  <c r="X70" i="34" s="1"/>
  <c r="S70" i="34"/>
  <c r="T70" i="34" s="1"/>
  <c r="R70" i="34"/>
  <c r="U70" i="34" s="1"/>
  <c r="N72" i="34"/>
  <c r="M75" i="34"/>
  <c r="Z79" i="34"/>
  <c r="AC79" i="34" s="1"/>
  <c r="S79" i="34"/>
  <c r="T79" i="34" s="1"/>
  <c r="R79" i="34"/>
  <c r="U79" i="34" s="1"/>
  <c r="W79" i="34"/>
  <c r="X79" i="34" s="1"/>
  <c r="V79" i="34"/>
  <c r="Y79" i="34" s="1"/>
  <c r="O85" i="34"/>
  <c r="N94" i="34"/>
  <c r="AA193" i="33"/>
  <c r="AB193" i="33" s="1"/>
  <c r="V198" i="33"/>
  <c r="Y198" i="33" s="1"/>
  <c r="V200" i="33"/>
  <c r="Y200" i="33" s="1"/>
  <c r="AE14" i="34"/>
  <c r="AE21" i="34"/>
  <c r="R21" i="34"/>
  <c r="U21" i="34" s="1"/>
  <c r="AA26" i="34"/>
  <c r="AB26" i="34" s="1"/>
  <c r="R31" i="34"/>
  <c r="U31" i="34" s="1"/>
  <c r="V32" i="34"/>
  <c r="Y32" i="34" s="1"/>
  <c r="W32" i="34"/>
  <c r="X32" i="34" s="1"/>
  <c r="AA32" i="34"/>
  <c r="AB32" i="34" s="1"/>
  <c r="AE57" i="34"/>
  <c r="O62" i="34"/>
  <c r="N63" i="34"/>
  <c r="W69" i="34"/>
  <c r="X69" i="34" s="1"/>
  <c r="S69" i="34"/>
  <c r="T69" i="34" s="1"/>
  <c r="AE69" i="34"/>
  <c r="AA69" i="34"/>
  <c r="AB69" i="34" s="1"/>
  <c r="Z69" i="34"/>
  <c r="AC69" i="34" s="1"/>
  <c r="V69" i="34"/>
  <c r="Y69" i="34" s="1"/>
  <c r="N70" i="34"/>
  <c r="N75" i="34"/>
  <c r="O79" i="34"/>
  <c r="W198" i="33"/>
  <c r="X198" i="33" s="1"/>
  <c r="W200" i="33"/>
  <c r="X200" i="33" s="1"/>
  <c r="AA203" i="33"/>
  <c r="AB203" i="33" s="1"/>
  <c r="Z203" i="33"/>
  <c r="AC203" i="33" s="1"/>
  <c r="AA205" i="33"/>
  <c r="AB205" i="33" s="1"/>
  <c r="AE205" i="33"/>
  <c r="AE18" i="34"/>
  <c r="W45" i="34"/>
  <c r="X45" i="34" s="1"/>
  <c r="V45" i="34"/>
  <c r="Y45" i="34" s="1"/>
  <c r="S45" i="34"/>
  <c r="T45" i="34" s="1"/>
  <c r="M69" i="34"/>
  <c r="O70" i="34"/>
  <c r="AA79" i="34"/>
  <c r="AB79" i="34" s="1"/>
  <c r="V156" i="33"/>
  <c r="Y156" i="33" s="1"/>
  <c r="S173" i="33"/>
  <c r="T173" i="33" s="1"/>
  <c r="S175" i="33"/>
  <c r="T175" i="33" s="1"/>
  <c r="Z198" i="33"/>
  <c r="AC198" i="33" s="1"/>
  <c r="S203" i="33"/>
  <c r="T203" i="33" s="1"/>
  <c r="R205" i="33"/>
  <c r="U205" i="33" s="1"/>
  <c r="O204" i="34"/>
  <c r="N203" i="34"/>
  <c r="M202" i="34"/>
  <c r="O192" i="34"/>
  <c r="N191" i="34"/>
  <c r="M190" i="34"/>
  <c r="O180" i="34"/>
  <c r="N179" i="34"/>
  <c r="M178" i="34"/>
  <c r="O168" i="34"/>
  <c r="N167" i="34"/>
  <c r="M166" i="34"/>
  <c r="O205" i="34"/>
  <c r="N204" i="34"/>
  <c r="M203" i="34"/>
  <c r="O206" i="34"/>
  <c r="N205" i="34"/>
  <c r="M204" i="34"/>
  <c r="O194" i="34"/>
  <c r="N193" i="34"/>
  <c r="M192" i="34"/>
  <c r="O182" i="34"/>
  <c r="N181" i="34"/>
  <c r="M180" i="34"/>
  <c r="O170" i="34"/>
  <c r="N169" i="34"/>
  <c r="O207" i="34"/>
  <c r="N206" i="34"/>
  <c r="M205" i="34"/>
  <c r="O195" i="34"/>
  <c r="N194" i="34"/>
  <c r="M193" i="34"/>
  <c r="O183" i="34"/>
  <c r="N182" i="34"/>
  <c r="M181" i="34"/>
  <c r="O208" i="34"/>
  <c r="N207" i="34"/>
  <c r="M206" i="34"/>
  <c r="O196" i="34"/>
  <c r="N195" i="34"/>
  <c r="M194" i="34"/>
  <c r="N208" i="34"/>
  <c r="M207" i="34"/>
  <c r="O197" i="34"/>
  <c r="N196" i="34"/>
  <c r="M195" i="34"/>
  <c r="O185" i="34"/>
  <c r="N184" i="34"/>
  <c r="M183" i="34"/>
  <c r="O173" i="34"/>
  <c r="M208" i="34"/>
  <c r="O198" i="34"/>
  <c r="N197" i="34"/>
  <c r="M196" i="34"/>
  <c r="O186" i="34"/>
  <c r="N185" i="34"/>
  <c r="M184" i="34"/>
  <c r="O174" i="34"/>
  <c r="N173" i="34"/>
  <c r="M172" i="34"/>
  <c r="O199" i="34"/>
  <c r="N198" i="34"/>
  <c r="M197" i="34"/>
  <c r="O187" i="34"/>
  <c r="N186" i="34"/>
  <c r="M185" i="34"/>
  <c r="O175" i="34"/>
  <c r="N174" i="34"/>
  <c r="M173" i="34"/>
  <c r="O163" i="34"/>
  <c r="N162" i="34"/>
  <c r="M161" i="34"/>
  <c r="O200" i="34"/>
  <c r="N199" i="34"/>
  <c r="M198" i="34"/>
  <c r="O188" i="34"/>
  <c r="N187" i="34"/>
  <c r="M186" i="34"/>
  <c r="O176" i="34"/>
  <c r="N175" i="34"/>
  <c r="M174" i="34"/>
  <c r="O201" i="34"/>
  <c r="N200" i="34"/>
  <c r="M199" i="34"/>
  <c r="O189" i="34"/>
  <c r="N188" i="34"/>
  <c r="M187" i="34"/>
  <c r="O177" i="34"/>
  <c r="N176" i="34"/>
  <c r="M175" i="34"/>
  <c r="O165" i="34"/>
  <c r="N164" i="34"/>
  <c r="M163" i="34"/>
  <c r="O202" i="34"/>
  <c r="O191" i="34"/>
  <c r="M188" i="34"/>
  <c r="N202" i="34"/>
  <c r="M200" i="34"/>
  <c r="M191" i="34"/>
  <c r="N172" i="34"/>
  <c r="O171" i="34"/>
  <c r="M162" i="34"/>
  <c r="O157" i="34"/>
  <c r="N156" i="34"/>
  <c r="M155" i="34"/>
  <c r="O145" i="34"/>
  <c r="N144" i="34"/>
  <c r="M143" i="34"/>
  <c r="O133" i="34"/>
  <c r="N132" i="34"/>
  <c r="M131" i="34"/>
  <c r="O203" i="34"/>
  <c r="N201" i="34"/>
  <c r="O190" i="34"/>
  <c r="M201" i="34"/>
  <c r="N190" i="34"/>
  <c r="M182" i="34"/>
  <c r="N177" i="34"/>
  <c r="N192" i="34"/>
  <c r="O181" i="34"/>
  <c r="O179" i="34"/>
  <c r="N165" i="34"/>
  <c r="N163" i="34"/>
  <c r="O161" i="34"/>
  <c r="O158" i="34"/>
  <c r="N153" i="34"/>
  <c r="N189" i="34"/>
  <c r="M189" i="34"/>
  <c r="M158" i="34"/>
  <c r="N154" i="34"/>
  <c r="M149" i="34"/>
  <c r="M145" i="34"/>
  <c r="O141" i="34"/>
  <c r="M140" i="34"/>
  <c r="M136" i="34"/>
  <c r="M132" i="34"/>
  <c r="M159" i="34"/>
  <c r="N155" i="34"/>
  <c r="M150" i="34"/>
  <c r="N180" i="34"/>
  <c r="M177" i="34"/>
  <c r="O169" i="34"/>
  <c r="N168" i="34"/>
  <c r="O167" i="34"/>
  <c r="O164" i="34"/>
  <c r="O162" i="34"/>
  <c r="O160" i="34"/>
  <c r="O151" i="34"/>
  <c r="O147" i="34"/>
  <c r="M142" i="34"/>
  <c r="O138" i="34"/>
  <c r="O134" i="34"/>
  <c r="N129" i="34"/>
  <c r="O119" i="34"/>
  <c r="N118" i="34"/>
  <c r="M170" i="34"/>
  <c r="M176" i="34"/>
  <c r="O193" i="34"/>
  <c r="O184" i="34"/>
  <c r="O172" i="34"/>
  <c r="M171" i="34"/>
  <c r="M160" i="34"/>
  <c r="M156" i="34"/>
  <c r="N147" i="34"/>
  <c r="N143" i="34"/>
  <c r="N128" i="34"/>
  <c r="M123" i="34"/>
  <c r="M119" i="34"/>
  <c r="O112" i="34"/>
  <c r="N111" i="34"/>
  <c r="M110" i="34"/>
  <c r="O178" i="34"/>
  <c r="N178" i="34"/>
  <c r="N171" i="34"/>
  <c r="M152" i="34"/>
  <c r="N151" i="34"/>
  <c r="M147" i="34"/>
  <c r="N158" i="34"/>
  <c r="N157" i="34"/>
  <c r="O154" i="34"/>
  <c r="M157" i="34"/>
  <c r="M154" i="34"/>
  <c r="M168" i="34"/>
  <c r="M165" i="34"/>
  <c r="O155" i="34"/>
  <c r="M153" i="34"/>
  <c r="O148" i="34"/>
  <c r="M179" i="34"/>
  <c r="O159" i="34"/>
  <c r="O152" i="34"/>
  <c r="N183" i="34"/>
  <c r="M169" i="34"/>
  <c r="M167" i="34"/>
  <c r="N159" i="34"/>
  <c r="N152" i="34"/>
  <c r="M135" i="34"/>
  <c r="M128" i="34"/>
  <c r="N125" i="34"/>
  <c r="N120" i="34"/>
  <c r="M117" i="34"/>
  <c r="M113" i="34"/>
  <c r="N109" i="34"/>
  <c r="O104" i="34"/>
  <c r="N103" i="34"/>
  <c r="M102" i="34"/>
  <c r="O92" i="34"/>
  <c r="N91" i="34"/>
  <c r="M90" i="34"/>
  <c r="O80" i="34"/>
  <c r="N79" i="34"/>
  <c r="M78" i="34"/>
  <c r="O68" i="34"/>
  <c r="N67" i="34"/>
  <c r="M66" i="34"/>
  <c r="O56" i="34"/>
  <c r="N55" i="34"/>
  <c r="M54" i="34"/>
  <c r="O156" i="34"/>
  <c r="O144" i="34"/>
  <c r="M141" i="34"/>
  <c r="N137" i="34"/>
  <c r="N133" i="34"/>
  <c r="N130" i="34"/>
  <c r="O124" i="34"/>
  <c r="O122" i="34"/>
  <c r="O120" i="34"/>
  <c r="O118" i="34"/>
  <c r="N113" i="34"/>
  <c r="M144" i="34"/>
  <c r="M151" i="34"/>
  <c r="O149" i="34"/>
  <c r="N148" i="34"/>
  <c r="N140" i="34"/>
  <c r="M126" i="34"/>
  <c r="M116" i="34"/>
  <c r="O114" i="34"/>
  <c r="M111" i="34"/>
  <c r="N108" i="34"/>
  <c r="M105" i="34"/>
  <c r="N101" i="34"/>
  <c r="M96" i="34"/>
  <c r="N160" i="34"/>
  <c r="N150" i="34"/>
  <c r="N139" i="34"/>
  <c r="N136" i="34"/>
  <c r="O129" i="34"/>
  <c r="O153" i="34"/>
  <c r="N170" i="34"/>
  <c r="O166" i="34"/>
  <c r="M146" i="34"/>
  <c r="O142" i="34"/>
  <c r="N138" i="34"/>
  <c r="N166" i="34"/>
  <c r="M164" i="34"/>
  <c r="N142" i="34"/>
  <c r="M138" i="34"/>
  <c r="N134" i="34"/>
  <c r="N161" i="34"/>
  <c r="N145" i="34"/>
  <c r="M134" i="34"/>
  <c r="M115" i="34"/>
  <c r="N110" i="34"/>
  <c r="O99" i="34"/>
  <c r="O95" i="34"/>
  <c r="O86" i="34"/>
  <c r="O82" i="34"/>
  <c r="N146" i="34"/>
  <c r="N141" i="34"/>
  <c r="N135" i="34"/>
  <c r="O115" i="34"/>
  <c r="O111" i="34"/>
  <c r="N104" i="34"/>
  <c r="O102" i="34"/>
  <c r="M97" i="34"/>
  <c r="M95" i="34"/>
  <c r="M89" i="34"/>
  <c r="N81" i="34"/>
  <c r="O78" i="34"/>
  <c r="N73" i="34"/>
  <c r="N149" i="34"/>
  <c r="N127" i="34"/>
  <c r="O126" i="34"/>
  <c r="N106" i="34"/>
  <c r="O136" i="34"/>
  <c r="O139" i="34"/>
  <c r="O125" i="34"/>
  <c r="N124" i="34"/>
  <c r="N123" i="34"/>
  <c r="M114" i="34"/>
  <c r="M108" i="34"/>
  <c r="M100" i="34"/>
  <c r="O98" i="34"/>
  <c r="O96" i="34"/>
  <c r="M93" i="34"/>
  <c r="M87" i="34"/>
  <c r="N82" i="34"/>
  <c r="M79" i="34"/>
  <c r="M74" i="34"/>
  <c r="M70" i="34"/>
  <c r="M139" i="34"/>
  <c r="O137" i="34"/>
  <c r="M125" i="34"/>
  <c r="M124" i="34"/>
  <c r="N122" i="34"/>
  <c r="O121" i="34"/>
  <c r="N98" i="34"/>
  <c r="N96" i="34"/>
  <c r="M137" i="34"/>
  <c r="O131" i="34"/>
  <c r="M122" i="34"/>
  <c r="N121" i="34"/>
  <c r="M148" i="34"/>
  <c r="N131" i="34"/>
  <c r="M121" i="34"/>
  <c r="M120" i="34"/>
  <c r="O150" i="34"/>
  <c r="O140" i="34"/>
  <c r="N119" i="34"/>
  <c r="M118" i="34"/>
  <c r="O117" i="34"/>
  <c r="O107" i="34"/>
  <c r="O101" i="34"/>
  <c r="M94" i="34"/>
  <c r="M88" i="34"/>
  <c r="O83" i="34"/>
  <c r="N80" i="34"/>
  <c r="N76" i="34"/>
  <c r="O72" i="34"/>
  <c r="O63" i="34"/>
  <c r="O59" i="34"/>
  <c r="O49" i="34"/>
  <c r="N48" i="34"/>
  <c r="M47" i="34"/>
  <c r="O37" i="34"/>
  <c r="N36" i="34"/>
  <c r="M35" i="34"/>
  <c r="O132" i="34"/>
  <c r="O130" i="34"/>
  <c r="O128" i="34"/>
  <c r="N117" i="34"/>
  <c r="O116" i="34"/>
  <c r="N112" i="34"/>
  <c r="O109" i="34"/>
  <c r="N107" i="34"/>
  <c r="M101" i="34"/>
  <c r="N83" i="34"/>
  <c r="M80" i="34"/>
  <c r="O77" i="34"/>
  <c r="M76" i="34"/>
  <c r="O143" i="34"/>
  <c r="M133" i="34"/>
  <c r="M130" i="34"/>
  <c r="M129" i="34"/>
  <c r="N116" i="34"/>
  <c r="M112" i="34"/>
  <c r="M109" i="34"/>
  <c r="M107" i="34"/>
  <c r="N99" i="34"/>
  <c r="O97" i="34"/>
  <c r="N92" i="34"/>
  <c r="O89" i="34"/>
  <c r="N86" i="34"/>
  <c r="M83" i="34"/>
  <c r="N77" i="34"/>
  <c r="M72" i="34"/>
  <c r="M68" i="34"/>
  <c r="O64" i="34"/>
  <c r="M63" i="34"/>
  <c r="M59" i="34"/>
  <c r="M55" i="34"/>
  <c r="O146" i="34"/>
  <c r="O135" i="34"/>
  <c r="O103" i="34"/>
  <c r="O94" i="34"/>
  <c r="N88" i="34"/>
  <c r="O87" i="34"/>
  <c r="M86" i="34"/>
  <c r="O127" i="34"/>
  <c r="M104" i="34"/>
  <c r="M103" i="34"/>
  <c r="M127" i="34"/>
  <c r="O105" i="34"/>
  <c r="N97" i="34"/>
  <c r="N93" i="34"/>
  <c r="M92" i="34"/>
  <c r="O91" i="34"/>
  <c r="N105" i="34"/>
  <c r="O106" i="34"/>
  <c r="N115" i="34"/>
  <c r="O113" i="34"/>
  <c r="M106" i="34"/>
  <c r="N100" i="34"/>
  <c r="O110" i="34"/>
  <c r="O123" i="34"/>
  <c r="O71" i="34"/>
  <c r="N126" i="34"/>
  <c r="N95" i="34"/>
  <c r="O84" i="34"/>
  <c r="N71" i="34"/>
  <c r="N68" i="34"/>
  <c r="O66" i="34"/>
  <c r="O51" i="34"/>
  <c r="O47" i="34"/>
  <c r="N42" i="34"/>
  <c r="O108" i="34"/>
  <c r="N84" i="34"/>
  <c r="M71" i="34"/>
  <c r="N66" i="34"/>
  <c r="O60" i="34"/>
  <c r="O58" i="34"/>
  <c r="N56" i="34"/>
  <c r="O54" i="34"/>
  <c r="N51" i="34"/>
  <c r="N47" i="34"/>
  <c r="M42" i="34"/>
  <c r="M38" i="34"/>
  <c r="N34" i="34"/>
  <c r="N89" i="34"/>
  <c r="M84" i="34"/>
  <c r="M82" i="34"/>
  <c r="O76" i="34"/>
  <c r="N114" i="34"/>
  <c r="N102" i="34"/>
  <c r="O88" i="34"/>
  <c r="O81" i="34"/>
  <c r="O75" i="34"/>
  <c r="M64" i="34"/>
  <c r="N62" i="34"/>
  <c r="M60" i="34"/>
  <c r="M58" i="34"/>
  <c r="O48" i="34"/>
  <c r="N43" i="34"/>
  <c r="N39" i="34"/>
  <c r="O35" i="34"/>
  <c r="O30" i="34"/>
  <c r="N29" i="34"/>
  <c r="M28" i="34"/>
  <c r="AE13" i="34"/>
  <c r="S14" i="34"/>
  <c r="T14" i="34" s="1"/>
  <c r="R18" i="34"/>
  <c r="U18" i="34" s="1"/>
  <c r="AA21" i="34"/>
  <c r="AB21" i="34" s="1"/>
  <c r="AE22" i="34"/>
  <c r="N25" i="34"/>
  <c r="AA25" i="34"/>
  <c r="AB25" i="34" s="1"/>
  <c r="N30" i="34"/>
  <c r="N32" i="34"/>
  <c r="R35" i="34"/>
  <c r="U35" i="34" s="1"/>
  <c r="R37" i="34"/>
  <c r="U37" i="34" s="1"/>
  <c r="S39" i="34"/>
  <c r="T39" i="34" s="1"/>
  <c r="AA42" i="34"/>
  <c r="AB42" i="34" s="1"/>
  <c r="Z42" i="34"/>
  <c r="AC42" i="34" s="1"/>
  <c r="AE42" i="34"/>
  <c r="R44" i="34"/>
  <c r="U44" i="34" s="1"/>
  <c r="M45" i="34"/>
  <c r="M53" i="34"/>
  <c r="R55" i="34"/>
  <c r="U55" i="34" s="1"/>
  <c r="M56" i="34"/>
  <c r="M57" i="34"/>
  <c r="W64" i="34"/>
  <c r="X64" i="34" s="1"/>
  <c r="AE64" i="34"/>
  <c r="R64" i="34"/>
  <c r="U64" i="34" s="1"/>
  <c r="N69" i="34"/>
  <c r="R72" i="34"/>
  <c r="U72" i="34" s="1"/>
  <c r="AE74" i="34"/>
  <c r="Z74" i="34"/>
  <c r="AC74" i="34" s="1"/>
  <c r="V74" i="34"/>
  <c r="Y74" i="34" s="1"/>
  <c r="S74" i="34"/>
  <c r="T74" i="34" s="1"/>
  <c r="AA74" i="34"/>
  <c r="AB74" i="34" s="1"/>
  <c r="W74" i="34"/>
  <c r="X74" i="34" s="1"/>
  <c r="R74" i="34"/>
  <c r="U74" i="34" s="1"/>
  <c r="M99" i="34"/>
  <c r="W78" i="34"/>
  <c r="X78" i="34" s="1"/>
  <c r="S78" i="34"/>
  <c r="T78" i="34" s="1"/>
  <c r="R78" i="34"/>
  <c r="U78" i="34" s="1"/>
  <c r="AE78" i="34"/>
  <c r="V78" i="34"/>
  <c r="Y78" i="34" s="1"/>
  <c r="S26" i="34"/>
  <c r="T26" i="34" s="1"/>
  <c r="V37" i="34"/>
  <c r="Y37" i="34" s="1"/>
  <c r="V39" i="34"/>
  <c r="Y39" i="34" s="1"/>
  <c r="AE59" i="34"/>
  <c r="R59" i="34"/>
  <c r="U59" i="34" s="1"/>
  <c r="Z59" i="34"/>
  <c r="AC59" i="34" s="1"/>
  <c r="W59" i="34"/>
  <c r="X59" i="34" s="1"/>
  <c r="V93" i="34"/>
  <c r="Y93" i="34" s="1"/>
  <c r="R93" i="34"/>
  <c r="U93" i="34" s="1"/>
  <c r="AA93" i="34"/>
  <c r="AB93" i="34" s="1"/>
  <c r="W93" i="34"/>
  <c r="X93" i="34" s="1"/>
  <c r="AE93" i="34"/>
  <c r="Z93" i="34"/>
  <c r="AC93" i="34" s="1"/>
  <c r="S93" i="34"/>
  <c r="T93" i="34" s="1"/>
  <c r="Z78" i="34"/>
  <c r="AC78" i="34" s="1"/>
  <c r="O90" i="34"/>
  <c r="Z91" i="34"/>
  <c r="AC91" i="34" s="1"/>
  <c r="W91" i="34"/>
  <c r="X91" i="34" s="1"/>
  <c r="S91" i="34"/>
  <c r="T91" i="34" s="1"/>
  <c r="AE91" i="34"/>
  <c r="AA91" i="34"/>
  <c r="AB91" i="34" s="1"/>
  <c r="V91" i="34"/>
  <c r="Y91" i="34" s="1"/>
  <c r="O93" i="34"/>
  <c r="W13" i="34"/>
  <c r="X13" i="34" s="1"/>
  <c r="W18" i="34"/>
  <c r="X18" i="34" s="1"/>
  <c r="W22" i="34"/>
  <c r="X22" i="34" s="1"/>
  <c r="S31" i="34"/>
  <c r="T31" i="34" s="1"/>
  <c r="AE31" i="34"/>
  <c r="AA31" i="34"/>
  <c r="AB31" i="34" s="1"/>
  <c r="W35" i="34"/>
  <c r="X35" i="34" s="1"/>
  <c r="Z44" i="34"/>
  <c r="AC44" i="34" s="1"/>
  <c r="R45" i="34"/>
  <c r="U45" i="34" s="1"/>
  <c r="Z48" i="34"/>
  <c r="AC48" i="34" s="1"/>
  <c r="R48" i="34"/>
  <c r="U48" i="34" s="1"/>
  <c r="AE48" i="34"/>
  <c r="Z52" i="34"/>
  <c r="AC52" i="34" s="1"/>
  <c r="S57" i="34"/>
  <c r="T57" i="34" s="1"/>
  <c r="S60" i="34"/>
  <c r="T60" i="34" s="1"/>
  <c r="R60" i="34"/>
  <c r="U60" i="34" s="1"/>
  <c r="V61" i="34"/>
  <c r="Y61" i="34" s="1"/>
  <c r="S61" i="34"/>
  <c r="T61" i="34" s="1"/>
  <c r="Z61" i="34"/>
  <c r="AC61" i="34" s="1"/>
  <c r="W61" i="34"/>
  <c r="X61" i="34" s="1"/>
  <c r="AE61" i="34"/>
  <c r="AA63" i="34"/>
  <c r="AB63" i="34" s="1"/>
  <c r="V64" i="34"/>
  <c r="Y64" i="34" s="1"/>
  <c r="AA73" i="34"/>
  <c r="AB73" i="34" s="1"/>
  <c r="W73" i="34"/>
  <c r="X73" i="34" s="1"/>
  <c r="R73" i="34"/>
  <c r="U73" i="34" s="1"/>
  <c r="AE73" i="34"/>
  <c r="Z73" i="34"/>
  <c r="AC73" i="34" s="1"/>
  <c r="V73" i="34"/>
  <c r="Y73" i="34" s="1"/>
  <c r="AA78" i="34"/>
  <c r="AB78" i="34" s="1"/>
  <c r="M91" i="34"/>
  <c r="V33" i="34"/>
  <c r="Y33" i="34" s="1"/>
  <c r="V51" i="34"/>
  <c r="Y51" i="34" s="1"/>
  <c r="R51" i="34"/>
  <c r="U51" i="34" s="1"/>
  <c r="Z51" i="34"/>
  <c r="AC51" i="34" s="1"/>
  <c r="AA56" i="34"/>
  <c r="AB56" i="34" s="1"/>
  <c r="S56" i="34"/>
  <c r="T56" i="34" s="1"/>
  <c r="AE56" i="34"/>
  <c r="AA66" i="34"/>
  <c r="AB66" i="34" s="1"/>
  <c r="AE82" i="34"/>
  <c r="W82" i="34"/>
  <c r="X82" i="34" s="1"/>
  <c r="V82" i="34"/>
  <c r="Y82" i="34" s="1"/>
  <c r="AE83" i="34"/>
  <c r="R83" i="34"/>
  <c r="U83" i="34" s="1"/>
  <c r="S83" i="34"/>
  <c r="T83" i="34" s="1"/>
  <c r="AA83" i="34"/>
  <c r="AB83" i="34" s="1"/>
  <c r="AA68" i="34"/>
  <c r="AB68" i="34" s="1"/>
  <c r="Z68" i="34"/>
  <c r="AC68" i="34" s="1"/>
  <c r="AE95" i="34"/>
  <c r="R95" i="34"/>
  <c r="U95" i="34" s="1"/>
  <c r="AA95" i="34"/>
  <c r="AB95" i="34" s="1"/>
  <c r="W95" i="34"/>
  <c r="X95" i="34" s="1"/>
  <c r="V95" i="34"/>
  <c r="Y95" i="34" s="1"/>
  <c r="S95" i="34"/>
  <c r="T95" i="34" s="1"/>
  <c r="AE66" i="34"/>
  <c r="S116" i="34"/>
  <c r="T116" i="34" s="1"/>
  <c r="W116" i="34"/>
  <c r="X116" i="34" s="1"/>
  <c r="AE116" i="34"/>
  <c r="AA116" i="34"/>
  <c r="AB116" i="34" s="1"/>
  <c r="R116" i="34"/>
  <c r="U116" i="34" s="1"/>
  <c r="V116" i="34"/>
  <c r="Y116" i="34" s="1"/>
  <c r="Z111" i="34"/>
  <c r="AC111" i="34" s="1"/>
  <c r="S111" i="34"/>
  <c r="T111" i="34" s="1"/>
  <c r="AE111" i="34"/>
  <c r="AA111" i="34"/>
  <c r="AB111" i="34" s="1"/>
  <c r="W111" i="34"/>
  <c r="X111" i="34" s="1"/>
  <c r="V111" i="34"/>
  <c r="Y111" i="34" s="1"/>
  <c r="R111" i="34"/>
  <c r="U111" i="34" s="1"/>
  <c r="Z116" i="34"/>
  <c r="AC116" i="34" s="1"/>
  <c r="V107" i="34"/>
  <c r="Y107" i="34" s="1"/>
  <c r="W107" i="34"/>
  <c r="X107" i="34" s="1"/>
  <c r="AE107" i="34"/>
  <c r="AA107" i="34"/>
  <c r="AB107" i="34" s="1"/>
  <c r="S107" i="34"/>
  <c r="T107" i="34" s="1"/>
  <c r="R107" i="34"/>
  <c r="U107" i="34" s="1"/>
  <c r="V87" i="34"/>
  <c r="Y87" i="34" s="1"/>
  <c r="R87" i="34"/>
  <c r="U87" i="34" s="1"/>
  <c r="AA87" i="34"/>
  <c r="AB87" i="34" s="1"/>
  <c r="W87" i="34"/>
  <c r="X87" i="34" s="1"/>
  <c r="Z107" i="34"/>
  <c r="AC107" i="34" s="1"/>
  <c r="AA112" i="34"/>
  <c r="AB112" i="34" s="1"/>
  <c r="W112" i="34"/>
  <c r="X112" i="34" s="1"/>
  <c r="V112" i="34"/>
  <c r="Y112" i="34" s="1"/>
  <c r="S112" i="34"/>
  <c r="T112" i="34" s="1"/>
  <c r="Z112" i="34"/>
  <c r="AC112" i="34" s="1"/>
  <c r="S96" i="34"/>
  <c r="T96" i="34" s="1"/>
  <c r="Z96" i="34"/>
  <c r="AC96" i="34" s="1"/>
  <c r="R96" i="34"/>
  <c r="U96" i="34" s="1"/>
  <c r="AE96" i="34"/>
  <c r="W96" i="34"/>
  <c r="X96" i="34" s="1"/>
  <c r="R112" i="34"/>
  <c r="U112" i="34" s="1"/>
  <c r="W129" i="34"/>
  <c r="X129" i="34" s="1"/>
  <c r="AA129" i="34"/>
  <c r="AB129" i="34" s="1"/>
  <c r="R129" i="34"/>
  <c r="U129" i="34" s="1"/>
  <c r="V129" i="34"/>
  <c r="Y129" i="34" s="1"/>
  <c r="Z129" i="34"/>
  <c r="AC129" i="34" s="1"/>
  <c r="AE147" i="34"/>
  <c r="V147" i="34"/>
  <c r="Y147" i="34" s="1"/>
  <c r="R147" i="34"/>
  <c r="U147" i="34" s="1"/>
  <c r="W147" i="34"/>
  <c r="X147" i="34" s="1"/>
  <c r="S147" i="34"/>
  <c r="T147" i="34" s="1"/>
  <c r="AA147" i="34"/>
  <c r="AB147" i="34" s="1"/>
  <c r="Z147" i="34"/>
  <c r="AC147" i="34" s="1"/>
  <c r="W54" i="34"/>
  <c r="X54" i="34" s="1"/>
  <c r="W67" i="34"/>
  <c r="X67" i="34" s="1"/>
  <c r="W75" i="34"/>
  <c r="X75" i="34" s="1"/>
  <c r="AA80" i="34"/>
  <c r="AB80" i="34" s="1"/>
  <c r="V80" i="34"/>
  <c r="Y80" i="34" s="1"/>
  <c r="Z80" i="34"/>
  <c r="AC80" i="34" s="1"/>
  <c r="R102" i="34"/>
  <c r="U102" i="34" s="1"/>
  <c r="AA113" i="34"/>
  <c r="AB113" i="34" s="1"/>
  <c r="AA117" i="34"/>
  <c r="AB117" i="34" s="1"/>
  <c r="V117" i="34"/>
  <c r="Y117" i="34" s="1"/>
  <c r="R117" i="34"/>
  <c r="U117" i="34" s="1"/>
  <c r="S134" i="34"/>
  <c r="T134" i="34" s="1"/>
  <c r="AE134" i="34"/>
  <c r="V134" i="34"/>
  <c r="Y134" i="34" s="1"/>
  <c r="AE86" i="34"/>
  <c r="Z88" i="34"/>
  <c r="AC88" i="34" s="1"/>
  <c r="AE113" i="34"/>
  <c r="Z118" i="34"/>
  <c r="AC118" i="34" s="1"/>
  <c r="W118" i="34"/>
  <c r="X118" i="34" s="1"/>
  <c r="R118" i="34"/>
  <c r="U118" i="34" s="1"/>
  <c r="AE118" i="34"/>
  <c r="AA118" i="34"/>
  <c r="AB118" i="34" s="1"/>
  <c r="AA119" i="34"/>
  <c r="AB119" i="34" s="1"/>
  <c r="Z119" i="34"/>
  <c r="AC119" i="34" s="1"/>
  <c r="W119" i="34"/>
  <c r="X119" i="34" s="1"/>
  <c r="V119" i="34"/>
  <c r="Y119" i="34" s="1"/>
  <c r="S119" i="34"/>
  <c r="T119" i="34" s="1"/>
  <c r="V140" i="34"/>
  <c r="Y140" i="34" s="1"/>
  <c r="Z140" i="34"/>
  <c r="AC140" i="34" s="1"/>
  <c r="AA140" i="34"/>
  <c r="AB140" i="34" s="1"/>
  <c r="S140" i="34"/>
  <c r="T140" i="34" s="1"/>
  <c r="R140" i="34"/>
  <c r="U140" i="34" s="1"/>
  <c r="AE140" i="34"/>
  <c r="W140" i="34"/>
  <c r="X140" i="34" s="1"/>
  <c r="AE71" i="34"/>
  <c r="R71" i="34"/>
  <c r="U71" i="34" s="1"/>
  <c r="AA88" i="34"/>
  <c r="AB88" i="34" s="1"/>
  <c r="AA105" i="34"/>
  <c r="AB105" i="34" s="1"/>
  <c r="S105" i="34"/>
  <c r="T105" i="34" s="1"/>
  <c r="AE105" i="34"/>
  <c r="AE120" i="34"/>
  <c r="Z120" i="34"/>
  <c r="AC120" i="34" s="1"/>
  <c r="S120" i="34"/>
  <c r="T120" i="34" s="1"/>
  <c r="S121" i="34"/>
  <c r="T121" i="34" s="1"/>
  <c r="Z121" i="34"/>
  <c r="AC121" i="34" s="1"/>
  <c r="S129" i="34"/>
  <c r="T129" i="34" s="1"/>
  <c r="W131" i="34"/>
  <c r="X131" i="34" s="1"/>
  <c r="S131" i="34"/>
  <c r="T131" i="34" s="1"/>
  <c r="Z131" i="34"/>
  <c r="AC131" i="34" s="1"/>
  <c r="S117" i="34"/>
  <c r="T117" i="34" s="1"/>
  <c r="S118" i="34"/>
  <c r="T118" i="34" s="1"/>
  <c r="R119" i="34"/>
  <c r="U119" i="34" s="1"/>
  <c r="R120" i="34"/>
  <c r="U120" i="34" s="1"/>
  <c r="W134" i="34"/>
  <c r="X134" i="34" s="1"/>
  <c r="W139" i="34"/>
  <c r="X139" i="34" s="1"/>
  <c r="R139" i="34"/>
  <c r="U139" i="34" s="1"/>
  <c r="AA139" i="34"/>
  <c r="AB139" i="34" s="1"/>
  <c r="V139" i="34"/>
  <c r="Y139" i="34" s="1"/>
  <c r="Z139" i="34"/>
  <c r="AC139" i="34" s="1"/>
  <c r="R113" i="34"/>
  <c r="U113" i="34" s="1"/>
  <c r="AE114" i="34"/>
  <c r="V114" i="34"/>
  <c r="Y114" i="34" s="1"/>
  <c r="S123" i="34"/>
  <c r="T123" i="34" s="1"/>
  <c r="Z123" i="34"/>
  <c r="AC123" i="34" s="1"/>
  <c r="W123" i="34"/>
  <c r="X123" i="34" s="1"/>
  <c r="AA123" i="34"/>
  <c r="AB123" i="34" s="1"/>
  <c r="S80" i="34"/>
  <c r="T80" i="34" s="1"/>
  <c r="S84" i="34"/>
  <c r="T84" i="34" s="1"/>
  <c r="V84" i="34"/>
  <c r="Y84" i="34" s="1"/>
  <c r="Z84" i="34"/>
  <c r="AC84" i="34" s="1"/>
  <c r="V86" i="34"/>
  <c r="Y86" i="34" s="1"/>
  <c r="R105" i="34"/>
  <c r="U105" i="34" s="1"/>
  <c r="S106" i="34"/>
  <c r="T106" i="34" s="1"/>
  <c r="R106" i="34"/>
  <c r="U106" i="34" s="1"/>
  <c r="AE110" i="34"/>
  <c r="Z110" i="34"/>
  <c r="AC110" i="34" s="1"/>
  <c r="V110" i="34"/>
  <c r="Y110" i="34" s="1"/>
  <c r="S113" i="34"/>
  <c r="T113" i="34" s="1"/>
  <c r="W117" i="34"/>
  <c r="X117" i="34" s="1"/>
  <c r="R121" i="34"/>
  <c r="U121" i="34" s="1"/>
  <c r="V126" i="34"/>
  <c r="Y126" i="34" s="1"/>
  <c r="W126" i="34"/>
  <c r="X126" i="34" s="1"/>
  <c r="S126" i="34"/>
  <c r="T126" i="34" s="1"/>
  <c r="Z126" i="34"/>
  <c r="AC126" i="34" s="1"/>
  <c r="R126" i="34"/>
  <c r="U126" i="34" s="1"/>
  <c r="V131" i="34"/>
  <c r="Y131" i="34" s="1"/>
  <c r="AE136" i="34"/>
  <c r="R136" i="34"/>
  <c r="U136" i="34" s="1"/>
  <c r="Z136" i="34"/>
  <c r="AC136" i="34" s="1"/>
  <c r="V136" i="34"/>
  <c r="Y136" i="34" s="1"/>
  <c r="AA136" i="34"/>
  <c r="AB136" i="34" s="1"/>
  <c r="W136" i="34"/>
  <c r="X136" i="34" s="1"/>
  <c r="AE102" i="34"/>
  <c r="V102" i="34"/>
  <c r="Y102" i="34" s="1"/>
  <c r="AA104" i="34"/>
  <c r="AB104" i="34" s="1"/>
  <c r="W104" i="34"/>
  <c r="X104" i="34" s="1"/>
  <c r="R114" i="34"/>
  <c r="U114" i="34" s="1"/>
  <c r="AE115" i="34"/>
  <c r="R115" i="34"/>
  <c r="U115" i="34" s="1"/>
  <c r="V115" i="34"/>
  <c r="Y115" i="34" s="1"/>
  <c r="AA115" i="34"/>
  <c r="AB115" i="34" s="1"/>
  <c r="W120" i="34"/>
  <c r="X120" i="34" s="1"/>
  <c r="W121" i="34"/>
  <c r="X121" i="34" s="1"/>
  <c r="R123" i="34"/>
  <c r="U123" i="34" s="1"/>
  <c r="AA131" i="34"/>
  <c r="AB131" i="34" s="1"/>
  <c r="Z144" i="34"/>
  <c r="AC144" i="34" s="1"/>
  <c r="W144" i="34"/>
  <c r="X144" i="34" s="1"/>
  <c r="S144" i="34"/>
  <c r="T144" i="34" s="1"/>
  <c r="V144" i="34"/>
  <c r="Y144" i="34" s="1"/>
  <c r="R144" i="34"/>
  <c r="U144" i="34" s="1"/>
  <c r="AE144" i="34"/>
  <c r="W135" i="34"/>
  <c r="X135" i="34" s="1"/>
  <c r="S135" i="34"/>
  <c r="T135" i="34" s="1"/>
  <c r="AE135" i="34"/>
  <c r="R135" i="34"/>
  <c r="U135" i="34" s="1"/>
  <c r="AA135" i="34"/>
  <c r="AB135" i="34" s="1"/>
  <c r="S136" i="34"/>
  <c r="T136" i="34" s="1"/>
  <c r="V88" i="34"/>
  <c r="Y88" i="34" s="1"/>
  <c r="AA92" i="34"/>
  <c r="AB92" i="34" s="1"/>
  <c r="S92" i="34"/>
  <c r="T92" i="34" s="1"/>
  <c r="Z92" i="34"/>
  <c r="AC92" i="34" s="1"/>
  <c r="V99" i="34"/>
  <c r="Y99" i="34" s="1"/>
  <c r="W99" i="34"/>
  <c r="X99" i="34" s="1"/>
  <c r="AA99" i="34"/>
  <c r="AB99" i="34" s="1"/>
  <c r="W113" i="34"/>
  <c r="X113" i="34" s="1"/>
  <c r="AE117" i="34"/>
  <c r="AE119" i="34"/>
  <c r="AA120" i="34"/>
  <c r="AB120" i="34" s="1"/>
  <c r="AA121" i="34"/>
  <c r="AB121" i="34" s="1"/>
  <c r="V123" i="34"/>
  <c r="Y123" i="34" s="1"/>
  <c r="AE100" i="34"/>
  <c r="R124" i="34"/>
  <c r="U124" i="34" s="1"/>
  <c r="Z164" i="34"/>
  <c r="AC164" i="34" s="1"/>
  <c r="V164" i="34"/>
  <c r="Y164" i="34" s="1"/>
  <c r="AE164" i="34"/>
  <c r="AA164" i="34"/>
  <c r="AB164" i="34" s="1"/>
  <c r="W164" i="34"/>
  <c r="X164" i="34" s="1"/>
  <c r="S164" i="34"/>
  <c r="T164" i="34" s="1"/>
  <c r="R164" i="34"/>
  <c r="U164" i="34" s="1"/>
  <c r="S124" i="34"/>
  <c r="T124" i="34" s="1"/>
  <c r="AA125" i="34"/>
  <c r="AB125" i="34" s="1"/>
  <c r="V143" i="34"/>
  <c r="Y143" i="34" s="1"/>
  <c r="Z132" i="34"/>
  <c r="AC132" i="34" s="1"/>
  <c r="AA132" i="34"/>
  <c r="AB132" i="34" s="1"/>
  <c r="V132" i="34"/>
  <c r="Y132" i="34" s="1"/>
  <c r="AA124" i="34"/>
  <c r="AB124" i="34" s="1"/>
  <c r="V151" i="34"/>
  <c r="Y151" i="34" s="1"/>
  <c r="S151" i="34"/>
  <c r="T151" i="34" s="1"/>
  <c r="AE151" i="34"/>
  <c r="W151" i="34"/>
  <c r="X151" i="34" s="1"/>
  <c r="R151" i="34"/>
  <c r="U151" i="34" s="1"/>
  <c r="Z156" i="34"/>
  <c r="AC156" i="34" s="1"/>
  <c r="V156" i="34"/>
  <c r="Y156" i="34" s="1"/>
  <c r="AE156" i="34"/>
  <c r="W156" i="34"/>
  <c r="X156" i="34" s="1"/>
  <c r="S156" i="34"/>
  <c r="T156" i="34" s="1"/>
  <c r="R156" i="34"/>
  <c r="U156" i="34" s="1"/>
  <c r="AA163" i="34"/>
  <c r="AB163" i="34" s="1"/>
  <c r="S163" i="34"/>
  <c r="T163" i="34" s="1"/>
  <c r="AE163" i="34"/>
  <c r="W163" i="34"/>
  <c r="X163" i="34" s="1"/>
  <c r="V163" i="34"/>
  <c r="Y163" i="34" s="1"/>
  <c r="Z163" i="34"/>
  <c r="AC163" i="34" s="1"/>
  <c r="R163" i="34"/>
  <c r="U163" i="34" s="1"/>
  <c r="R143" i="34"/>
  <c r="U143" i="34" s="1"/>
  <c r="AE122" i="34"/>
  <c r="R122" i="34"/>
  <c r="U122" i="34" s="1"/>
  <c r="W122" i="34"/>
  <c r="X122" i="34" s="1"/>
  <c r="Z122" i="34"/>
  <c r="AC122" i="34" s="1"/>
  <c r="AA145" i="34"/>
  <c r="AB145" i="34" s="1"/>
  <c r="Z145" i="34"/>
  <c r="AC145" i="34" s="1"/>
  <c r="V145" i="34"/>
  <c r="Y145" i="34" s="1"/>
  <c r="AE145" i="34"/>
  <c r="AE148" i="34"/>
  <c r="R148" i="34"/>
  <c r="U148" i="34" s="1"/>
  <c r="W148" i="34"/>
  <c r="X148" i="34" s="1"/>
  <c r="S148" i="34"/>
  <c r="T148" i="34" s="1"/>
  <c r="AA148" i="34"/>
  <c r="AB148" i="34" s="1"/>
  <c r="W169" i="34"/>
  <c r="X169" i="34" s="1"/>
  <c r="S149" i="34"/>
  <c r="T149" i="34" s="1"/>
  <c r="Z149" i="34"/>
  <c r="AC149" i="34" s="1"/>
  <c r="W149" i="34"/>
  <c r="X149" i="34" s="1"/>
  <c r="V149" i="34"/>
  <c r="Y149" i="34" s="1"/>
  <c r="V160" i="34"/>
  <c r="Y160" i="34" s="1"/>
  <c r="R160" i="34"/>
  <c r="U160" i="34" s="1"/>
  <c r="W160" i="34"/>
  <c r="X160" i="34" s="1"/>
  <c r="AE160" i="34"/>
  <c r="AE166" i="34"/>
  <c r="R166" i="34"/>
  <c r="U166" i="34" s="1"/>
  <c r="AA166" i="34"/>
  <c r="AB166" i="34" s="1"/>
  <c r="W166" i="34"/>
  <c r="X166" i="34" s="1"/>
  <c r="S166" i="34"/>
  <c r="T166" i="34" s="1"/>
  <c r="Z166" i="34"/>
  <c r="AC166" i="34" s="1"/>
  <c r="V166" i="34"/>
  <c r="Y166" i="34" s="1"/>
  <c r="Z158" i="34"/>
  <c r="AC158" i="34" s="1"/>
  <c r="W158" i="34"/>
  <c r="X158" i="34" s="1"/>
  <c r="V158" i="34"/>
  <c r="Y158" i="34" s="1"/>
  <c r="Z160" i="34"/>
  <c r="AC160" i="34" s="1"/>
  <c r="Z169" i="34"/>
  <c r="AC169" i="34" s="1"/>
  <c r="V169" i="34"/>
  <c r="Y169" i="34" s="1"/>
  <c r="S169" i="34"/>
  <c r="T169" i="34" s="1"/>
  <c r="R169" i="34"/>
  <c r="U169" i="34" s="1"/>
  <c r="AA169" i="34"/>
  <c r="AB169" i="34" s="1"/>
  <c r="V175" i="34"/>
  <c r="Y175" i="34" s="1"/>
  <c r="S175" i="34"/>
  <c r="T175" i="34" s="1"/>
  <c r="AA175" i="34"/>
  <c r="AB175" i="34" s="1"/>
  <c r="Z175" i="34"/>
  <c r="AC175" i="34" s="1"/>
  <c r="W175" i="34"/>
  <c r="X175" i="34" s="1"/>
  <c r="AA168" i="34"/>
  <c r="AB168" i="34" s="1"/>
  <c r="S168" i="34"/>
  <c r="T168" i="34" s="1"/>
  <c r="AE168" i="34"/>
  <c r="R168" i="34"/>
  <c r="U168" i="34" s="1"/>
  <c r="V168" i="34"/>
  <c r="Y168" i="34" s="1"/>
  <c r="Z168" i="34"/>
  <c r="AC168" i="34" s="1"/>
  <c r="AE175" i="34"/>
  <c r="AA170" i="34"/>
  <c r="AB170" i="34" s="1"/>
  <c r="W170" i="34"/>
  <c r="X170" i="34" s="1"/>
  <c r="V170" i="34"/>
  <c r="Y170" i="34" s="1"/>
  <c r="R170" i="34"/>
  <c r="U170" i="34" s="1"/>
  <c r="AE170" i="34"/>
  <c r="Z170" i="34"/>
  <c r="AC170" i="34" s="1"/>
  <c r="S170" i="34"/>
  <c r="T170" i="34" s="1"/>
  <c r="Z167" i="34"/>
  <c r="AC167" i="34" s="1"/>
  <c r="S167" i="34"/>
  <c r="T167" i="34" s="1"/>
  <c r="AE167" i="34"/>
  <c r="R167" i="34"/>
  <c r="U167" i="34" s="1"/>
  <c r="W167" i="34"/>
  <c r="X167" i="34" s="1"/>
  <c r="AA167" i="34"/>
  <c r="AB167" i="34" s="1"/>
  <c r="R152" i="34"/>
  <c r="U152" i="34" s="1"/>
  <c r="Z155" i="34"/>
  <c r="AC155" i="34" s="1"/>
  <c r="S157" i="34"/>
  <c r="T157" i="34" s="1"/>
  <c r="S152" i="34"/>
  <c r="T152" i="34" s="1"/>
  <c r="AE133" i="34"/>
  <c r="W152" i="34"/>
  <c r="X152" i="34" s="1"/>
  <c r="W157" i="34"/>
  <c r="X157" i="34" s="1"/>
  <c r="W161" i="34"/>
  <c r="X161" i="34" s="1"/>
  <c r="V161" i="34"/>
  <c r="Y161" i="34" s="1"/>
  <c r="V187" i="34"/>
  <c r="Y187" i="34" s="1"/>
  <c r="S187" i="34"/>
  <c r="T187" i="34" s="1"/>
  <c r="AA187" i="34"/>
  <c r="AB187" i="34" s="1"/>
  <c r="Z187" i="34"/>
  <c r="AC187" i="34" s="1"/>
  <c r="W190" i="34"/>
  <c r="X190" i="34" s="1"/>
  <c r="V190" i="34"/>
  <c r="Y190" i="34" s="1"/>
  <c r="S190" i="34"/>
  <c r="T190" i="34" s="1"/>
  <c r="AE190" i="34"/>
  <c r="R190" i="34"/>
  <c r="U190" i="34" s="1"/>
  <c r="R187" i="34"/>
  <c r="U187" i="34" s="1"/>
  <c r="W176" i="34"/>
  <c r="X176" i="34" s="1"/>
  <c r="AE176" i="34"/>
  <c r="R176" i="34"/>
  <c r="U176" i="34" s="1"/>
  <c r="AA176" i="34"/>
  <c r="AB176" i="34" s="1"/>
  <c r="Z176" i="34"/>
  <c r="AC176" i="34" s="1"/>
  <c r="Z181" i="34"/>
  <c r="AC181" i="34" s="1"/>
  <c r="W181" i="34"/>
  <c r="X181" i="34" s="1"/>
  <c r="V181" i="34"/>
  <c r="Y181" i="34" s="1"/>
  <c r="S181" i="34"/>
  <c r="T181" i="34" s="1"/>
  <c r="V199" i="34"/>
  <c r="Y199" i="34" s="1"/>
  <c r="S199" i="34"/>
  <c r="T199" i="34" s="1"/>
  <c r="AE199" i="34"/>
  <c r="R199" i="34"/>
  <c r="U199" i="34" s="1"/>
  <c r="AA199" i="34"/>
  <c r="AB199" i="34" s="1"/>
  <c r="Z199" i="34"/>
  <c r="AC199" i="34" s="1"/>
  <c r="S176" i="34"/>
  <c r="T176" i="34" s="1"/>
  <c r="Z190" i="34"/>
  <c r="AC190" i="34" s="1"/>
  <c r="W199" i="34"/>
  <c r="X199" i="34" s="1"/>
  <c r="W200" i="34"/>
  <c r="X200" i="34" s="1"/>
  <c r="V200" i="34"/>
  <c r="Y200" i="34" s="1"/>
  <c r="S200" i="34"/>
  <c r="T200" i="34" s="1"/>
  <c r="AE200" i="34"/>
  <c r="R200" i="34"/>
  <c r="U200" i="34" s="1"/>
  <c r="AA200" i="34"/>
  <c r="AB200" i="34" s="1"/>
  <c r="Z200" i="34"/>
  <c r="AC200" i="34" s="1"/>
  <c r="W188" i="34"/>
  <c r="X188" i="34" s="1"/>
  <c r="AE188" i="34"/>
  <c r="R188" i="34"/>
  <c r="U188" i="34" s="1"/>
  <c r="AA188" i="34"/>
  <c r="AB188" i="34" s="1"/>
  <c r="Z188" i="34"/>
  <c r="AC188" i="34" s="1"/>
  <c r="W178" i="34"/>
  <c r="X178" i="34" s="1"/>
  <c r="V178" i="34"/>
  <c r="Y178" i="34" s="1"/>
  <c r="S178" i="34"/>
  <c r="T178" i="34" s="1"/>
  <c r="AE178" i="34"/>
  <c r="R178" i="34"/>
  <c r="U178" i="34" s="1"/>
  <c r="AE181" i="34"/>
  <c r="S188" i="34"/>
  <c r="T188" i="34" s="1"/>
  <c r="W173" i="34"/>
  <c r="X173" i="34" s="1"/>
  <c r="AA177" i="34"/>
  <c r="AB177" i="34" s="1"/>
  <c r="R180" i="34"/>
  <c r="U180" i="34" s="1"/>
  <c r="AE180" i="34"/>
  <c r="W185" i="34"/>
  <c r="X185" i="34" s="1"/>
  <c r="AA189" i="34"/>
  <c r="AB189" i="34" s="1"/>
  <c r="R192" i="34"/>
  <c r="U192" i="34" s="1"/>
  <c r="AE192" i="34"/>
  <c r="S193" i="34"/>
  <c r="T193" i="34" s="1"/>
  <c r="W197" i="34"/>
  <c r="X197" i="34" s="1"/>
  <c r="AA201" i="34"/>
  <c r="AB201" i="34" s="1"/>
  <c r="R204" i="34"/>
  <c r="U204" i="34" s="1"/>
  <c r="AE204" i="34"/>
  <c r="S205" i="34"/>
  <c r="T205" i="34" s="1"/>
  <c r="V171" i="34"/>
  <c r="Y171" i="34" s="1"/>
  <c r="R179" i="34"/>
  <c r="U179" i="34" s="1"/>
  <c r="AE179" i="34"/>
  <c r="S180" i="34"/>
  <c r="T180" i="34" s="1"/>
  <c r="R191" i="34"/>
  <c r="U191" i="34" s="1"/>
  <c r="AE191" i="34"/>
  <c r="S192" i="34"/>
  <c r="T192" i="34" s="1"/>
  <c r="R203" i="34"/>
  <c r="U203" i="34" s="1"/>
  <c r="AE203" i="34"/>
  <c r="W171" i="34"/>
  <c r="X171" i="34" s="1"/>
  <c r="S179" i="34"/>
  <c r="T179" i="34" s="1"/>
  <c r="V182" i="34"/>
  <c r="Y182" i="34" s="1"/>
  <c r="W183" i="34"/>
  <c r="X183" i="34" s="1"/>
  <c r="S191" i="34"/>
  <c r="T191" i="34" s="1"/>
  <c r="V194" i="34"/>
  <c r="Y194" i="34" s="1"/>
  <c r="W195" i="34"/>
  <c r="X195" i="34" s="1"/>
  <c r="R202" i="34"/>
  <c r="U202" i="34" s="1"/>
  <c r="AE202" i="34"/>
  <c r="S203" i="34"/>
  <c r="T203" i="34" s="1"/>
  <c r="V206" i="34"/>
  <c r="Y206" i="34" s="1"/>
  <c r="W207" i="34"/>
  <c r="X207" i="34" s="1"/>
  <c r="Z173" i="34"/>
  <c r="AC173" i="34" s="1"/>
  <c r="R177" i="34"/>
  <c r="U177" i="34" s="1"/>
  <c r="W182" i="34"/>
  <c r="X182" i="34" s="1"/>
  <c r="Z185" i="34"/>
  <c r="AC185" i="34" s="1"/>
  <c r="R189" i="34"/>
  <c r="U189" i="34" s="1"/>
  <c r="AE189" i="34"/>
  <c r="V193" i="34"/>
  <c r="Y193" i="34" s="1"/>
  <c r="W194" i="34"/>
  <c r="X194" i="34" s="1"/>
  <c r="Z197" i="34"/>
  <c r="AC197" i="34" s="1"/>
  <c r="R201" i="34"/>
  <c r="U201" i="34" s="1"/>
  <c r="AE201" i="34"/>
  <c r="S202" i="34"/>
  <c r="T202" i="34" s="1"/>
  <c r="V205" i="34"/>
  <c r="Y205" i="34" s="1"/>
  <c r="W206" i="34"/>
  <c r="X206" i="34" s="1"/>
  <c r="S201" i="34"/>
  <c r="T201" i="34" s="1"/>
  <c r="W205" i="34"/>
  <c r="X205" i="34" s="1"/>
  <c r="Z182" i="34"/>
  <c r="AC182" i="34" s="1"/>
  <c r="W191" i="34"/>
  <c r="X191" i="34" s="1"/>
  <c r="Z194" i="34"/>
  <c r="AC194" i="34" s="1"/>
  <c r="AA195" i="34"/>
  <c r="AB195" i="34" s="1"/>
  <c r="V202" i="34"/>
  <c r="Y202" i="34" s="1"/>
  <c r="W203" i="34"/>
  <c r="X203" i="34" s="1"/>
  <c r="Z206" i="34"/>
  <c r="AC206" i="34" s="1"/>
  <c r="AA207" i="34"/>
  <c r="AB207" i="34" s="1"/>
  <c r="R173" i="34"/>
  <c r="U173" i="34" s="1"/>
  <c r="R185" i="34"/>
  <c r="U185" i="34" s="1"/>
  <c r="R197" i="34"/>
  <c r="U197" i="34" s="1"/>
  <c r="Z205" i="34"/>
  <c r="AC205" i="34" s="1"/>
  <c r="R171" i="34"/>
  <c r="U171" i="34" s="1"/>
  <c r="R183" i="34"/>
  <c r="U183" i="34" s="1"/>
  <c r="R195" i="34"/>
  <c r="U195" i="34" s="1"/>
  <c r="R207" i="34"/>
  <c r="U207" i="34" s="1"/>
  <c r="S138" i="25"/>
  <c r="T138" i="25" s="1"/>
  <c r="W11" i="32"/>
  <c r="X11" i="32" s="1"/>
  <c r="V13" i="32"/>
  <c r="Y13" i="32" s="1"/>
  <c r="Z16" i="32"/>
  <c r="AC16" i="32" s="1"/>
  <c r="Z17" i="32"/>
  <c r="AC17" i="32" s="1"/>
  <c r="AE18" i="32"/>
  <c r="R25" i="32"/>
  <c r="U25" i="32" s="1"/>
  <c r="R26" i="32"/>
  <c r="U26" i="32" s="1"/>
  <c r="W30" i="32"/>
  <c r="X30" i="32" s="1"/>
  <c r="Z35" i="32"/>
  <c r="AC35" i="32" s="1"/>
  <c r="AE37" i="32"/>
  <c r="Z42" i="32"/>
  <c r="AC42" i="32" s="1"/>
  <c r="W45" i="32"/>
  <c r="X45" i="32" s="1"/>
  <c r="W47" i="32"/>
  <c r="X47" i="32" s="1"/>
  <c r="V48" i="32"/>
  <c r="Y48" i="32" s="1"/>
  <c r="AE50" i="32"/>
  <c r="W55" i="32"/>
  <c r="X55" i="32" s="1"/>
  <c r="AE58" i="32"/>
  <c r="AA59" i="32"/>
  <c r="AB59" i="32" s="1"/>
  <c r="S65" i="32"/>
  <c r="T65" i="32" s="1"/>
  <c r="W69" i="32"/>
  <c r="X69" i="32" s="1"/>
  <c r="S71" i="32"/>
  <c r="T71" i="32" s="1"/>
  <c r="AE72" i="32"/>
  <c r="Z82" i="32"/>
  <c r="AC82" i="32" s="1"/>
  <c r="V84" i="32"/>
  <c r="Y84" i="32" s="1"/>
  <c r="W89" i="32"/>
  <c r="X89" i="32" s="1"/>
  <c r="R94" i="32"/>
  <c r="U94" i="32" s="1"/>
  <c r="AE96" i="32"/>
  <c r="Z100" i="32"/>
  <c r="AC100" i="32" s="1"/>
  <c r="W114" i="32"/>
  <c r="X114" i="32" s="1"/>
  <c r="AA115" i="32"/>
  <c r="AB115" i="32" s="1"/>
  <c r="S119" i="32"/>
  <c r="T119" i="32" s="1"/>
  <c r="V121" i="32"/>
  <c r="Y121" i="32" s="1"/>
  <c r="W124" i="32"/>
  <c r="X124" i="32" s="1"/>
  <c r="V126" i="32"/>
  <c r="Y126" i="32" s="1"/>
  <c r="AE127" i="32"/>
  <c r="Z129" i="32"/>
  <c r="AC129" i="32" s="1"/>
  <c r="V134" i="32"/>
  <c r="Y134" i="32" s="1"/>
  <c r="S139" i="32"/>
  <c r="T139" i="32" s="1"/>
  <c r="S141" i="32"/>
  <c r="T141" i="32" s="1"/>
  <c r="V142" i="32"/>
  <c r="Y142" i="32" s="1"/>
  <c r="S144" i="32"/>
  <c r="T144" i="32" s="1"/>
  <c r="AA146" i="32"/>
  <c r="AB146" i="32" s="1"/>
  <c r="W148" i="32"/>
  <c r="X148" i="32" s="1"/>
  <c r="S153" i="32"/>
  <c r="T153" i="32" s="1"/>
  <c r="S157" i="32"/>
  <c r="T157" i="32" s="1"/>
  <c r="Z162" i="32"/>
  <c r="AC162" i="32" s="1"/>
  <c r="R165" i="32"/>
  <c r="U165" i="32" s="1"/>
  <c r="V168" i="32"/>
  <c r="Y168" i="32" s="1"/>
  <c r="R178" i="32"/>
  <c r="U178" i="32" s="1"/>
  <c r="Z178" i="32"/>
  <c r="AC178" i="32" s="1"/>
  <c r="S21" i="33"/>
  <c r="T21" i="33" s="1"/>
  <c r="AE21" i="33"/>
  <c r="W21" i="33"/>
  <c r="X21" i="33" s="1"/>
  <c r="R21" i="33"/>
  <c r="U21" i="33" s="1"/>
  <c r="Q22" i="33"/>
  <c r="Q29" i="33"/>
  <c r="AA117" i="24"/>
  <c r="AB117" i="24" s="1"/>
  <c r="R29" i="25"/>
  <c r="U29" i="25" s="1"/>
  <c r="W138" i="25"/>
  <c r="X138" i="25" s="1"/>
  <c r="W13" i="32"/>
  <c r="X13" i="32" s="1"/>
  <c r="R15" i="32"/>
  <c r="U15" i="32" s="1"/>
  <c r="AA17" i="32"/>
  <c r="AB17" i="32" s="1"/>
  <c r="V26" i="32"/>
  <c r="Y26" i="32" s="1"/>
  <c r="R28" i="32"/>
  <c r="U28" i="32" s="1"/>
  <c r="S29" i="32"/>
  <c r="T29" i="32" s="1"/>
  <c r="AE34" i="32"/>
  <c r="AA35" i="32"/>
  <c r="AB35" i="32" s="1"/>
  <c r="W39" i="32"/>
  <c r="X39" i="32" s="1"/>
  <c r="AA42" i="32"/>
  <c r="AB42" i="32" s="1"/>
  <c r="Z45" i="32"/>
  <c r="AC45" i="32" s="1"/>
  <c r="Z47" i="32"/>
  <c r="AC47" i="32" s="1"/>
  <c r="W48" i="32"/>
  <c r="X48" i="32" s="1"/>
  <c r="Z55" i="32"/>
  <c r="AC55" i="32" s="1"/>
  <c r="AA60" i="32"/>
  <c r="AB60" i="32" s="1"/>
  <c r="V65" i="32"/>
  <c r="Y65" i="32" s="1"/>
  <c r="W84" i="32"/>
  <c r="X84" i="32" s="1"/>
  <c r="V85" i="32"/>
  <c r="Y85" i="32" s="1"/>
  <c r="AA105" i="32"/>
  <c r="AB105" i="32" s="1"/>
  <c r="AE106" i="32"/>
  <c r="AE115" i="32"/>
  <c r="V119" i="32"/>
  <c r="Y119" i="32" s="1"/>
  <c r="Z121" i="32"/>
  <c r="AC121" i="32" s="1"/>
  <c r="AA129" i="32"/>
  <c r="AB129" i="32" s="1"/>
  <c r="AE130" i="32"/>
  <c r="W134" i="32"/>
  <c r="X134" i="32" s="1"/>
  <c r="V139" i="32"/>
  <c r="Y139" i="32" s="1"/>
  <c r="W142" i="32"/>
  <c r="X142" i="32" s="1"/>
  <c r="V144" i="32"/>
  <c r="Y144" i="32" s="1"/>
  <c r="AA148" i="32"/>
  <c r="AB148" i="32" s="1"/>
  <c r="V152" i="32"/>
  <c r="Y152" i="32" s="1"/>
  <c r="S152" i="32"/>
  <c r="T152" i="32" s="1"/>
  <c r="AA154" i="32"/>
  <c r="AB154" i="32" s="1"/>
  <c r="V165" i="32"/>
  <c r="Y165" i="32" s="1"/>
  <c r="V193" i="32"/>
  <c r="Y193" i="32" s="1"/>
  <c r="W195" i="32"/>
  <c r="X195" i="32" s="1"/>
  <c r="V198" i="32"/>
  <c r="Y198" i="32" s="1"/>
  <c r="Z198" i="32"/>
  <c r="AC198" i="32" s="1"/>
  <c r="Z203" i="32"/>
  <c r="AC203" i="32" s="1"/>
  <c r="S203" i="32"/>
  <c r="T203" i="32" s="1"/>
  <c r="R203" i="32"/>
  <c r="U203" i="32" s="1"/>
  <c r="V208" i="25"/>
  <c r="Y208" i="25" s="1"/>
  <c r="AA11" i="32"/>
  <c r="AB11" i="32" s="1"/>
  <c r="S15" i="32"/>
  <c r="T15" i="32" s="1"/>
  <c r="AE16" i="32"/>
  <c r="R24" i="32"/>
  <c r="U24" i="32" s="1"/>
  <c r="W26" i="32"/>
  <c r="X26" i="32" s="1"/>
  <c r="S28" i="32"/>
  <c r="T28" i="32" s="1"/>
  <c r="AE42" i="32"/>
  <c r="AA47" i="32"/>
  <c r="AB47" i="32" s="1"/>
  <c r="Z48" i="32"/>
  <c r="AC48" i="32" s="1"/>
  <c r="AA55" i="32"/>
  <c r="AB55" i="32" s="1"/>
  <c r="AE60" i="32"/>
  <c r="AA63" i="32"/>
  <c r="AB63" i="32" s="1"/>
  <c r="AA65" i="32"/>
  <c r="AB65" i="32" s="1"/>
  <c r="R68" i="32"/>
  <c r="U68" i="32" s="1"/>
  <c r="AE69" i="32"/>
  <c r="W71" i="32"/>
  <c r="X71" i="32" s="1"/>
  <c r="W85" i="32"/>
  <c r="X85" i="32" s="1"/>
  <c r="Z89" i="32"/>
  <c r="AC89" i="32" s="1"/>
  <c r="V91" i="32"/>
  <c r="Y91" i="32" s="1"/>
  <c r="R93" i="32"/>
  <c r="U93" i="32" s="1"/>
  <c r="W94" i="32"/>
  <c r="X94" i="32" s="1"/>
  <c r="R96" i="32"/>
  <c r="U96" i="32" s="1"/>
  <c r="AE100" i="32"/>
  <c r="AE105" i="32"/>
  <c r="Z114" i="32"/>
  <c r="AC114" i="32" s="1"/>
  <c r="V120" i="32"/>
  <c r="Y120" i="32" s="1"/>
  <c r="Z126" i="32"/>
  <c r="AC126" i="32" s="1"/>
  <c r="W139" i="32"/>
  <c r="X139" i="32" s="1"/>
  <c r="Z142" i="32"/>
  <c r="AC142" i="32" s="1"/>
  <c r="W144" i="32"/>
  <c r="X144" i="32" s="1"/>
  <c r="AE154" i="32"/>
  <c r="W165" i="32"/>
  <c r="X165" i="32" s="1"/>
  <c r="Z168" i="32"/>
  <c r="AC168" i="32" s="1"/>
  <c r="W193" i="32"/>
  <c r="X193" i="32" s="1"/>
  <c r="R198" i="32"/>
  <c r="U198" i="32" s="1"/>
  <c r="AA203" i="32"/>
  <c r="AB203" i="32" s="1"/>
  <c r="R185" i="25"/>
  <c r="U185" i="25" s="1"/>
  <c r="Z13" i="32"/>
  <c r="AC13" i="32" s="1"/>
  <c r="AA15" i="32"/>
  <c r="AB15" i="32" s="1"/>
  <c r="AE17" i="32"/>
  <c r="V22" i="32"/>
  <c r="Y22" i="32" s="1"/>
  <c r="AE35" i="32"/>
  <c r="S68" i="32"/>
  <c r="T68" i="32" s="1"/>
  <c r="AA79" i="32"/>
  <c r="AB79" i="32" s="1"/>
  <c r="Z84" i="32"/>
  <c r="AC84" i="32" s="1"/>
  <c r="Z85" i="32"/>
  <c r="AC85" i="32" s="1"/>
  <c r="AA89" i="32"/>
  <c r="AB89" i="32" s="1"/>
  <c r="S93" i="32"/>
  <c r="T93" i="32" s="1"/>
  <c r="AA114" i="32"/>
  <c r="AB114" i="32" s="1"/>
  <c r="Z119" i="32"/>
  <c r="AC119" i="32" s="1"/>
  <c r="W120" i="32"/>
  <c r="X120" i="32" s="1"/>
  <c r="AA126" i="32"/>
  <c r="AB126" i="32" s="1"/>
  <c r="AE129" i="32"/>
  <c r="AA139" i="32"/>
  <c r="AB139" i="32" s="1"/>
  <c r="AA142" i="32"/>
  <c r="AB142" i="32" s="1"/>
  <c r="R147" i="32"/>
  <c r="U147" i="32" s="1"/>
  <c r="S161" i="32"/>
  <c r="T161" i="32" s="1"/>
  <c r="Z165" i="32"/>
  <c r="AC165" i="32" s="1"/>
  <c r="AE170" i="32"/>
  <c r="R170" i="32"/>
  <c r="U170" i="32" s="1"/>
  <c r="W179" i="32"/>
  <c r="X179" i="32" s="1"/>
  <c r="S179" i="32"/>
  <c r="T179" i="32" s="1"/>
  <c r="AA179" i="32"/>
  <c r="AB179" i="32" s="1"/>
  <c r="V182" i="32"/>
  <c r="Y182" i="32" s="1"/>
  <c r="R182" i="32"/>
  <c r="U182" i="32" s="1"/>
  <c r="Z193" i="32"/>
  <c r="AC193" i="32" s="1"/>
  <c r="S198" i="32"/>
  <c r="T198" i="32" s="1"/>
  <c r="AE203" i="32"/>
  <c r="S208" i="32"/>
  <c r="T208" i="32" s="1"/>
  <c r="Z208" i="32"/>
  <c r="AC208" i="32" s="1"/>
  <c r="W37" i="33"/>
  <c r="X37" i="33" s="1"/>
  <c r="Z37" i="33"/>
  <c r="AC37" i="33" s="1"/>
  <c r="V37" i="33"/>
  <c r="Y37" i="33" s="1"/>
  <c r="S37" i="33"/>
  <c r="T37" i="33" s="1"/>
  <c r="R37" i="33"/>
  <c r="U37" i="33" s="1"/>
  <c r="AE37" i="33"/>
  <c r="Z66" i="33"/>
  <c r="AC66" i="33" s="1"/>
  <c r="V66" i="33"/>
  <c r="Y66" i="33" s="1"/>
  <c r="S66" i="33"/>
  <c r="T66" i="33" s="1"/>
  <c r="AE66" i="33"/>
  <c r="AA66" i="33"/>
  <c r="AB66" i="33" s="1"/>
  <c r="W66" i="33"/>
  <c r="X66" i="33" s="1"/>
  <c r="R66" i="33"/>
  <c r="U66" i="33" s="1"/>
  <c r="Q25" i="32"/>
  <c r="AA13" i="32"/>
  <c r="AB13" i="32" s="1"/>
  <c r="AA84" i="32"/>
  <c r="AB84" i="32" s="1"/>
  <c r="AE85" i="32"/>
  <c r="V12" i="33"/>
  <c r="Y12" i="33" s="1"/>
  <c r="W12" i="33"/>
  <c r="X12" i="33" s="1"/>
  <c r="S12" i="33"/>
  <c r="T12" i="33" s="1"/>
  <c r="R12" i="33"/>
  <c r="U12" i="33" s="1"/>
  <c r="AE12" i="33"/>
  <c r="Z12" i="33"/>
  <c r="AC12" i="33" s="1"/>
  <c r="AA18" i="33"/>
  <c r="AB18" i="33" s="1"/>
  <c r="W18" i="33"/>
  <c r="X18" i="33" s="1"/>
  <c r="V18" i="33"/>
  <c r="Y18" i="33" s="1"/>
  <c r="S18" i="33"/>
  <c r="T18" i="33" s="1"/>
  <c r="R31" i="33"/>
  <c r="U31" i="33" s="1"/>
  <c r="AE31" i="33"/>
  <c r="W31" i="33"/>
  <c r="X31" i="33" s="1"/>
  <c r="S31" i="33"/>
  <c r="T31" i="33" s="1"/>
  <c r="W192" i="32"/>
  <c r="X192" i="32" s="1"/>
  <c r="AA192" i="32"/>
  <c r="AB192" i="32" s="1"/>
  <c r="Z192" i="32"/>
  <c r="AC192" i="32" s="1"/>
  <c r="V201" i="32"/>
  <c r="Y201" i="32" s="1"/>
  <c r="Z201" i="32"/>
  <c r="AC201" i="32" s="1"/>
  <c r="S201" i="32"/>
  <c r="T201" i="32" s="1"/>
  <c r="Q32" i="33"/>
  <c r="W58" i="33"/>
  <c r="X58" i="33" s="1"/>
  <c r="S58" i="33"/>
  <c r="T58" i="33" s="1"/>
  <c r="R58" i="33"/>
  <c r="U58" i="33" s="1"/>
  <c r="AA58" i="33"/>
  <c r="AB58" i="33" s="1"/>
  <c r="Z58" i="33"/>
  <c r="AC58" i="33" s="1"/>
  <c r="V58" i="33"/>
  <c r="Y58" i="33" s="1"/>
  <c r="V10" i="32"/>
  <c r="Y10" i="32" s="1"/>
  <c r="V12" i="32"/>
  <c r="Y12" i="32" s="1"/>
  <c r="R17" i="32"/>
  <c r="U17" i="32" s="1"/>
  <c r="R18" i="32"/>
  <c r="U18" i="32" s="1"/>
  <c r="R34" i="32"/>
  <c r="U34" i="32" s="1"/>
  <c r="R35" i="32"/>
  <c r="U35" i="32" s="1"/>
  <c r="S36" i="32"/>
  <c r="T36" i="32" s="1"/>
  <c r="R60" i="32"/>
  <c r="U60" i="32" s="1"/>
  <c r="V64" i="32"/>
  <c r="Y64" i="32" s="1"/>
  <c r="R66" i="32"/>
  <c r="U66" i="32" s="1"/>
  <c r="S74" i="32"/>
  <c r="T74" i="32" s="1"/>
  <c r="W88" i="32"/>
  <c r="X88" i="32" s="1"/>
  <c r="R106" i="32"/>
  <c r="U106" i="32" s="1"/>
  <c r="S107" i="32"/>
  <c r="T107" i="32" s="1"/>
  <c r="AA120" i="32"/>
  <c r="AB120" i="32" s="1"/>
  <c r="R127" i="32"/>
  <c r="U127" i="32" s="1"/>
  <c r="S131" i="32"/>
  <c r="T131" i="32" s="1"/>
  <c r="AE174" i="32"/>
  <c r="W174" i="32"/>
  <c r="X174" i="32" s="1"/>
  <c r="S192" i="32"/>
  <c r="T192" i="32" s="1"/>
  <c r="V194" i="32"/>
  <c r="Y194" i="32" s="1"/>
  <c r="R194" i="32"/>
  <c r="U194" i="32" s="1"/>
  <c r="AA198" i="32"/>
  <c r="AB198" i="32" s="1"/>
  <c r="W201" i="32"/>
  <c r="X201" i="32" s="1"/>
  <c r="W204" i="32"/>
  <c r="X204" i="32" s="1"/>
  <c r="V204" i="32"/>
  <c r="Y204" i="32" s="1"/>
  <c r="S204" i="32"/>
  <c r="T204" i="32" s="1"/>
  <c r="AA204" i="32"/>
  <c r="AB204" i="32" s="1"/>
  <c r="R18" i="33"/>
  <c r="U18" i="33" s="1"/>
  <c r="W25" i="33"/>
  <c r="X25" i="33" s="1"/>
  <c r="Z25" i="33"/>
  <c r="AC25" i="33" s="1"/>
  <c r="S25" i="33"/>
  <c r="T25" i="33" s="1"/>
  <c r="AE25" i="33"/>
  <c r="V25" i="33"/>
  <c r="Y25" i="33" s="1"/>
  <c r="Q39" i="33"/>
  <c r="R146" i="25"/>
  <c r="U146" i="25" s="1"/>
  <c r="W10" i="32"/>
  <c r="X10" i="32" s="1"/>
  <c r="AA12" i="32"/>
  <c r="AB12" i="32" s="1"/>
  <c r="AE13" i="32"/>
  <c r="R16" i="32"/>
  <c r="S17" i="32"/>
  <c r="T17" i="32" s="1"/>
  <c r="S18" i="32"/>
  <c r="T18" i="32" s="1"/>
  <c r="W27" i="32"/>
  <c r="X27" i="32" s="1"/>
  <c r="S34" i="32"/>
  <c r="T34" i="32" s="1"/>
  <c r="W36" i="32"/>
  <c r="X36" i="32" s="1"/>
  <c r="S60" i="32"/>
  <c r="T60" i="32" s="1"/>
  <c r="V66" i="32"/>
  <c r="Y66" i="32" s="1"/>
  <c r="V74" i="32"/>
  <c r="Y74" i="32" s="1"/>
  <c r="S106" i="32"/>
  <c r="T106" i="32" s="1"/>
  <c r="V107" i="32"/>
  <c r="Y107" i="32" s="1"/>
  <c r="S169" i="32"/>
  <c r="T169" i="32" s="1"/>
  <c r="AE169" i="32"/>
  <c r="V169" i="32"/>
  <c r="Y169" i="32" s="1"/>
  <c r="R174" i="32"/>
  <c r="U174" i="32" s="1"/>
  <c r="V192" i="32"/>
  <c r="Y192" i="32" s="1"/>
  <c r="Z196" i="32"/>
  <c r="AC196" i="32" s="1"/>
  <c r="Q95" i="33"/>
  <c r="AA17" i="33"/>
  <c r="AB17" i="33" s="1"/>
  <c r="W17" i="33"/>
  <c r="X17" i="33" s="1"/>
  <c r="S17" i="33"/>
  <c r="T17" i="33" s="1"/>
  <c r="R17" i="33"/>
  <c r="U17" i="33" s="1"/>
  <c r="Z17" i="33"/>
  <c r="AE56" i="33"/>
  <c r="R56" i="33"/>
  <c r="U56" i="33" s="1"/>
  <c r="W56" i="33"/>
  <c r="X56" i="33" s="1"/>
  <c r="S56" i="33"/>
  <c r="T56" i="33" s="1"/>
  <c r="AA56" i="33"/>
  <c r="AB56" i="33" s="1"/>
  <c r="Z56" i="33"/>
  <c r="AC56" i="33" s="1"/>
  <c r="Q57" i="33"/>
  <c r="Z10" i="32"/>
  <c r="AC10" i="32" s="1"/>
  <c r="Z27" i="32"/>
  <c r="AC27" i="32" s="1"/>
  <c r="V34" i="32"/>
  <c r="Y34" i="32" s="1"/>
  <c r="W74" i="32"/>
  <c r="X74" i="32" s="1"/>
  <c r="W106" i="32"/>
  <c r="X106" i="32" s="1"/>
  <c r="W127" i="32"/>
  <c r="X127" i="32" s="1"/>
  <c r="R162" i="32"/>
  <c r="U162" i="32" s="1"/>
  <c r="AE162" i="32"/>
  <c r="V162" i="32"/>
  <c r="Y162" i="32" s="1"/>
  <c r="AA183" i="32"/>
  <c r="AB183" i="32" s="1"/>
  <c r="W183" i="32"/>
  <c r="X183" i="32" s="1"/>
  <c r="AE190" i="32"/>
  <c r="V18" i="32"/>
  <c r="Y18" i="32" s="1"/>
  <c r="AA27" i="32"/>
  <c r="AB27" i="32" s="1"/>
  <c r="Z36" i="32"/>
  <c r="AC36" i="32" s="1"/>
  <c r="Z44" i="32"/>
  <c r="AC44" i="32" s="1"/>
  <c r="R47" i="32"/>
  <c r="U47" i="32" s="1"/>
  <c r="AE66" i="32"/>
  <c r="R105" i="32"/>
  <c r="U105" i="32" s="1"/>
  <c r="AE120" i="32"/>
  <c r="Z127" i="32"/>
  <c r="AC127" i="32" s="1"/>
  <c r="R129" i="32"/>
  <c r="U129" i="32" s="1"/>
  <c r="R134" i="32"/>
  <c r="U134" i="32" s="1"/>
  <c r="AA159" i="32"/>
  <c r="AB159" i="32" s="1"/>
  <c r="Z159" i="32"/>
  <c r="AC159" i="32" s="1"/>
  <c r="AA197" i="32"/>
  <c r="AB197" i="32" s="1"/>
  <c r="S197" i="32"/>
  <c r="T197" i="32" s="1"/>
  <c r="W202" i="32"/>
  <c r="X202" i="32" s="1"/>
  <c r="AA202" i="32"/>
  <c r="AB202" i="32" s="1"/>
  <c r="Z202" i="32"/>
  <c r="AC202" i="32" s="1"/>
  <c r="Z18" i="33"/>
  <c r="AC18" i="33" s="1"/>
  <c r="AA29" i="33"/>
  <c r="AB29" i="33" s="1"/>
  <c r="AE29" i="33"/>
  <c r="W29" i="33"/>
  <c r="X29" i="33" s="1"/>
  <c r="V29" i="33"/>
  <c r="Y29" i="33" s="1"/>
  <c r="S29" i="33"/>
  <c r="T29" i="33" s="1"/>
  <c r="R29" i="33"/>
  <c r="U29" i="33" s="1"/>
  <c r="S153" i="25"/>
  <c r="T153" i="25" s="1"/>
  <c r="R13" i="32"/>
  <c r="U13" i="32" s="1"/>
  <c r="V16" i="32"/>
  <c r="Y16" i="32" s="1"/>
  <c r="V17" i="32"/>
  <c r="Y17" i="32" s="1"/>
  <c r="W18" i="32"/>
  <c r="X18" i="32" s="1"/>
  <c r="AA23" i="32"/>
  <c r="AB23" i="32" s="1"/>
  <c r="R30" i="32"/>
  <c r="U30" i="32" s="1"/>
  <c r="V32" i="32"/>
  <c r="Y32" i="32" s="1"/>
  <c r="Z34" i="32"/>
  <c r="AC34" i="32" s="1"/>
  <c r="V35" i="32"/>
  <c r="Y35" i="32" s="1"/>
  <c r="V42" i="32"/>
  <c r="Y42" i="32" s="1"/>
  <c r="S47" i="32"/>
  <c r="T47" i="32" s="1"/>
  <c r="AA58" i="32"/>
  <c r="AB58" i="32" s="1"/>
  <c r="V60" i="32"/>
  <c r="Y60" i="32" s="1"/>
  <c r="V62" i="32"/>
  <c r="Y62" i="32" s="1"/>
  <c r="Z72" i="32"/>
  <c r="AC72" i="32" s="1"/>
  <c r="R84" i="32"/>
  <c r="U84" i="32" s="1"/>
  <c r="S85" i="32"/>
  <c r="T85" i="32" s="1"/>
  <c r="V86" i="32"/>
  <c r="Y86" i="32" s="1"/>
  <c r="R89" i="32"/>
  <c r="U89" i="32" s="1"/>
  <c r="S92" i="32"/>
  <c r="T92" i="32" s="1"/>
  <c r="S105" i="32"/>
  <c r="T105" i="32" s="1"/>
  <c r="Z106" i="32"/>
  <c r="AC106" i="32" s="1"/>
  <c r="AA107" i="32"/>
  <c r="AB107" i="32" s="1"/>
  <c r="S114" i="32"/>
  <c r="T114" i="32" s="1"/>
  <c r="W115" i="32"/>
  <c r="X115" i="32" s="1"/>
  <c r="R120" i="32"/>
  <c r="U120" i="32" s="1"/>
  <c r="AA127" i="32"/>
  <c r="AB127" i="32" s="1"/>
  <c r="S129" i="32"/>
  <c r="T129" i="32" s="1"/>
  <c r="Z130" i="32"/>
  <c r="AC130" i="32" s="1"/>
  <c r="AE131" i="32"/>
  <c r="S134" i="32"/>
  <c r="T134" i="32" s="1"/>
  <c r="V146" i="32"/>
  <c r="Y146" i="32" s="1"/>
  <c r="S148" i="32"/>
  <c r="T148" i="32" s="1"/>
  <c r="W153" i="32"/>
  <c r="X153" i="32" s="1"/>
  <c r="V153" i="32"/>
  <c r="Y153" i="32" s="1"/>
  <c r="V154" i="32"/>
  <c r="Y154" i="32" s="1"/>
  <c r="W169" i="32"/>
  <c r="X169" i="32" s="1"/>
  <c r="V174" i="32"/>
  <c r="Y174" i="32" s="1"/>
  <c r="S183" i="32"/>
  <c r="T183" i="32" s="1"/>
  <c r="V197" i="32"/>
  <c r="Y197" i="32" s="1"/>
  <c r="W199" i="32"/>
  <c r="X199" i="32" s="1"/>
  <c r="R202" i="32"/>
  <c r="U202" i="32" s="1"/>
  <c r="AE18" i="33"/>
  <c r="Q25" i="33"/>
  <c r="Q26" i="33"/>
  <c r="Q45" i="33"/>
  <c r="AE58" i="33"/>
  <c r="W32" i="24"/>
  <c r="X32" i="24" s="1"/>
  <c r="V145" i="24"/>
  <c r="Y145" i="24" s="1"/>
  <c r="W16" i="32"/>
  <c r="X16" i="32" s="1"/>
  <c r="W32" i="32"/>
  <c r="X32" i="32" s="1"/>
  <c r="AA34" i="32"/>
  <c r="AB34" i="32" s="1"/>
  <c r="W42" i="32"/>
  <c r="X42" i="32" s="1"/>
  <c r="W60" i="32"/>
  <c r="X60" i="32" s="1"/>
  <c r="AE62" i="32"/>
  <c r="AA72" i="32"/>
  <c r="AB72" i="32" s="1"/>
  <c r="AA86" i="32"/>
  <c r="AB86" i="32" s="1"/>
  <c r="AE92" i="32"/>
  <c r="V105" i="32"/>
  <c r="Y105" i="32" s="1"/>
  <c r="AA106" i="32"/>
  <c r="AB106" i="32" s="1"/>
  <c r="AE107" i="32"/>
  <c r="V114" i="32"/>
  <c r="Y114" i="32" s="1"/>
  <c r="Z146" i="32"/>
  <c r="AC146" i="32" s="1"/>
  <c r="AA157" i="32"/>
  <c r="AB157" i="32" s="1"/>
  <c r="R157" i="32"/>
  <c r="U157" i="32" s="1"/>
  <c r="V157" i="32"/>
  <c r="Y157" i="32" s="1"/>
  <c r="W168" i="32"/>
  <c r="X168" i="32" s="1"/>
  <c r="S168" i="32"/>
  <c r="T168" i="32" s="1"/>
  <c r="S193" i="32"/>
  <c r="T193" i="32" s="1"/>
  <c r="AA193" i="32"/>
  <c r="AB193" i="32" s="1"/>
  <c r="R193" i="32"/>
  <c r="U193" i="32" s="1"/>
  <c r="AA195" i="32"/>
  <c r="AB195" i="32" s="1"/>
  <c r="S195" i="32"/>
  <c r="T195" i="32" s="1"/>
  <c r="R195" i="32"/>
  <c r="U195" i="32" s="1"/>
  <c r="V195" i="32"/>
  <c r="Y195" i="32" s="1"/>
  <c r="AA12" i="33"/>
  <c r="AB12" i="33" s="1"/>
  <c r="Q23" i="33"/>
  <c r="Q24" i="33"/>
  <c r="Q48" i="33"/>
  <c r="S191" i="32"/>
  <c r="T191" i="32" s="1"/>
  <c r="S10" i="33"/>
  <c r="T10" i="33" s="1"/>
  <c r="W11" i="33"/>
  <c r="X11" i="33" s="1"/>
  <c r="W16" i="33"/>
  <c r="X16" i="33" s="1"/>
  <c r="AE20" i="33"/>
  <c r="R20" i="33"/>
  <c r="U20" i="33" s="1"/>
  <c r="AA20" i="33"/>
  <c r="AB20" i="33" s="1"/>
  <c r="Z20" i="33"/>
  <c r="AC20" i="33" s="1"/>
  <c r="R24" i="33"/>
  <c r="U24" i="33" s="1"/>
  <c r="Q38" i="33"/>
  <c r="W39" i="33"/>
  <c r="X39" i="33" s="1"/>
  <c r="W41" i="33"/>
  <c r="X41" i="33" s="1"/>
  <c r="W49" i="33"/>
  <c r="X49" i="33" s="1"/>
  <c r="S49" i="33"/>
  <c r="T49" i="33" s="1"/>
  <c r="AE49" i="33"/>
  <c r="AA49" i="33"/>
  <c r="AB49" i="33" s="1"/>
  <c r="Q58" i="33"/>
  <c r="V65" i="33"/>
  <c r="Y65" i="33" s="1"/>
  <c r="Q66" i="33"/>
  <c r="W68" i="33"/>
  <c r="X68" i="33" s="1"/>
  <c r="Z68" i="33"/>
  <c r="AC68" i="33" s="1"/>
  <c r="R68" i="33"/>
  <c r="U68" i="33" s="1"/>
  <c r="S68" i="33"/>
  <c r="T68" i="33" s="1"/>
  <c r="Q73" i="33"/>
  <c r="Q75" i="33"/>
  <c r="AE85" i="33"/>
  <c r="AA85" i="33"/>
  <c r="AB85" i="33" s="1"/>
  <c r="V85" i="33"/>
  <c r="Y85" i="33" s="1"/>
  <c r="S85" i="33"/>
  <c r="T85" i="33" s="1"/>
  <c r="W85" i="33"/>
  <c r="X85" i="33" s="1"/>
  <c r="R85" i="33"/>
  <c r="U85" i="33" s="1"/>
  <c r="W96" i="33"/>
  <c r="X96" i="33" s="1"/>
  <c r="V96" i="33"/>
  <c r="Y96" i="33" s="1"/>
  <c r="R96" i="33"/>
  <c r="U96" i="33" s="1"/>
  <c r="AE96" i="33"/>
  <c r="S96" i="33"/>
  <c r="T96" i="33" s="1"/>
  <c r="AA96" i="33"/>
  <c r="AB96" i="33" s="1"/>
  <c r="Z96" i="33"/>
  <c r="AC96" i="33" s="1"/>
  <c r="Q40" i="33"/>
  <c r="Z43" i="33"/>
  <c r="AC43" i="33" s="1"/>
  <c r="Q44" i="33"/>
  <c r="Q46" i="33"/>
  <c r="Z47" i="33"/>
  <c r="AC47" i="33" s="1"/>
  <c r="S47" i="33"/>
  <c r="T47" i="33" s="1"/>
  <c r="R55" i="33"/>
  <c r="U55" i="33" s="1"/>
  <c r="V60" i="33"/>
  <c r="Y60" i="33" s="1"/>
  <c r="AA60" i="33"/>
  <c r="AB60" i="33" s="1"/>
  <c r="R60" i="33"/>
  <c r="U60" i="33" s="1"/>
  <c r="W60" i="33"/>
  <c r="X60" i="33" s="1"/>
  <c r="AE60" i="33"/>
  <c r="Q90" i="33"/>
  <c r="V10" i="33"/>
  <c r="Y10" i="33" s="1"/>
  <c r="V15" i="33"/>
  <c r="Y15" i="33" s="1"/>
  <c r="Z22" i="33"/>
  <c r="AC22" i="33" s="1"/>
  <c r="R30" i="33"/>
  <c r="U30" i="33" s="1"/>
  <c r="AA30" i="33"/>
  <c r="AB30" i="33" s="1"/>
  <c r="Z30" i="33"/>
  <c r="AC30" i="33" s="1"/>
  <c r="AE32" i="33"/>
  <c r="R32" i="33"/>
  <c r="U32" i="33" s="1"/>
  <c r="AA32" i="33"/>
  <c r="AB32" i="33" s="1"/>
  <c r="Q33" i="33"/>
  <c r="Z39" i="33"/>
  <c r="AC39" i="33" s="1"/>
  <c r="Z41" i="33"/>
  <c r="AC41" i="33" s="1"/>
  <c r="Q42" i="33"/>
  <c r="AA43" i="33"/>
  <c r="AB43" i="33" s="1"/>
  <c r="S44" i="33"/>
  <c r="T44" i="33" s="1"/>
  <c r="AE47" i="33"/>
  <c r="Q51" i="33"/>
  <c r="Z52" i="33"/>
  <c r="AC52" i="33" s="1"/>
  <c r="S52" i="33"/>
  <c r="T52" i="33" s="1"/>
  <c r="AE52" i="33"/>
  <c r="Z61" i="33"/>
  <c r="AC61" i="33" s="1"/>
  <c r="AE63" i="33"/>
  <c r="R63" i="33"/>
  <c r="U63" i="33" s="1"/>
  <c r="S63" i="33"/>
  <c r="T63" i="33" s="1"/>
  <c r="W63" i="33"/>
  <c r="X63" i="33" s="1"/>
  <c r="W88" i="33"/>
  <c r="X88" i="33" s="1"/>
  <c r="Z88" i="33"/>
  <c r="AC88" i="33" s="1"/>
  <c r="V88" i="33"/>
  <c r="Y88" i="33" s="1"/>
  <c r="AE88" i="33"/>
  <c r="R88" i="33"/>
  <c r="U88" i="33" s="1"/>
  <c r="AA88" i="33"/>
  <c r="AB88" i="33" s="1"/>
  <c r="S88" i="33"/>
  <c r="T88" i="33" s="1"/>
  <c r="AA39" i="33"/>
  <c r="AB39" i="33" s="1"/>
  <c r="Q59" i="33"/>
  <c r="AA11" i="33"/>
  <c r="AB11" i="33" s="1"/>
  <c r="S13" i="33"/>
  <c r="T13" i="33" s="1"/>
  <c r="R23" i="33"/>
  <c r="U23" i="33" s="1"/>
  <c r="Z27" i="33"/>
  <c r="AC27" i="33" s="1"/>
  <c r="Q28" i="33"/>
  <c r="AE30" i="33"/>
  <c r="AE34" i="33"/>
  <c r="AA34" i="33"/>
  <c r="AB34" i="33" s="1"/>
  <c r="Z34" i="33"/>
  <c r="AC34" i="33" s="1"/>
  <c r="S35" i="33"/>
  <c r="T35" i="33" s="1"/>
  <c r="AA36" i="33"/>
  <c r="AB36" i="33" s="1"/>
  <c r="Q37" i="33"/>
  <c r="S42" i="33"/>
  <c r="T42" i="33" s="1"/>
  <c r="AE43" i="33"/>
  <c r="V44" i="33"/>
  <c r="Y44" i="33" s="1"/>
  <c r="Q49" i="33"/>
  <c r="Q56" i="33"/>
  <c r="S64" i="33"/>
  <c r="T64" i="33" s="1"/>
  <c r="AA64" i="33"/>
  <c r="AB64" i="33" s="1"/>
  <c r="V64" i="33"/>
  <c r="Y64" i="33" s="1"/>
  <c r="AE64" i="33"/>
  <c r="Q68" i="33"/>
  <c r="Z85" i="33"/>
  <c r="AC85" i="33" s="1"/>
  <c r="Q205" i="33"/>
  <c r="Q193" i="33"/>
  <c r="Q181" i="33"/>
  <c r="Q207" i="33"/>
  <c r="Q208" i="33"/>
  <c r="Q196" i="33"/>
  <c r="Q184" i="33"/>
  <c r="Q197" i="33"/>
  <c r="Q185" i="33"/>
  <c r="Q198" i="33"/>
  <c r="Q186" i="33"/>
  <c r="Q199" i="33"/>
  <c r="Q187" i="33"/>
  <c r="Q200" i="33"/>
  <c r="Q188" i="33"/>
  <c r="Q176" i="33"/>
  <c r="Q202" i="33"/>
  <c r="Q190" i="33"/>
  <c r="Q178" i="33"/>
  <c r="Q166" i="33"/>
  <c r="Q203" i="33"/>
  <c r="Q191" i="33"/>
  <c r="Q179" i="33"/>
  <c r="Q167" i="33"/>
  <c r="Q206" i="33"/>
  <c r="Q183" i="33"/>
  <c r="Q204" i="33"/>
  <c r="Q201" i="33"/>
  <c r="Q163" i="33"/>
  <c r="Q160" i="33"/>
  <c r="Q148" i="33"/>
  <c r="Q136" i="33"/>
  <c r="Q194" i="33"/>
  <c r="Q195" i="33"/>
  <c r="Q171" i="33"/>
  <c r="Q192" i="33"/>
  <c r="Q170" i="33"/>
  <c r="Q142" i="33"/>
  <c r="Q128" i="33"/>
  <c r="Q189" i="33"/>
  <c r="Q173" i="33"/>
  <c r="Q182" i="33"/>
  <c r="Q177" i="33"/>
  <c r="Q175" i="33"/>
  <c r="Q172" i="33"/>
  <c r="Q145" i="33"/>
  <c r="Q139" i="33"/>
  <c r="Q114" i="33"/>
  <c r="Q159" i="33"/>
  <c r="Q151" i="33"/>
  <c r="Q134" i="33"/>
  <c r="Q131" i="33"/>
  <c r="Q154" i="33"/>
  <c r="Q180" i="33"/>
  <c r="Q174" i="33"/>
  <c r="Q169" i="33"/>
  <c r="Q149" i="33"/>
  <c r="Q146" i="33"/>
  <c r="Q132" i="33"/>
  <c r="Q168" i="33"/>
  <c r="Q141" i="33"/>
  <c r="Q138" i="33"/>
  <c r="Q129" i="33"/>
  <c r="Q117" i="33"/>
  <c r="Q102" i="33"/>
  <c r="Q135" i="33"/>
  <c r="Q158" i="33"/>
  <c r="Q165" i="33"/>
  <c r="Q124" i="33"/>
  <c r="Q122" i="33"/>
  <c r="Q107" i="33"/>
  <c r="Q103" i="33"/>
  <c r="Q94" i="33"/>
  <c r="Q156" i="33"/>
  <c r="Q150" i="33"/>
  <c r="Q155" i="33"/>
  <c r="Q153" i="33"/>
  <c r="Q157" i="33"/>
  <c r="Q144" i="33"/>
  <c r="Q109" i="33"/>
  <c r="Q100" i="33"/>
  <c r="Q162" i="33"/>
  <c r="Q164" i="33"/>
  <c r="Q125" i="33"/>
  <c r="Q121" i="33"/>
  <c r="Q97" i="33"/>
  <c r="Q85" i="33"/>
  <c r="Q74" i="33"/>
  <c r="Q147" i="33"/>
  <c r="Q152" i="33"/>
  <c r="Q113" i="33"/>
  <c r="Q161" i="33"/>
  <c r="Q137" i="33"/>
  <c r="Q86" i="33"/>
  <c r="Q77" i="33"/>
  <c r="Q143" i="33"/>
  <c r="Q120" i="33"/>
  <c r="Q115" i="33"/>
  <c r="Q133" i="33"/>
  <c r="Q123" i="33"/>
  <c r="Q108" i="33"/>
  <c r="Q106" i="33"/>
  <c r="Q104" i="33"/>
  <c r="Q88" i="33"/>
  <c r="Q82" i="33"/>
  <c r="Q130" i="33"/>
  <c r="Q127" i="33"/>
  <c r="Q119" i="33"/>
  <c r="Q93" i="33"/>
  <c r="Q89" i="33"/>
  <c r="Q84" i="33"/>
  <c r="Q126" i="33"/>
  <c r="Q111" i="33"/>
  <c r="Q110" i="33"/>
  <c r="Q101" i="33"/>
  <c r="Q98" i="33"/>
  <c r="Q118" i="33"/>
  <c r="Q105" i="33"/>
  <c r="Q140" i="33"/>
  <c r="Q112" i="33"/>
  <c r="Q96" i="33"/>
  <c r="Q65" i="33"/>
  <c r="Q55" i="33"/>
  <c r="Q43" i="33"/>
  <c r="Q31" i="33"/>
  <c r="Q99" i="33"/>
  <c r="Q80" i="33"/>
  <c r="Q62" i="33"/>
  <c r="Q50" i="33"/>
  <c r="Q91" i="33"/>
  <c r="Q81" i="33"/>
  <c r="Q71" i="33"/>
  <c r="Q67" i="33"/>
  <c r="Q34" i="33"/>
  <c r="Q52" i="33"/>
  <c r="Q35" i="33"/>
  <c r="Q70" i="33"/>
  <c r="Q83" i="33"/>
  <c r="Q53" i="33"/>
  <c r="Q92" i="33"/>
  <c r="Q116" i="33"/>
  <c r="Z15" i="33"/>
  <c r="V35" i="33"/>
  <c r="Y35" i="33" s="1"/>
  <c r="AE39" i="33"/>
  <c r="AE41" i="33"/>
  <c r="Z55" i="33"/>
  <c r="AC55" i="33" s="1"/>
  <c r="W61" i="33"/>
  <c r="X61" i="33" s="1"/>
  <c r="V61" i="33"/>
  <c r="Y61" i="33" s="1"/>
  <c r="S61" i="33"/>
  <c r="T61" i="33" s="1"/>
  <c r="R61" i="33"/>
  <c r="U61" i="33" s="1"/>
  <c r="AA61" i="33"/>
  <c r="AB61" i="33" s="1"/>
  <c r="AE65" i="33"/>
  <c r="W65" i="33"/>
  <c r="X65" i="33" s="1"/>
  <c r="R65" i="33"/>
  <c r="U65" i="33" s="1"/>
  <c r="Z10" i="33"/>
  <c r="AC10" i="33" s="1"/>
  <c r="AA15" i="33"/>
  <c r="AB15" i="33" s="1"/>
  <c r="AE16" i="33"/>
  <c r="AE22" i="33"/>
  <c r="V24" i="33"/>
  <c r="Y24" i="33" s="1"/>
  <c r="AA24" i="33"/>
  <c r="AB24" i="33" s="1"/>
  <c r="Q30" i="33"/>
  <c r="V42" i="33"/>
  <c r="Y42" i="33" s="1"/>
  <c r="Q47" i="33"/>
  <c r="R54" i="33"/>
  <c r="U54" i="33" s="1"/>
  <c r="AA54" i="33"/>
  <c r="AB54" i="33" s="1"/>
  <c r="W54" i="33"/>
  <c r="X54" i="33" s="1"/>
  <c r="Q60" i="33"/>
  <c r="Q63" i="33"/>
  <c r="Q69" i="33"/>
  <c r="W80" i="33"/>
  <c r="X80" i="33" s="1"/>
  <c r="AA80" i="33"/>
  <c r="AB80" i="33" s="1"/>
  <c r="Z80" i="33"/>
  <c r="AC80" i="33" s="1"/>
  <c r="V82" i="33"/>
  <c r="Y82" i="33" s="1"/>
  <c r="AA82" i="33"/>
  <c r="AB82" i="33" s="1"/>
  <c r="Z82" i="33"/>
  <c r="AC82" i="33" s="1"/>
  <c r="S82" i="33"/>
  <c r="T82" i="33" s="1"/>
  <c r="R82" i="33"/>
  <c r="U82" i="33" s="1"/>
  <c r="AA100" i="33"/>
  <c r="AB100" i="33" s="1"/>
  <c r="AE100" i="33"/>
  <c r="Z100" i="33"/>
  <c r="AC100" i="33" s="1"/>
  <c r="W100" i="33"/>
  <c r="X100" i="33" s="1"/>
  <c r="R100" i="33"/>
  <c r="U100" i="33" s="1"/>
  <c r="V100" i="33"/>
  <c r="Y100" i="33" s="1"/>
  <c r="S100" i="33"/>
  <c r="T100" i="33" s="1"/>
  <c r="R41" i="33"/>
  <c r="U41" i="33" s="1"/>
  <c r="S43" i="33"/>
  <c r="T43" i="33" s="1"/>
  <c r="AE44" i="33"/>
  <c r="R44" i="33"/>
  <c r="U44" i="33" s="1"/>
  <c r="W44" i="33"/>
  <c r="X44" i="33" s="1"/>
  <c r="V55" i="33"/>
  <c r="Y55" i="33" s="1"/>
  <c r="S55" i="33"/>
  <c r="T55" i="33" s="1"/>
  <c r="Q64" i="33"/>
  <c r="S76" i="33"/>
  <c r="T76" i="33" s="1"/>
  <c r="W76" i="33"/>
  <c r="X76" i="33" s="1"/>
  <c r="V76" i="33"/>
  <c r="Y76" i="33" s="1"/>
  <c r="Z76" i="33"/>
  <c r="AC76" i="33" s="1"/>
  <c r="R80" i="33"/>
  <c r="U80" i="33" s="1"/>
  <c r="W82" i="33"/>
  <c r="X82" i="33" s="1"/>
  <c r="V87" i="33"/>
  <c r="Y87" i="33" s="1"/>
  <c r="Z87" i="33"/>
  <c r="AC87" i="33" s="1"/>
  <c r="AE87" i="33"/>
  <c r="W87" i="33"/>
  <c r="X87" i="33" s="1"/>
  <c r="S87" i="33"/>
  <c r="T87" i="33" s="1"/>
  <c r="AA87" i="33"/>
  <c r="AB87" i="33" s="1"/>
  <c r="AE181" i="32"/>
  <c r="AE15" i="33"/>
  <c r="S22" i="33"/>
  <c r="T22" i="33" s="1"/>
  <c r="W28" i="33"/>
  <c r="X28" i="33" s="1"/>
  <c r="S33" i="33"/>
  <c r="T33" i="33" s="1"/>
  <c r="AA33" i="33"/>
  <c r="AB33" i="33" s="1"/>
  <c r="Z33" i="33"/>
  <c r="AC33" i="33" s="1"/>
  <c r="Z35" i="33"/>
  <c r="AC35" i="33" s="1"/>
  <c r="Q36" i="33"/>
  <c r="Z40" i="33"/>
  <c r="AC40" i="33" s="1"/>
  <c r="R40" i="33"/>
  <c r="U40" i="33" s="1"/>
  <c r="S41" i="33"/>
  <c r="T41" i="33" s="1"/>
  <c r="Z42" i="33"/>
  <c r="AC42" i="33" s="1"/>
  <c r="S46" i="33"/>
  <c r="T46" i="33" s="1"/>
  <c r="AE46" i="33"/>
  <c r="W47" i="33"/>
  <c r="X47" i="33" s="1"/>
  <c r="Q61" i="33"/>
  <c r="S73" i="33"/>
  <c r="T73" i="33" s="1"/>
  <c r="Z73" i="33"/>
  <c r="AC73" i="33" s="1"/>
  <c r="Z74" i="33"/>
  <c r="AC74" i="33" s="1"/>
  <c r="AA74" i="33"/>
  <c r="AB74" i="33" s="1"/>
  <c r="AE75" i="33"/>
  <c r="R75" i="33"/>
  <c r="U75" i="33" s="1"/>
  <c r="AA75" i="33"/>
  <c r="AB75" i="33" s="1"/>
  <c r="V75" i="33"/>
  <c r="Y75" i="33" s="1"/>
  <c r="S80" i="33"/>
  <c r="T80" i="33" s="1"/>
  <c r="AE10" i="33"/>
  <c r="AE24" i="33"/>
  <c r="Q27" i="33"/>
  <c r="V30" i="33"/>
  <c r="Y30" i="33" s="1"/>
  <c r="V32" i="33"/>
  <c r="Y32" i="33" s="1"/>
  <c r="AA35" i="33"/>
  <c r="AB35" i="33" s="1"/>
  <c r="W43" i="33"/>
  <c r="X43" i="33" s="1"/>
  <c r="AE51" i="33"/>
  <c r="R51" i="33"/>
  <c r="U51" i="33" s="1"/>
  <c r="Z51" i="33"/>
  <c r="AC51" i="33" s="1"/>
  <c r="AA52" i="33"/>
  <c r="AB52" i="33" s="1"/>
  <c r="Q54" i="33"/>
  <c r="Z59" i="33"/>
  <c r="AC59" i="33" s="1"/>
  <c r="W59" i="33"/>
  <c r="X59" i="33" s="1"/>
  <c r="R59" i="33"/>
  <c r="U59" i="33" s="1"/>
  <c r="AE59" i="33"/>
  <c r="W64" i="33"/>
  <c r="X64" i="33" s="1"/>
  <c r="S65" i="33"/>
  <c r="T65" i="33" s="1"/>
  <c r="AE68" i="33"/>
  <c r="Q72" i="33"/>
  <c r="Q79" i="33"/>
  <c r="V80" i="33"/>
  <c r="Y80" i="33" s="1"/>
  <c r="AE82" i="33"/>
  <c r="Q87" i="33"/>
  <c r="Q76" i="33"/>
  <c r="Q78" i="33"/>
  <c r="AE78" i="33"/>
  <c r="R78" i="33"/>
  <c r="U78" i="33" s="1"/>
  <c r="W78" i="33"/>
  <c r="X78" i="33" s="1"/>
  <c r="Z83" i="33"/>
  <c r="AC83" i="33" s="1"/>
  <c r="W83" i="33"/>
  <c r="X83" i="33" s="1"/>
  <c r="AE83" i="33"/>
  <c r="R83" i="33"/>
  <c r="U83" i="33" s="1"/>
  <c r="V70" i="33"/>
  <c r="Y70" i="33" s="1"/>
  <c r="R70" i="33"/>
  <c r="U70" i="33" s="1"/>
  <c r="V107" i="33"/>
  <c r="Y107" i="33" s="1"/>
  <c r="AE107" i="33"/>
  <c r="Z107" i="33"/>
  <c r="AC107" i="33" s="1"/>
  <c r="W107" i="33"/>
  <c r="X107" i="33" s="1"/>
  <c r="R107" i="33"/>
  <c r="U107" i="33" s="1"/>
  <c r="AA107" i="33"/>
  <c r="AB107" i="33" s="1"/>
  <c r="R113" i="33"/>
  <c r="U113" i="33" s="1"/>
  <c r="W113" i="33"/>
  <c r="X113" i="33" s="1"/>
  <c r="S113" i="33"/>
  <c r="T113" i="33" s="1"/>
  <c r="AE113" i="33"/>
  <c r="AA113" i="33"/>
  <c r="AB113" i="33" s="1"/>
  <c r="Z113" i="33"/>
  <c r="AC113" i="33" s="1"/>
  <c r="V113" i="33"/>
  <c r="Y113" i="33" s="1"/>
  <c r="S107" i="33"/>
  <c r="T107" i="33" s="1"/>
  <c r="Z111" i="33"/>
  <c r="AC111" i="33" s="1"/>
  <c r="W111" i="33"/>
  <c r="X111" i="33" s="1"/>
  <c r="R111" i="33"/>
  <c r="U111" i="33" s="1"/>
  <c r="AE111" i="33"/>
  <c r="AA111" i="33"/>
  <c r="AB111" i="33" s="1"/>
  <c r="V111" i="33"/>
  <c r="Y111" i="33" s="1"/>
  <c r="S111" i="33"/>
  <c r="T111" i="33" s="1"/>
  <c r="AA67" i="33"/>
  <c r="AB67" i="33" s="1"/>
  <c r="V48" i="33"/>
  <c r="Y48" i="33" s="1"/>
  <c r="AA48" i="33"/>
  <c r="AB48" i="33" s="1"/>
  <c r="W53" i="33"/>
  <c r="X53" i="33" s="1"/>
  <c r="S70" i="33"/>
  <c r="T70" i="33" s="1"/>
  <c r="Z71" i="33"/>
  <c r="AC71" i="33" s="1"/>
  <c r="W71" i="33"/>
  <c r="X71" i="33" s="1"/>
  <c r="V71" i="33"/>
  <c r="Y71" i="33" s="1"/>
  <c r="AE71" i="33"/>
  <c r="Z53" i="33"/>
  <c r="AC53" i="33" s="1"/>
  <c r="W70" i="33"/>
  <c r="X70" i="33" s="1"/>
  <c r="AA93" i="33"/>
  <c r="AB93" i="33" s="1"/>
  <c r="S93" i="33"/>
  <c r="T93" i="33" s="1"/>
  <c r="AE93" i="33"/>
  <c r="Z93" i="33"/>
  <c r="AC93" i="33" s="1"/>
  <c r="R93" i="33"/>
  <c r="U93" i="33" s="1"/>
  <c r="O71" i="33"/>
  <c r="M76" i="33"/>
  <c r="N78" i="33"/>
  <c r="O83" i="33"/>
  <c r="R90" i="33"/>
  <c r="U90" i="33" s="1"/>
  <c r="V90" i="33"/>
  <c r="Y90" i="33" s="1"/>
  <c r="O93" i="33"/>
  <c r="AE94" i="33"/>
  <c r="R94" i="33"/>
  <c r="U94" i="33" s="1"/>
  <c r="W94" i="33"/>
  <c r="X94" i="33" s="1"/>
  <c r="W105" i="33"/>
  <c r="X105" i="33" s="1"/>
  <c r="M114" i="33"/>
  <c r="N122" i="33"/>
  <c r="N124" i="33"/>
  <c r="M138" i="33"/>
  <c r="N143" i="33"/>
  <c r="V135" i="33"/>
  <c r="Y135" i="33" s="1"/>
  <c r="W135" i="33"/>
  <c r="X135" i="33" s="1"/>
  <c r="S135" i="33"/>
  <c r="T135" i="33" s="1"/>
  <c r="R135" i="33"/>
  <c r="U135" i="33" s="1"/>
  <c r="Z135" i="33"/>
  <c r="AC135" i="33" s="1"/>
  <c r="AE135" i="33"/>
  <c r="AA135" i="33"/>
  <c r="AB135" i="33" s="1"/>
  <c r="V121" i="33"/>
  <c r="Y121" i="33" s="1"/>
  <c r="AA121" i="33"/>
  <c r="AB121" i="33" s="1"/>
  <c r="R121" i="33"/>
  <c r="U121" i="33" s="1"/>
  <c r="S121" i="33"/>
  <c r="T121" i="33" s="1"/>
  <c r="AE121" i="33"/>
  <c r="Z121" i="33"/>
  <c r="AC121" i="33" s="1"/>
  <c r="W121" i="33"/>
  <c r="X121" i="33" s="1"/>
  <c r="O203" i="33"/>
  <c r="N202" i="33"/>
  <c r="M201" i="33"/>
  <c r="O191" i="33"/>
  <c r="N190" i="33"/>
  <c r="M189" i="33"/>
  <c r="O179" i="33"/>
  <c r="N178" i="33"/>
  <c r="M177" i="33"/>
  <c r="O205" i="33"/>
  <c r="N204" i="33"/>
  <c r="M203" i="33"/>
  <c r="O206" i="33"/>
  <c r="N205" i="33"/>
  <c r="M204" i="33"/>
  <c r="O194" i="33"/>
  <c r="N193" i="33"/>
  <c r="M192" i="33"/>
  <c r="O182" i="33"/>
  <c r="N181" i="33"/>
  <c r="M180" i="33"/>
  <c r="O207" i="33"/>
  <c r="N206" i="33"/>
  <c r="M205" i="33"/>
  <c r="O195" i="33"/>
  <c r="N194" i="33"/>
  <c r="M193" i="33"/>
  <c r="O183" i="33"/>
  <c r="N182" i="33"/>
  <c r="M181" i="33"/>
  <c r="O208" i="33"/>
  <c r="N207" i="33"/>
  <c r="M206" i="33"/>
  <c r="O196" i="33"/>
  <c r="N195" i="33"/>
  <c r="M194" i="33"/>
  <c r="O184" i="33"/>
  <c r="N183" i="33"/>
  <c r="M182" i="33"/>
  <c r="N208" i="33"/>
  <c r="M207" i="33"/>
  <c r="O197" i="33"/>
  <c r="N196" i="33"/>
  <c r="M195" i="33"/>
  <c r="O185" i="33"/>
  <c r="N184" i="33"/>
  <c r="M183" i="33"/>
  <c r="M208" i="33"/>
  <c r="O198" i="33"/>
  <c r="N197" i="33"/>
  <c r="M196" i="33"/>
  <c r="O186" i="33"/>
  <c r="N185" i="33"/>
  <c r="M184" i="33"/>
  <c r="O174" i="33"/>
  <c r="O200" i="33"/>
  <c r="N199" i="33"/>
  <c r="M198" i="33"/>
  <c r="O188" i="33"/>
  <c r="N187" i="33"/>
  <c r="M186" i="33"/>
  <c r="O176" i="33"/>
  <c r="N175" i="33"/>
  <c r="M174" i="33"/>
  <c r="O164" i="33"/>
  <c r="N163" i="33"/>
  <c r="M162" i="33"/>
  <c r="O201" i="33"/>
  <c r="N200" i="33"/>
  <c r="M199" i="33"/>
  <c r="O189" i="33"/>
  <c r="N188" i="33"/>
  <c r="M187" i="33"/>
  <c r="O177" i="33"/>
  <c r="N176" i="33"/>
  <c r="M175" i="33"/>
  <c r="O165" i="33"/>
  <c r="N164" i="33"/>
  <c r="M163" i="33"/>
  <c r="N203" i="33"/>
  <c r="O192" i="33"/>
  <c r="M191" i="33"/>
  <c r="O187" i="33"/>
  <c r="M200" i="33"/>
  <c r="O193" i="33"/>
  <c r="N192" i="33"/>
  <c r="M176" i="33"/>
  <c r="N172" i="33"/>
  <c r="N170" i="33"/>
  <c r="M165" i="33"/>
  <c r="O158" i="33"/>
  <c r="N157" i="33"/>
  <c r="M156" i="33"/>
  <c r="O146" i="33"/>
  <c r="N145" i="33"/>
  <c r="M144" i="33"/>
  <c r="O134" i="33"/>
  <c r="N133" i="33"/>
  <c r="M132" i="33"/>
  <c r="O204" i="33"/>
  <c r="N201" i="33"/>
  <c r="N189" i="33"/>
  <c r="O202" i="33"/>
  <c r="O199" i="33"/>
  <c r="N180" i="33"/>
  <c r="M179" i="33"/>
  <c r="M178" i="33"/>
  <c r="N177" i="33"/>
  <c r="O169" i="33"/>
  <c r="N198" i="33"/>
  <c r="M197" i="33"/>
  <c r="O181" i="33"/>
  <c r="N169" i="33"/>
  <c r="M167" i="33"/>
  <c r="M185" i="33"/>
  <c r="N173" i="33"/>
  <c r="O168" i="33"/>
  <c r="O166" i="33"/>
  <c r="O159" i="33"/>
  <c r="N154" i="33"/>
  <c r="O150" i="33"/>
  <c r="O141" i="33"/>
  <c r="O137" i="33"/>
  <c r="O126" i="33"/>
  <c r="N125" i="33"/>
  <c r="M124" i="33"/>
  <c r="M202" i="33"/>
  <c r="N191" i="33"/>
  <c r="O190" i="33"/>
  <c r="N174" i="33"/>
  <c r="M190" i="33"/>
  <c r="M168" i="33"/>
  <c r="M164" i="33"/>
  <c r="M160" i="33"/>
  <c r="M188" i="33"/>
  <c r="O173" i="33"/>
  <c r="N167" i="33"/>
  <c r="O163" i="33"/>
  <c r="M173" i="33"/>
  <c r="O161" i="33"/>
  <c r="N150" i="33"/>
  <c r="M147" i="33"/>
  <c r="M141" i="33"/>
  <c r="O136" i="33"/>
  <c r="M133" i="33"/>
  <c r="O130" i="33"/>
  <c r="N126" i="33"/>
  <c r="N121" i="33"/>
  <c r="O175" i="33"/>
  <c r="N166" i="33"/>
  <c r="N161" i="33"/>
  <c r="O156" i="33"/>
  <c r="O153" i="33"/>
  <c r="M150" i="33"/>
  <c r="O178" i="33"/>
  <c r="O172" i="33"/>
  <c r="M166" i="33"/>
  <c r="M161" i="33"/>
  <c r="N159" i="33"/>
  <c r="N156" i="33"/>
  <c r="N153" i="33"/>
  <c r="O145" i="33"/>
  <c r="O142" i="33"/>
  <c r="O139" i="33"/>
  <c r="M136" i="33"/>
  <c r="M130" i="33"/>
  <c r="O127" i="33"/>
  <c r="N186" i="33"/>
  <c r="M172" i="33"/>
  <c r="O171" i="33"/>
  <c r="M159" i="33"/>
  <c r="M153" i="33"/>
  <c r="N179" i="33"/>
  <c r="O180" i="33"/>
  <c r="M171" i="33"/>
  <c r="O170" i="33"/>
  <c r="N165" i="33"/>
  <c r="O162" i="33"/>
  <c r="O154" i="33"/>
  <c r="N151" i="33"/>
  <c r="M148" i="33"/>
  <c r="N137" i="33"/>
  <c r="M134" i="33"/>
  <c r="N131" i="33"/>
  <c r="O128" i="33"/>
  <c r="M123" i="33"/>
  <c r="N168" i="33"/>
  <c r="O167" i="33"/>
  <c r="M170" i="33"/>
  <c r="M155" i="33"/>
  <c r="M154" i="33"/>
  <c r="M149" i="33"/>
  <c r="N148" i="33"/>
  <c r="M139" i="33"/>
  <c r="N136" i="33"/>
  <c r="N130" i="33"/>
  <c r="M127" i="33"/>
  <c r="M125" i="33"/>
  <c r="M120" i="33"/>
  <c r="N116" i="33"/>
  <c r="O112" i="33"/>
  <c r="N111" i="33"/>
  <c r="M110" i="33"/>
  <c r="O100" i="33"/>
  <c r="N99" i="33"/>
  <c r="M98" i="33"/>
  <c r="O144" i="33"/>
  <c r="O132" i="33"/>
  <c r="N162" i="33"/>
  <c r="O147" i="33"/>
  <c r="N160" i="33"/>
  <c r="N171" i="33"/>
  <c r="M158" i="33"/>
  <c r="M157" i="33"/>
  <c r="M152" i="33"/>
  <c r="M142" i="33"/>
  <c r="N127" i="33"/>
  <c r="O117" i="33"/>
  <c r="N114" i="33"/>
  <c r="O111" i="33"/>
  <c r="N106" i="33"/>
  <c r="N102" i="33"/>
  <c r="O98" i="33"/>
  <c r="O92" i="33"/>
  <c r="N91" i="33"/>
  <c r="M90" i="33"/>
  <c r="M169" i="33"/>
  <c r="N146" i="33"/>
  <c r="N141" i="33"/>
  <c r="O160" i="33"/>
  <c r="M146" i="33"/>
  <c r="O131" i="33"/>
  <c r="O157" i="33"/>
  <c r="N155" i="33"/>
  <c r="M151" i="33"/>
  <c r="O149" i="33"/>
  <c r="N147" i="33"/>
  <c r="M145" i="33"/>
  <c r="O135" i="33"/>
  <c r="N115" i="33"/>
  <c r="M112" i="33"/>
  <c r="O108" i="33"/>
  <c r="M107" i="33"/>
  <c r="M103" i="33"/>
  <c r="M99" i="33"/>
  <c r="N158" i="33"/>
  <c r="M143" i="33"/>
  <c r="N138" i="33"/>
  <c r="N142" i="33"/>
  <c r="O151" i="33"/>
  <c r="M126" i="33"/>
  <c r="M122" i="33"/>
  <c r="O119" i="33"/>
  <c r="O114" i="33"/>
  <c r="N96" i="33"/>
  <c r="N93" i="33"/>
  <c r="O89" i="33"/>
  <c r="M88" i="33"/>
  <c r="O84" i="33"/>
  <c r="N83" i="33"/>
  <c r="M82" i="33"/>
  <c r="O72" i="33"/>
  <c r="N71" i="33"/>
  <c r="M70" i="33"/>
  <c r="O148" i="33"/>
  <c r="N144" i="33"/>
  <c r="N135" i="33"/>
  <c r="O125" i="33"/>
  <c r="O121" i="33"/>
  <c r="M119" i="33"/>
  <c r="O152" i="33"/>
  <c r="M135" i="33"/>
  <c r="O124" i="33"/>
  <c r="M121" i="33"/>
  <c r="O116" i="33"/>
  <c r="O113" i="33"/>
  <c r="M111" i="33"/>
  <c r="O109" i="33"/>
  <c r="O105" i="33"/>
  <c r="O103" i="33"/>
  <c r="N101" i="33"/>
  <c r="O99" i="33"/>
  <c r="N97" i="33"/>
  <c r="N94" i="33"/>
  <c r="O90" i="33"/>
  <c r="N85" i="33"/>
  <c r="O75" i="33"/>
  <c r="N74" i="33"/>
  <c r="M73" i="33"/>
  <c r="N152" i="33"/>
  <c r="O143" i="33"/>
  <c r="O140" i="33"/>
  <c r="O138" i="33"/>
  <c r="O118" i="33"/>
  <c r="M113" i="33"/>
  <c r="M109" i="33"/>
  <c r="N107" i="33"/>
  <c r="M105" i="33"/>
  <c r="M140" i="33"/>
  <c r="N139" i="33"/>
  <c r="N132" i="33"/>
  <c r="O129" i="33"/>
  <c r="N120" i="33"/>
  <c r="M118" i="33"/>
  <c r="O115" i="33"/>
  <c r="O155" i="33"/>
  <c r="N149" i="33"/>
  <c r="O133" i="33"/>
  <c r="N129" i="33"/>
  <c r="N128" i="33"/>
  <c r="O123" i="33"/>
  <c r="M115" i="33"/>
  <c r="O110" i="33"/>
  <c r="N95" i="33"/>
  <c r="O87" i="33"/>
  <c r="O80" i="33"/>
  <c r="N79" i="33"/>
  <c r="M78" i="33"/>
  <c r="M129" i="33"/>
  <c r="M128" i="33"/>
  <c r="N123" i="33"/>
  <c r="N112" i="33"/>
  <c r="N110" i="33"/>
  <c r="O122" i="33"/>
  <c r="N117" i="33"/>
  <c r="N108" i="33"/>
  <c r="O106" i="33"/>
  <c r="N104" i="33"/>
  <c r="M102" i="33"/>
  <c r="M100" i="33"/>
  <c r="M92" i="33"/>
  <c r="O88" i="33"/>
  <c r="M87" i="33"/>
  <c r="O82" i="33"/>
  <c r="N81" i="33"/>
  <c r="M80" i="33"/>
  <c r="N134" i="33"/>
  <c r="M131" i="33"/>
  <c r="M27" i="33"/>
  <c r="N28" i="33"/>
  <c r="O29" i="33"/>
  <c r="M39" i="33"/>
  <c r="N40" i="33"/>
  <c r="O41" i="33"/>
  <c r="M51" i="33"/>
  <c r="N52" i="33"/>
  <c r="O53" i="33"/>
  <c r="M63" i="33"/>
  <c r="N64" i="33"/>
  <c r="M68" i="33"/>
  <c r="O69" i="33"/>
  <c r="M72" i="33"/>
  <c r="N77" i="33"/>
  <c r="N82" i="33"/>
  <c r="M85" i="33"/>
  <c r="AA92" i="33"/>
  <c r="AB92" i="33" s="1"/>
  <c r="Z92" i="33"/>
  <c r="AC92" i="33" s="1"/>
  <c r="M97" i="33"/>
  <c r="M104" i="33"/>
  <c r="S105" i="33"/>
  <c r="T105" i="33" s="1"/>
  <c r="R105" i="33"/>
  <c r="U105" i="33" s="1"/>
  <c r="AE105" i="33"/>
  <c r="V105" i="33"/>
  <c r="Y105" i="33" s="1"/>
  <c r="M106" i="33"/>
  <c r="O107" i="33"/>
  <c r="AA102" i="33"/>
  <c r="AB102" i="33" s="1"/>
  <c r="W102" i="33"/>
  <c r="X102" i="33" s="1"/>
  <c r="Z102" i="33"/>
  <c r="AC102" i="33" s="1"/>
  <c r="V102" i="33"/>
  <c r="Y102" i="33" s="1"/>
  <c r="AE102" i="33"/>
  <c r="N103" i="33"/>
  <c r="O104" i="33"/>
  <c r="N105" i="33"/>
  <c r="N119" i="33"/>
  <c r="O120" i="33"/>
  <c r="N140" i="33"/>
  <c r="Z99" i="33"/>
  <c r="AC99" i="33" s="1"/>
  <c r="R99" i="33"/>
  <c r="U99" i="33" s="1"/>
  <c r="AA99" i="33"/>
  <c r="AB99" i="33" s="1"/>
  <c r="S99" i="33"/>
  <c r="T99" i="33" s="1"/>
  <c r="AE99" i="33"/>
  <c r="W99" i="33"/>
  <c r="X99" i="33" s="1"/>
  <c r="S92" i="33"/>
  <c r="T92" i="33" s="1"/>
  <c r="M93" i="33"/>
  <c r="S102" i="33"/>
  <c r="T102" i="33" s="1"/>
  <c r="M117" i="33"/>
  <c r="AA126" i="33"/>
  <c r="AB126" i="33" s="1"/>
  <c r="V126" i="33"/>
  <c r="Y126" i="33" s="1"/>
  <c r="AE126" i="33"/>
  <c r="Z126" i="33"/>
  <c r="AC126" i="33" s="1"/>
  <c r="W126" i="33"/>
  <c r="X126" i="33" s="1"/>
  <c r="S126" i="33"/>
  <c r="T126" i="33" s="1"/>
  <c r="R126" i="33"/>
  <c r="U126" i="33" s="1"/>
  <c r="W124" i="33"/>
  <c r="X124" i="33" s="1"/>
  <c r="R125" i="33"/>
  <c r="U125" i="33" s="1"/>
  <c r="Z95" i="33"/>
  <c r="AC95" i="33" s="1"/>
  <c r="AA112" i="33"/>
  <c r="AB112" i="33" s="1"/>
  <c r="R112" i="33"/>
  <c r="U112" i="33" s="1"/>
  <c r="Z112" i="33"/>
  <c r="AC112" i="33" s="1"/>
  <c r="AE112" i="33"/>
  <c r="R114" i="33"/>
  <c r="U114" i="33" s="1"/>
  <c r="V116" i="33"/>
  <c r="Y116" i="33" s="1"/>
  <c r="S128" i="33"/>
  <c r="T128" i="33" s="1"/>
  <c r="AE128" i="33"/>
  <c r="Z128" i="33"/>
  <c r="AC128" i="33" s="1"/>
  <c r="W128" i="33"/>
  <c r="X128" i="33" s="1"/>
  <c r="V129" i="33"/>
  <c r="Y129" i="33" s="1"/>
  <c r="R129" i="33"/>
  <c r="U129" i="33" s="1"/>
  <c r="W129" i="33"/>
  <c r="X129" i="33" s="1"/>
  <c r="S129" i="33"/>
  <c r="T129" i="33" s="1"/>
  <c r="Z129" i="33"/>
  <c r="AC129" i="33" s="1"/>
  <c r="W130" i="33"/>
  <c r="X130" i="33" s="1"/>
  <c r="AA130" i="33"/>
  <c r="AB130" i="33" s="1"/>
  <c r="R130" i="33"/>
  <c r="U130" i="33" s="1"/>
  <c r="S114" i="33"/>
  <c r="T114" i="33" s="1"/>
  <c r="AE115" i="33"/>
  <c r="R115" i="33"/>
  <c r="U115" i="33" s="1"/>
  <c r="S115" i="33"/>
  <c r="T115" i="33" s="1"/>
  <c r="W116" i="33"/>
  <c r="X116" i="33" s="1"/>
  <c r="Z124" i="33"/>
  <c r="AC124" i="33" s="1"/>
  <c r="V125" i="33"/>
  <c r="Y125" i="33" s="1"/>
  <c r="Z133" i="33"/>
  <c r="AC133" i="33" s="1"/>
  <c r="V133" i="33"/>
  <c r="Y133" i="33" s="1"/>
  <c r="AE133" i="33"/>
  <c r="AA133" i="33"/>
  <c r="AB133" i="33" s="1"/>
  <c r="S133" i="33"/>
  <c r="T133" i="33" s="1"/>
  <c r="Z79" i="33"/>
  <c r="AC79" i="33" s="1"/>
  <c r="W101" i="33"/>
  <c r="X101" i="33" s="1"/>
  <c r="R117" i="33"/>
  <c r="U117" i="33" s="1"/>
  <c r="V118" i="33"/>
  <c r="Y118" i="33" s="1"/>
  <c r="AE118" i="33"/>
  <c r="AA120" i="33"/>
  <c r="AB120" i="33" s="1"/>
  <c r="Z120" i="33"/>
  <c r="AC120" i="33" s="1"/>
  <c r="AE120" i="33"/>
  <c r="AA124" i="33"/>
  <c r="AB124" i="33" s="1"/>
  <c r="S130" i="33"/>
  <c r="T130" i="33" s="1"/>
  <c r="V114" i="33"/>
  <c r="Y114" i="33" s="1"/>
  <c r="AE124" i="33"/>
  <c r="V130" i="33"/>
  <c r="Y130" i="33" s="1"/>
  <c r="AA101" i="33"/>
  <c r="AB101" i="33" s="1"/>
  <c r="AE103" i="33"/>
  <c r="R103" i="33"/>
  <c r="U103" i="33" s="1"/>
  <c r="Z103" i="33"/>
  <c r="AC103" i="33" s="1"/>
  <c r="S116" i="33"/>
  <c r="T116" i="33" s="1"/>
  <c r="AA116" i="33"/>
  <c r="AB116" i="33" s="1"/>
  <c r="AA146" i="33"/>
  <c r="AB146" i="33" s="1"/>
  <c r="V146" i="33"/>
  <c r="Y146" i="33" s="1"/>
  <c r="S146" i="33"/>
  <c r="T146" i="33" s="1"/>
  <c r="R146" i="33"/>
  <c r="U146" i="33" s="1"/>
  <c r="AE146" i="33"/>
  <c r="Z146" i="33"/>
  <c r="AC146" i="33" s="1"/>
  <c r="W146" i="33"/>
  <c r="X146" i="33" s="1"/>
  <c r="S79" i="33"/>
  <c r="T79" i="33" s="1"/>
  <c r="R91" i="33"/>
  <c r="U91" i="33" s="1"/>
  <c r="S95" i="33"/>
  <c r="T95" i="33" s="1"/>
  <c r="AE101" i="33"/>
  <c r="AA114" i="33"/>
  <c r="AB114" i="33" s="1"/>
  <c r="Z125" i="33"/>
  <c r="AC125" i="33" s="1"/>
  <c r="S125" i="33"/>
  <c r="T125" i="33" s="1"/>
  <c r="AA125" i="33"/>
  <c r="AB125" i="33" s="1"/>
  <c r="Z98" i="33"/>
  <c r="AC98" i="33" s="1"/>
  <c r="AA104" i="33"/>
  <c r="AB104" i="33" s="1"/>
  <c r="AA106" i="33"/>
  <c r="AB106" i="33" s="1"/>
  <c r="W106" i="33"/>
  <c r="X106" i="33" s="1"/>
  <c r="W108" i="33"/>
  <c r="X108" i="33" s="1"/>
  <c r="S108" i="33"/>
  <c r="T108" i="33" s="1"/>
  <c r="AA108" i="33"/>
  <c r="AB108" i="33" s="1"/>
  <c r="R116" i="33"/>
  <c r="U116" i="33" s="1"/>
  <c r="W120" i="33"/>
  <c r="X120" i="33" s="1"/>
  <c r="AA134" i="33"/>
  <c r="AB134" i="33" s="1"/>
  <c r="S134" i="33"/>
  <c r="T134" i="33" s="1"/>
  <c r="W134" i="33"/>
  <c r="X134" i="33" s="1"/>
  <c r="Z134" i="33"/>
  <c r="AC134" i="33" s="1"/>
  <c r="V134" i="33"/>
  <c r="Y134" i="33" s="1"/>
  <c r="R134" i="33"/>
  <c r="U134" i="33" s="1"/>
  <c r="AE134" i="33"/>
  <c r="Z157" i="33"/>
  <c r="AC157" i="33" s="1"/>
  <c r="V157" i="33"/>
  <c r="Y157" i="33" s="1"/>
  <c r="S157" i="33"/>
  <c r="T157" i="33" s="1"/>
  <c r="R157" i="33"/>
  <c r="U157" i="33" s="1"/>
  <c r="AE157" i="33"/>
  <c r="W157" i="33"/>
  <c r="X157" i="33" s="1"/>
  <c r="AA157" i="33"/>
  <c r="AB157" i="33" s="1"/>
  <c r="W160" i="33"/>
  <c r="X160" i="33" s="1"/>
  <c r="V160" i="33"/>
  <c r="Y160" i="33" s="1"/>
  <c r="S160" i="33"/>
  <c r="T160" i="33" s="1"/>
  <c r="AE160" i="33"/>
  <c r="AA160" i="33"/>
  <c r="AB160" i="33" s="1"/>
  <c r="R160" i="33"/>
  <c r="U160" i="33" s="1"/>
  <c r="V141" i="33"/>
  <c r="Y141" i="33" s="1"/>
  <c r="AA141" i="33"/>
  <c r="AB141" i="33" s="1"/>
  <c r="Z160" i="33"/>
  <c r="AC160" i="33" s="1"/>
  <c r="Z119" i="33"/>
  <c r="AC119" i="33" s="1"/>
  <c r="AE137" i="33"/>
  <c r="R137" i="33"/>
  <c r="U137" i="33" s="1"/>
  <c r="S137" i="33"/>
  <c r="T137" i="33" s="1"/>
  <c r="W137" i="33"/>
  <c r="X137" i="33" s="1"/>
  <c r="R141" i="33"/>
  <c r="U141" i="33" s="1"/>
  <c r="R151" i="33"/>
  <c r="U151" i="33" s="1"/>
  <c r="S151" i="33"/>
  <c r="T151" i="33" s="1"/>
  <c r="AE151" i="33"/>
  <c r="V159" i="33"/>
  <c r="Y159" i="33" s="1"/>
  <c r="R159" i="33"/>
  <c r="U159" i="33" s="1"/>
  <c r="AE159" i="33"/>
  <c r="AA159" i="33"/>
  <c r="AB159" i="33" s="1"/>
  <c r="AA164" i="33"/>
  <c r="AB164" i="33" s="1"/>
  <c r="Z164" i="33"/>
  <c r="AC164" i="33" s="1"/>
  <c r="V164" i="33"/>
  <c r="Y164" i="33" s="1"/>
  <c r="W164" i="33"/>
  <c r="X164" i="33" s="1"/>
  <c r="S164" i="33"/>
  <c r="T164" i="33" s="1"/>
  <c r="V148" i="33"/>
  <c r="Y148" i="33" s="1"/>
  <c r="S148" i="33"/>
  <c r="T148" i="33" s="1"/>
  <c r="R148" i="33"/>
  <c r="U148" i="33" s="1"/>
  <c r="AA148" i="33"/>
  <c r="AB148" i="33" s="1"/>
  <c r="W154" i="33"/>
  <c r="X154" i="33" s="1"/>
  <c r="AA154" i="33"/>
  <c r="AB154" i="33" s="1"/>
  <c r="S154" i="33"/>
  <c r="T154" i="33" s="1"/>
  <c r="R154" i="33"/>
  <c r="U154" i="33" s="1"/>
  <c r="R164" i="33"/>
  <c r="U164" i="33" s="1"/>
  <c r="AE170" i="33"/>
  <c r="W170" i="33"/>
  <c r="X170" i="33" s="1"/>
  <c r="AA170" i="33"/>
  <c r="AB170" i="33" s="1"/>
  <c r="Z170" i="33"/>
  <c r="AC170" i="33" s="1"/>
  <c r="V170" i="33"/>
  <c r="Y170" i="33" s="1"/>
  <c r="S170" i="33"/>
  <c r="T170" i="33" s="1"/>
  <c r="R170" i="33"/>
  <c r="U170" i="33" s="1"/>
  <c r="S168" i="33"/>
  <c r="T168" i="33" s="1"/>
  <c r="AE168" i="33"/>
  <c r="R168" i="33"/>
  <c r="U168" i="33" s="1"/>
  <c r="W168" i="33"/>
  <c r="X168" i="33" s="1"/>
  <c r="V168" i="33"/>
  <c r="Y168" i="33" s="1"/>
  <c r="AA168" i="33"/>
  <c r="AB168" i="33" s="1"/>
  <c r="Z168" i="33"/>
  <c r="AC168" i="33" s="1"/>
  <c r="W159" i="33"/>
  <c r="X159" i="33" s="1"/>
  <c r="Z139" i="33"/>
  <c r="AC139" i="33" s="1"/>
  <c r="W142" i="33"/>
  <c r="X142" i="33" s="1"/>
  <c r="AE142" i="33"/>
  <c r="Z142" i="33"/>
  <c r="AC142" i="33" s="1"/>
  <c r="W150" i="33"/>
  <c r="X150" i="33" s="1"/>
  <c r="AA156" i="33"/>
  <c r="AB156" i="33" s="1"/>
  <c r="Z150" i="33"/>
  <c r="AC150" i="33" s="1"/>
  <c r="V169" i="33"/>
  <c r="Y169" i="33" s="1"/>
  <c r="Z147" i="33"/>
  <c r="AC147" i="33" s="1"/>
  <c r="AA150" i="33"/>
  <c r="AB150" i="33" s="1"/>
  <c r="S138" i="33"/>
  <c r="T138" i="33" s="1"/>
  <c r="R138" i="33"/>
  <c r="U138" i="33" s="1"/>
  <c r="Z138" i="33"/>
  <c r="AC138" i="33" s="1"/>
  <c r="R142" i="33"/>
  <c r="U142" i="33" s="1"/>
  <c r="AA144" i="33"/>
  <c r="AB144" i="33" s="1"/>
  <c r="AA147" i="33"/>
  <c r="AB147" i="33" s="1"/>
  <c r="Z152" i="33"/>
  <c r="AC152" i="33" s="1"/>
  <c r="AE156" i="33"/>
  <c r="Z163" i="33"/>
  <c r="AC163" i="33" s="1"/>
  <c r="V163" i="33"/>
  <c r="Y163" i="33" s="1"/>
  <c r="R166" i="33"/>
  <c r="U166" i="33" s="1"/>
  <c r="AE167" i="33"/>
  <c r="R167" i="33"/>
  <c r="U167" i="33" s="1"/>
  <c r="W167" i="33"/>
  <c r="X167" i="33" s="1"/>
  <c r="S169" i="33"/>
  <c r="T169" i="33" s="1"/>
  <c r="W169" i="33"/>
  <c r="X169" i="33" s="1"/>
  <c r="AE169" i="33"/>
  <c r="Z181" i="33"/>
  <c r="AC181" i="33" s="1"/>
  <c r="W181" i="33"/>
  <c r="X181" i="33" s="1"/>
  <c r="V181" i="33"/>
  <c r="Y181" i="33" s="1"/>
  <c r="S181" i="33"/>
  <c r="T181" i="33" s="1"/>
  <c r="AE181" i="33"/>
  <c r="R181" i="33"/>
  <c r="U181" i="33" s="1"/>
  <c r="AA196" i="33"/>
  <c r="AB196" i="33" s="1"/>
  <c r="Z196" i="33"/>
  <c r="AC196" i="33" s="1"/>
  <c r="W196" i="33"/>
  <c r="X196" i="33" s="1"/>
  <c r="V196" i="33"/>
  <c r="Y196" i="33" s="1"/>
  <c r="R196" i="33"/>
  <c r="U196" i="33" s="1"/>
  <c r="S196" i="33"/>
  <c r="T196" i="33" s="1"/>
  <c r="AE149" i="33"/>
  <c r="R149" i="33"/>
  <c r="U149" i="33" s="1"/>
  <c r="W165" i="33"/>
  <c r="X165" i="33" s="1"/>
  <c r="S171" i="33"/>
  <c r="T171" i="33" s="1"/>
  <c r="V171" i="33"/>
  <c r="Y171" i="33" s="1"/>
  <c r="W171" i="33"/>
  <c r="X171" i="33" s="1"/>
  <c r="W175" i="33"/>
  <c r="X175" i="33" s="1"/>
  <c r="Z175" i="33"/>
  <c r="AC175" i="33" s="1"/>
  <c r="AE165" i="33"/>
  <c r="AE177" i="33"/>
  <c r="R177" i="33"/>
  <c r="U177" i="33" s="1"/>
  <c r="AA177" i="33"/>
  <c r="AB177" i="33" s="1"/>
  <c r="Z178" i="33"/>
  <c r="AC178" i="33" s="1"/>
  <c r="W178" i="33"/>
  <c r="X178" i="33" s="1"/>
  <c r="V178" i="33"/>
  <c r="Y178" i="33" s="1"/>
  <c r="S178" i="33"/>
  <c r="T178" i="33" s="1"/>
  <c r="W199" i="33"/>
  <c r="X199" i="33" s="1"/>
  <c r="S199" i="33"/>
  <c r="T199" i="33" s="1"/>
  <c r="AE199" i="33"/>
  <c r="R199" i="33"/>
  <c r="U199" i="33" s="1"/>
  <c r="Z199" i="33"/>
  <c r="AC199" i="33" s="1"/>
  <c r="V199" i="33"/>
  <c r="Y199" i="33" s="1"/>
  <c r="W172" i="33"/>
  <c r="X172" i="33" s="1"/>
  <c r="V172" i="33"/>
  <c r="Y172" i="33" s="1"/>
  <c r="AA184" i="33"/>
  <c r="AB184" i="33" s="1"/>
  <c r="Z184" i="33"/>
  <c r="AC184" i="33" s="1"/>
  <c r="W184" i="33"/>
  <c r="X184" i="33" s="1"/>
  <c r="V184" i="33"/>
  <c r="Y184" i="33" s="1"/>
  <c r="AE184" i="33"/>
  <c r="S184" i="33"/>
  <c r="T184" i="33" s="1"/>
  <c r="V189" i="33"/>
  <c r="Y189" i="33" s="1"/>
  <c r="S189" i="33"/>
  <c r="T189" i="33" s="1"/>
  <c r="AE189" i="33"/>
  <c r="R189" i="33"/>
  <c r="U189" i="33" s="1"/>
  <c r="AA189" i="33"/>
  <c r="AB189" i="33" s="1"/>
  <c r="W201" i="33"/>
  <c r="X201" i="33" s="1"/>
  <c r="V201" i="33"/>
  <c r="Y201" i="33" s="1"/>
  <c r="S201" i="33"/>
  <c r="T201" i="33" s="1"/>
  <c r="AE201" i="33"/>
  <c r="R201" i="33"/>
  <c r="U201" i="33" s="1"/>
  <c r="AA201" i="33"/>
  <c r="AB201" i="33" s="1"/>
  <c r="W187" i="33"/>
  <c r="X187" i="33" s="1"/>
  <c r="S187" i="33"/>
  <c r="T187" i="33" s="1"/>
  <c r="AE187" i="33"/>
  <c r="R187" i="33"/>
  <c r="U187" i="33" s="1"/>
  <c r="Z187" i="33"/>
  <c r="AC187" i="33" s="1"/>
  <c r="V187" i="33"/>
  <c r="Y187" i="33" s="1"/>
  <c r="Z190" i="33"/>
  <c r="AC190" i="33" s="1"/>
  <c r="W190" i="33"/>
  <c r="X190" i="33" s="1"/>
  <c r="V190" i="33"/>
  <c r="Y190" i="33" s="1"/>
  <c r="S190" i="33"/>
  <c r="T190" i="33" s="1"/>
  <c r="Z176" i="33"/>
  <c r="AC176" i="33" s="1"/>
  <c r="R180" i="33"/>
  <c r="U180" i="33" s="1"/>
  <c r="AE180" i="33"/>
  <c r="Z188" i="33"/>
  <c r="AC188" i="33" s="1"/>
  <c r="R192" i="33"/>
  <c r="U192" i="33" s="1"/>
  <c r="AE192" i="33"/>
  <c r="S193" i="33"/>
  <c r="T193" i="33" s="1"/>
  <c r="Z200" i="33"/>
  <c r="AC200" i="33" s="1"/>
  <c r="R204" i="33"/>
  <c r="U204" i="33" s="1"/>
  <c r="AE204" i="33"/>
  <c r="S205" i="33"/>
  <c r="T205" i="33" s="1"/>
  <c r="V208" i="33"/>
  <c r="Y208" i="33" s="1"/>
  <c r="R179" i="33"/>
  <c r="U179" i="33" s="1"/>
  <c r="AE179" i="33"/>
  <c r="V183" i="33"/>
  <c r="Y183" i="33" s="1"/>
  <c r="R191" i="33"/>
  <c r="U191" i="33" s="1"/>
  <c r="AE191" i="33"/>
  <c r="V195" i="33"/>
  <c r="Y195" i="33" s="1"/>
  <c r="R203" i="33"/>
  <c r="U203" i="33" s="1"/>
  <c r="AE203" i="33"/>
  <c r="V207" i="33"/>
  <c r="Y207" i="33" s="1"/>
  <c r="W208" i="33"/>
  <c r="X208" i="33" s="1"/>
  <c r="V206" i="33"/>
  <c r="Y206" i="33" s="1"/>
  <c r="W207" i="33"/>
  <c r="X207" i="33" s="1"/>
  <c r="W182" i="33"/>
  <c r="X182" i="33" s="1"/>
  <c r="V193" i="33"/>
  <c r="Y193" i="33" s="1"/>
  <c r="W194" i="33"/>
  <c r="X194" i="33" s="1"/>
  <c r="S202" i="33"/>
  <c r="T202" i="33" s="1"/>
  <c r="V205" i="33"/>
  <c r="Y205" i="33" s="1"/>
  <c r="W206" i="33"/>
  <c r="X206" i="33" s="1"/>
  <c r="W193" i="33"/>
  <c r="X193" i="33" s="1"/>
  <c r="W205" i="33"/>
  <c r="X205" i="33" s="1"/>
  <c r="Z208" i="33"/>
  <c r="AC208" i="33" s="1"/>
  <c r="Z207" i="33"/>
  <c r="AC207" i="33" s="1"/>
  <c r="AA208" i="33"/>
  <c r="AB208" i="33" s="1"/>
  <c r="W179" i="33"/>
  <c r="X179" i="33" s="1"/>
  <c r="Z182" i="33"/>
  <c r="AC182" i="33" s="1"/>
  <c r="AA183" i="33"/>
  <c r="AB183" i="33" s="1"/>
  <c r="W191" i="33"/>
  <c r="X191" i="33" s="1"/>
  <c r="Z194" i="33"/>
  <c r="AC194" i="33" s="1"/>
  <c r="AA195" i="33"/>
  <c r="AB195" i="33" s="1"/>
  <c r="V202" i="33"/>
  <c r="Y202" i="33" s="1"/>
  <c r="W203" i="33"/>
  <c r="X203" i="33" s="1"/>
  <c r="Z206" i="33"/>
  <c r="AC206" i="33" s="1"/>
  <c r="AA207" i="33"/>
  <c r="AB207" i="33" s="1"/>
  <c r="AA182" i="33"/>
  <c r="AB182" i="33" s="1"/>
  <c r="AA194" i="33"/>
  <c r="AB194" i="33" s="1"/>
  <c r="W202" i="33"/>
  <c r="X202" i="33" s="1"/>
  <c r="Z205" i="33"/>
  <c r="AC205" i="33" s="1"/>
  <c r="AA206" i="33"/>
  <c r="AB206" i="33" s="1"/>
  <c r="R208" i="33"/>
  <c r="U208" i="33" s="1"/>
  <c r="R182" i="33"/>
  <c r="U182" i="33" s="1"/>
  <c r="R194" i="33"/>
  <c r="U194" i="33" s="1"/>
  <c r="R206" i="33"/>
  <c r="U206" i="33" s="1"/>
  <c r="O204" i="32"/>
  <c r="N203" i="32"/>
  <c r="M202" i="32"/>
  <c r="O192" i="32"/>
  <c r="N191" i="32"/>
  <c r="M190" i="32"/>
  <c r="O180" i="32"/>
  <c r="O205" i="32"/>
  <c r="N204" i="32"/>
  <c r="M203" i="32"/>
  <c r="O206" i="32"/>
  <c r="N205" i="32"/>
  <c r="M204" i="32"/>
  <c r="O194" i="32"/>
  <c r="N193" i="32"/>
  <c r="M192" i="32"/>
  <c r="O182" i="32"/>
  <c r="N181" i="32"/>
  <c r="M180" i="32"/>
  <c r="O207" i="32"/>
  <c r="N206" i="32"/>
  <c r="M205" i="32"/>
  <c r="O195" i="32"/>
  <c r="N194" i="32"/>
  <c r="M193" i="32"/>
  <c r="O183" i="32"/>
  <c r="N182" i="32"/>
  <c r="M181" i="32"/>
  <c r="O171" i="32"/>
  <c r="N170" i="32"/>
  <c r="M169" i="32"/>
  <c r="O208" i="32"/>
  <c r="N207" i="32"/>
  <c r="M206" i="32"/>
  <c r="O196" i="32"/>
  <c r="N195" i="32"/>
  <c r="M194" i="32"/>
  <c r="O184" i="32"/>
  <c r="N183" i="32"/>
  <c r="M182" i="32"/>
  <c r="O172" i="32"/>
  <c r="N171" i="32"/>
  <c r="M170" i="32"/>
  <c r="N208" i="32"/>
  <c r="M207" i="32"/>
  <c r="M208" i="32"/>
  <c r="O198" i="32"/>
  <c r="N197" i="32"/>
  <c r="M196" i="32"/>
  <c r="O186" i="32"/>
  <c r="N185" i="32"/>
  <c r="M184" i="32"/>
  <c r="O174" i="32"/>
  <c r="N173" i="32"/>
  <c r="O201" i="32"/>
  <c r="N200" i="32"/>
  <c r="M199" i="32"/>
  <c r="O189" i="32"/>
  <c r="N188" i="32"/>
  <c r="M187" i="32"/>
  <c r="O177" i="32"/>
  <c r="N176" i="32"/>
  <c r="M175" i="32"/>
  <c r="O165" i="32"/>
  <c r="N164" i="32"/>
  <c r="M163" i="32"/>
  <c r="N186" i="32"/>
  <c r="O185" i="32"/>
  <c r="N199" i="32"/>
  <c r="N177" i="32"/>
  <c r="O202" i="32"/>
  <c r="O200" i="32"/>
  <c r="N202" i="32"/>
  <c r="N201" i="32"/>
  <c r="M200" i="32"/>
  <c r="M201" i="32"/>
  <c r="N198" i="32"/>
  <c r="O197" i="32"/>
  <c r="O203" i="32"/>
  <c r="N179" i="32"/>
  <c r="N169" i="32"/>
  <c r="O167" i="32"/>
  <c r="N165" i="32"/>
  <c r="O157" i="32"/>
  <c r="N156" i="32"/>
  <c r="M155" i="32"/>
  <c r="O145" i="32"/>
  <c r="N144" i="32"/>
  <c r="M143" i="32"/>
  <c r="O190" i="32"/>
  <c r="M189" i="32"/>
  <c r="O170" i="32"/>
  <c r="O199" i="32"/>
  <c r="N190" i="32"/>
  <c r="N184" i="32"/>
  <c r="M183" i="32"/>
  <c r="N161" i="32"/>
  <c r="M157" i="32"/>
  <c r="O153" i="32"/>
  <c r="M152" i="32"/>
  <c r="M148" i="32"/>
  <c r="M144" i="32"/>
  <c r="M139" i="32"/>
  <c r="O132" i="32"/>
  <c r="N131" i="32"/>
  <c r="M130" i="32"/>
  <c r="O181" i="32"/>
  <c r="N180" i="32"/>
  <c r="O175" i="32"/>
  <c r="M161" i="32"/>
  <c r="O158" i="32"/>
  <c r="N153" i="32"/>
  <c r="O149" i="32"/>
  <c r="O140" i="32"/>
  <c r="O133" i="32"/>
  <c r="N132" i="32"/>
  <c r="M131" i="32"/>
  <c r="M198" i="32"/>
  <c r="O191" i="32"/>
  <c r="O179" i="32"/>
  <c r="O178" i="32"/>
  <c r="O176" i="32"/>
  <c r="N175" i="32"/>
  <c r="N167" i="32"/>
  <c r="N158" i="32"/>
  <c r="O154" i="32"/>
  <c r="M153" i="32"/>
  <c r="N149" i="32"/>
  <c r="N145" i="32"/>
  <c r="N140" i="32"/>
  <c r="O134" i="32"/>
  <c r="N133" i="32"/>
  <c r="M132" i="32"/>
  <c r="O193" i="32"/>
  <c r="N192" i="32"/>
  <c r="M191" i="32"/>
  <c r="M185" i="32"/>
  <c r="M179" i="32"/>
  <c r="N178" i="32"/>
  <c r="M176" i="32"/>
  <c r="O169" i="32"/>
  <c r="M167" i="32"/>
  <c r="M158" i="32"/>
  <c r="N154" i="32"/>
  <c r="M149" i="32"/>
  <c r="M145" i="32"/>
  <c r="O141" i="32"/>
  <c r="M140" i="32"/>
  <c r="O135" i="32"/>
  <c r="N134" i="32"/>
  <c r="M133" i="32"/>
  <c r="M195" i="32"/>
  <c r="O187" i="32"/>
  <c r="N187" i="32"/>
  <c r="N196" i="32"/>
  <c r="M186" i="32"/>
  <c r="O188" i="32"/>
  <c r="M188" i="32"/>
  <c r="M197" i="32"/>
  <c r="N189" i="32"/>
  <c r="M174" i="32"/>
  <c r="O166" i="32"/>
  <c r="M159" i="32"/>
  <c r="O147" i="32"/>
  <c r="O143" i="32"/>
  <c r="N166" i="32"/>
  <c r="O164" i="32"/>
  <c r="O151" i="32"/>
  <c r="N147" i="32"/>
  <c r="O146" i="32"/>
  <c r="O168" i="32"/>
  <c r="M166" i="32"/>
  <c r="M165" i="32"/>
  <c r="M164" i="32"/>
  <c r="O163" i="32"/>
  <c r="M171" i="32"/>
  <c r="N168" i="32"/>
  <c r="N163" i="32"/>
  <c r="M151" i="32"/>
  <c r="N150" i="32"/>
  <c r="M146" i="32"/>
  <c r="O139" i="32"/>
  <c r="M178" i="32"/>
  <c r="M168" i="32"/>
  <c r="O162" i="32"/>
  <c r="M150" i="32"/>
  <c r="O142" i="32"/>
  <c r="N139" i="32"/>
  <c r="M135" i="32"/>
  <c r="N130" i="32"/>
  <c r="M127" i="32"/>
  <c r="O117" i="32"/>
  <c r="N116" i="32"/>
  <c r="M115" i="32"/>
  <c r="N172" i="32"/>
  <c r="N162" i="32"/>
  <c r="N157" i="32"/>
  <c r="M172" i="32"/>
  <c r="M162" i="32"/>
  <c r="O161" i="32"/>
  <c r="O173" i="32"/>
  <c r="O156" i="32"/>
  <c r="N141" i="32"/>
  <c r="M138" i="32"/>
  <c r="O137" i="32"/>
  <c r="O121" i="32"/>
  <c r="N120" i="32"/>
  <c r="M119" i="32"/>
  <c r="O109" i="32"/>
  <c r="N108" i="32"/>
  <c r="M107" i="32"/>
  <c r="M173" i="32"/>
  <c r="O160" i="32"/>
  <c r="M156" i="32"/>
  <c r="O155" i="32"/>
  <c r="O148" i="32"/>
  <c r="O144" i="32"/>
  <c r="M141" i="32"/>
  <c r="N137" i="32"/>
  <c r="O131" i="32"/>
  <c r="M177" i="32"/>
  <c r="N160" i="32"/>
  <c r="O159" i="32"/>
  <c r="N155" i="32"/>
  <c r="O152" i="32"/>
  <c r="N148" i="32"/>
  <c r="M137" i="32"/>
  <c r="O129" i="32"/>
  <c r="O123" i="32"/>
  <c r="N122" i="32"/>
  <c r="M121" i="32"/>
  <c r="O111" i="32"/>
  <c r="N110" i="32"/>
  <c r="M109" i="32"/>
  <c r="O99" i="32"/>
  <c r="N98" i="32"/>
  <c r="M97" i="32"/>
  <c r="O87" i="32"/>
  <c r="N86" i="32"/>
  <c r="M85" i="32"/>
  <c r="O75" i="32"/>
  <c r="N74" i="32"/>
  <c r="M73" i="32"/>
  <c r="N151" i="32"/>
  <c r="N143" i="32"/>
  <c r="M134" i="32"/>
  <c r="M142" i="32"/>
  <c r="N136" i="32"/>
  <c r="M136" i="32"/>
  <c r="O130" i="32"/>
  <c r="M117" i="32"/>
  <c r="M147" i="32"/>
  <c r="O150" i="32"/>
  <c r="N174" i="32"/>
  <c r="O138" i="32"/>
  <c r="O128" i="32"/>
  <c r="M126" i="32"/>
  <c r="M124" i="32"/>
  <c r="M120" i="32"/>
  <c r="N118" i="32"/>
  <c r="O116" i="32"/>
  <c r="M114" i="32"/>
  <c r="M112" i="32"/>
  <c r="M108" i="32"/>
  <c r="O103" i="32"/>
  <c r="N99" i="32"/>
  <c r="N94" i="32"/>
  <c r="N90" i="32"/>
  <c r="O86" i="32"/>
  <c r="N81" i="32"/>
  <c r="N77" i="32"/>
  <c r="O73" i="32"/>
  <c r="M72" i="32"/>
  <c r="O62" i="32"/>
  <c r="N61" i="32"/>
  <c r="M60" i="32"/>
  <c r="O50" i="32"/>
  <c r="N49" i="32"/>
  <c r="M48" i="32"/>
  <c r="O38" i="32"/>
  <c r="N37" i="32"/>
  <c r="M36" i="32"/>
  <c r="O26" i="32"/>
  <c r="N25" i="32"/>
  <c r="M24" i="32"/>
  <c r="N129" i="32"/>
  <c r="M128" i="32"/>
  <c r="O124" i="32"/>
  <c r="O136" i="32"/>
  <c r="M129" i="32"/>
  <c r="O127" i="32"/>
  <c r="N124" i="32"/>
  <c r="O118" i="32"/>
  <c r="N111" i="32"/>
  <c r="N106" i="32"/>
  <c r="N127" i="32"/>
  <c r="M118" i="32"/>
  <c r="M111" i="32"/>
  <c r="M106" i="32"/>
  <c r="O104" i="32"/>
  <c r="O102" i="32"/>
  <c r="M99" i="32"/>
  <c r="N96" i="32"/>
  <c r="N93" i="32"/>
  <c r="M154" i="32"/>
  <c r="N138" i="32"/>
  <c r="N123" i="32"/>
  <c r="O114" i="32"/>
  <c r="M160" i="32"/>
  <c r="N142" i="32"/>
  <c r="M123" i="32"/>
  <c r="N114" i="32"/>
  <c r="O110" i="32"/>
  <c r="M104" i="32"/>
  <c r="M102" i="32"/>
  <c r="O91" i="32"/>
  <c r="N88" i="32"/>
  <c r="M82" i="32"/>
  <c r="O77" i="32"/>
  <c r="M74" i="32"/>
  <c r="O71" i="32"/>
  <c r="M70" i="32"/>
  <c r="N66" i="32"/>
  <c r="O126" i="32"/>
  <c r="N126" i="32"/>
  <c r="O122" i="32"/>
  <c r="O113" i="32"/>
  <c r="M122" i="32"/>
  <c r="N113" i="32"/>
  <c r="N107" i="32"/>
  <c r="O105" i="32"/>
  <c r="M100" i="32"/>
  <c r="M94" i="32"/>
  <c r="O89" i="32"/>
  <c r="M86" i="32"/>
  <c r="N83" i="32"/>
  <c r="M80" i="32"/>
  <c r="O72" i="32"/>
  <c r="N67" i="32"/>
  <c r="N159" i="32"/>
  <c r="N146" i="32"/>
  <c r="O125" i="32"/>
  <c r="N135" i="32"/>
  <c r="M125" i="32"/>
  <c r="N121" i="32"/>
  <c r="N152" i="32"/>
  <c r="N128" i="32"/>
  <c r="O115" i="32"/>
  <c r="N112" i="32"/>
  <c r="N115" i="32"/>
  <c r="M116" i="32"/>
  <c r="O106" i="32"/>
  <c r="N125" i="32"/>
  <c r="M105" i="32"/>
  <c r="N102" i="32"/>
  <c r="M96" i="32"/>
  <c r="M89" i="32"/>
  <c r="N84" i="32"/>
  <c r="N79" i="32"/>
  <c r="O64" i="32"/>
  <c r="O56" i="32"/>
  <c r="O52" i="32"/>
  <c r="M47" i="32"/>
  <c r="O43" i="32"/>
  <c r="O39" i="32"/>
  <c r="N117" i="32"/>
  <c r="N109" i="32"/>
  <c r="O120" i="32"/>
  <c r="M113" i="32"/>
  <c r="O101" i="32"/>
  <c r="M98" i="32"/>
  <c r="O119" i="32"/>
  <c r="M110" i="32"/>
  <c r="N119" i="32"/>
  <c r="M91" i="32"/>
  <c r="M84" i="32"/>
  <c r="O66" i="32"/>
  <c r="N53" i="32"/>
  <c r="M50" i="32"/>
  <c r="M44" i="32"/>
  <c r="N39" i="32"/>
  <c r="N35" i="32"/>
  <c r="M30" i="32"/>
  <c r="N105" i="32"/>
  <c r="O90" i="32"/>
  <c r="N80" i="32"/>
  <c r="N73" i="32"/>
  <c r="O68" i="32"/>
  <c r="M64" i="32"/>
  <c r="M62" i="32"/>
  <c r="N59" i="32"/>
  <c r="M56" i="32"/>
  <c r="O51" i="32"/>
  <c r="N48" i="32"/>
  <c r="O96" i="32"/>
  <c r="O95" i="32"/>
  <c r="M90" i="32"/>
  <c r="O83" i="32"/>
  <c r="N95" i="32"/>
  <c r="N89" i="32"/>
  <c r="M83" i="32"/>
  <c r="N76" i="32"/>
  <c r="N101" i="32"/>
  <c r="O100" i="32"/>
  <c r="M95" i="32"/>
  <c r="O94" i="32"/>
  <c r="O88" i="32"/>
  <c r="O85" i="32"/>
  <c r="M76" i="32"/>
  <c r="N70" i="32"/>
  <c r="N60" i="32"/>
  <c r="O57" i="32"/>
  <c r="N54" i="32"/>
  <c r="M45" i="32"/>
  <c r="O112" i="32"/>
  <c r="N103" i="32"/>
  <c r="M101" i="32"/>
  <c r="N100" i="32"/>
  <c r="M88" i="32"/>
  <c r="N85" i="32"/>
  <c r="O79" i="32"/>
  <c r="N72" i="32"/>
  <c r="M103" i="32"/>
  <c r="O98" i="32"/>
  <c r="O97" i="32"/>
  <c r="O93" i="32"/>
  <c r="N97" i="32"/>
  <c r="M93" i="32"/>
  <c r="O92" i="32"/>
  <c r="M87" i="32"/>
  <c r="N92" i="32"/>
  <c r="O108" i="32"/>
  <c r="O107" i="32"/>
  <c r="N104" i="32"/>
  <c r="N65" i="32"/>
  <c r="O54" i="32"/>
  <c r="N51" i="32"/>
  <c r="N45" i="32"/>
  <c r="N42" i="32"/>
  <c r="M65" i="32"/>
  <c r="N57" i="32"/>
  <c r="M54" i="32"/>
  <c r="M51" i="32"/>
  <c r="M42" i="32"/>
  <c r="N40" i="32"/>
  <c r="N38" i="32"/>
  <c r="M35" i="32"/>
  <c r="N32" i="32"/>
  <c r="M29" i="32"/>
  <c r="M25" i="32"/>
  <c r="O84" i="32"/>
  <c r="M79" i="32"/>
  <c r="N64" i="32"/>
  <c r="O63" i="32"/>
  <c r="M57" i="32"/>
  <c r="O44" i="32"/>
  <c r="M40" i="32"/>
  <c r="M38" i="32"/>
  <c r="M32" i="32"/>
  <c r="M92" i="32"/>
  <c r="N71" i="32"/>
  <c r="N63" i="32"/>
  <c r="O53" i="32"/>
  <c r="N44" i="32"/>
  <c r="O36" i="32"/>
  <c r="O30" i="32"/>
  <c r="N26" i="32"/>
  <c r="N87" i="32"/>
  <c r="O80" i="32"/>
  <c r="M71" i="32"/>
  <c r="O70" i="32"/>
  <c r="M63" i="32"/>
  <c r="N56" i="32"/>
  <c r="M53" i="32"/>
  <c r="O47" i="32"/>
  <c r="N36" i="32"/>
  <c r="N30" i="32"/>
  <c r="M26" i="32"/>
  <c r="N75" i="32"/>
  <c r="O69" i="32"/>
  <c r="N62" i="32"/>
  <c r="O59" i="32"/>
  <c r="N50" i="32"/>
  <c r="N47" i="32"/>
  <c r="O33" i="32"/>
  <c r="O27" i="32"/>
  <c r="O22" i="32"/>
  <c r="O10" i="32"/>
  <c r="O81" i="32"/>
  <c r="M75" i="32"/>
  <c r="N69" i="32"/>
  <c r="M59" i="32"/>
  <c r="N52" i="32"/>
  <c r="N43" i="32"/>
  <c r="O41" i="32"/>
  <c r="M81" i="32"/>
  <c r="O74" i="32"/>
  <c r="M69" i="32"/>
  <c r="O61" i="32"/>
  <c r="M52" i="32"/>
  <c r="O49" i="32"/>
  <c r="O46" i="32"/>
  <c r="M43" i="32"/>
  <c r="N41" i="32"/>
  <c r="O76" i="32"/>
  <c r="N68" i="32"/>
  <c r="O67" i="32"/>
  <c r="M61" i="32"/>
  <c r="O55" i="32"/>
  <c r="M49" i="32"/>
  <c r="N46" i="32"/>
  <c r="M41" i="32"/>
  <c r="O37" i="32"/>
  <c r="O34" i="32"/>
  <c r="N31" i="32"/>
  <c r="O28" i="32"/>
  <c r="M23" i="32"/>
  <c r="O13" i="32"/>
  <c r="O82" i="32"/>
  <c r="O78" i="32"/>
  <c r="M68" i="32"/>
  <c r="M67" i="32"/>
  <c r="O58" i="32"/>
  <c r="N55" i="32"/>
  <c r="M46" i="32"/>
  <c r="M37" i="32"/>
  <c r="N34" i="32"/>
  <c r="M31" i="32"/>
  <c r="N28" i="32"/>
  <c r="O24" i="32"/>
  <c r="O14" i="32"/>
  <c r="N82" i="32"/>
  <c r="N78" i="32"/>
  <c r="M77" i="32"/>
  <c r="M66" i="32"/>
  <c r="N58" i="32"/>
  <c r="M55" i="32"/>
  <c r="O48" i="32"/>
  <c r="M34" i="32"/>
  <c r="N91" i="32"/>
  <c r="M78" i="32"/>
  <c r="O65" i="32"/>
  <c r="O60" i="32"/>
  <c r="M58" i="32"/>
  <c r="O45" i="32"/>
  <c r="O42" i="32"/>
  <c r="O29" i="32"/>
  <c r="R14" i="32"/>
  <c r="U14" i="32" s="1"/>
  <c r="N22" i="32"/>
  <c r="O31" i="32"/>
  <c r="R132" i="24"/>
  <c r="U132" i="24" s="1"/>
  <c r="W136" i="24"/>
  <c r="X136" i="24" s="1"/>
  <c r="R38" i="25"/>
  <c r="U38" i="25" s="1"/>
  <c r="Z62" i="25"/>
  <c r="AC62" i="25" s="1"/>
  <c r="AA131" i="25"/>
  <c r="AB131" i="25" s="1"/>
  <c r="R131" i="25"/>
  <c r="U131" i="25" s="1"/>
  <c r="AE21" i="32"/>
  <c r="R21" i="32"/>
  <c r="U21" i="32" s="1"/>
  <c r="AA21" i="32"/>
  <c r="AB21" i="32" s="1"/>
  <c r="Z21" i="32"/>
  <c r="AC21" i="32" s="1"/>
  <c r="W21" i="32"/>
  <c r="X21" i="32" s="1"/>
  <c r="V21" i="32"/>
  <c r="Y21" i="32" s="1"/>
  <c r="Q31" i="32"/>
  <c r="Q34" i="32"/>
  <c r="S15" i="25"/>
  <c r="T15" i="25" s="1"/>
  <c r="Z60" i="25"/>
  <c r="AC60" i="25" s="1"/>
  <c r="AE62" i="25"/>
  <c r="Z14" i="32"/>
  <c r="AC14" i="32" s="1"/>
  <c r="S21" i="32"/>
  <c r="T21" i="32" s="1"/>
  <c r="AA34" i="25"/>
  <c r="AB34" i="25" s="1"/>
  <c r="R153" i="25"/>
  <c r="U153" i="25" s="1"/>
  <c r="W176" i="25"/>
  <c r="X176" i="25" s="1"/>
  <c r="AE14" i="32"/>
  <c r="AE65" i="24"/>
  <c r="AA20" i="32"/>
  <c r="AB20" i="32" s="1"/>
  <c r="Z20" i="32"/>
  <c r="AC20" i="32" s="1"/>
  <c r="V20" i="32"/>
  <c r="Y20" i="32" s="1"/>
  <c r="S20" i="32"/>
  <c r="T20" i="32" s="1"/>
  <c r="M33" i="32"/>
  <c r="AA90" i="24"/>
  <c r="AB90" i="24" s="1"/>
  <c r="R52" i="25"/>
  <c r="U52" i="25" s="1"/>
  <c r="R194" i="25"/>
  <c r="U194" i="25" s="1"/>
  <c r="R20" i="32"/>
  <c r="U20" i="32" s="1"/>
  <c r="Q24" i="32"/>
  <c r="N27" i="32"/>
  <c r="N33" i="32"/>
  <c r="O40" i="32"/>
  <c r="AA67" i="25"/>
  <c r="AB67" i="25" s="1"/>
  <c r="V85" i="25"/>
  <c r="Y85" i="25" s="1"/>
  <c r="W101" i="25"/>
  <c r="X101" i="25" s="1"/>
  <c r="W20" i="32"/>
  <c r="X20" i="32" s="1"/>
  <c r="W14" i="32"/>
  <c r="X14" i="32" s="1"/>
  <c r="V14" i="32"/>
  <c r="Y14" i="32" s="1"/>
  <c r="S14" i="32"/>
  <c r="T14" i="32" s="1"/>
  <c r="AA14" i="32"/>
  <c r="AB14" i="32" s="1"/>
  <c r="Q32" i="32"/>
  <c r="R36" i="24"/>
  <c r="U36" i="24" s="1"/>
  <c r="AA45" i="24"/>
  <c r="AB45" i="24" s="1"/>
  <c r="R205" i="24"/>
  <c r="U205" i="24" s="1"/>
  <c r="R130" i="25"/>
  <c r="U130" i="25" s="1"/>
  <c r="AA140" i="25"/>
  <c r="AB140" i="25" s="1"/>
  <c r="W140" i="25"/>
  <c r="X140" i="25" s="1"/>
  <c r="Q44" i="32"/>
  <c r="S12" i="32"/>
  <c r="T12" i="32" s="1"/>
  <c r="AE12" i="32"/>
  <c r="R12" i="32"/>
  <c r="U12" i="32" s="1"/>
  <c r="Q37" i="32"/>
  <c r="Z12" i="32"/>
  <c r="AC12" i="32" s="1"/>
  <c r="Q45" i="32"/>
  <c r="Q42" i="32"/>
  <c r="Q35" i="32"/>
  <c r="W12" i="32"/>
  <c r="X12" i="32" s="1"/>
  <c r="AE20" i="32"/>
  <c r="O23" i="32"/>
  <c r="S136" i="24"/>
  <c r="T136" i="24" s="1"/>
  <c r="R62" i="25"/>
  <c r="U62" i="25" s="1"/>
  <c r="W92" i="25"/>
  <c r="X92" i="25" s="1"/>
  <c r="V130" i="25"/>
  <c r="Y130" i="25" s="1"/>
  <c r="R140" i="25"/>
  <c r="U140" i="25" s="1"/>
  <c r="M22" i="32"/>
  <c r="W31" i="32"/>
  <c r="X31" i="32" s="1"/>
  <c r="V31" i="32"/>
  <c r="Y31" i="32" s="1"/>
  <c r="S31" i="32"/>
  <c r="T31" i="32" s="1"/>
  <c r="R31" i="32"/>
  <c r="U31" i="32" s="1"/>
  <c r="AA31" i="32"/>
  <c r="AB31" i="32" s="1"/>
  <c r="V11" i="32"/>
  <c r="Y11" i="32" s="1"/>
  <c r="Z15" i="32"/>
  <c r="AC15" i="32" s="1"/>
  <c r="R19" i="32"/>
  <c r="U19" i="32" s="1"/>
  <c r="AE19" i="32"/>
  <c r="V23" i="32"/>
  <c r="Y23" i="32" s="1"/>
  <c r="S26" i="32"/>
  <c r="T26" i="32" s="1"/>
  <c r="V27" i="32"/>
  <c r="Y27" i="32" s="1"/>
  <c r="AE32" i="32"/>
  <c r="Q38" i="32"/>
  <c r="S44" i="32"/>
  <c r="T44" i="32" s="1"/>
  <c r="W50" i="32"/>
  <c r="X50" i="32" s="1"/>
  <c r="Q51" i="32"/>
  <c r="Z52" i="32"/>
  <c r="AC52" i="32" s="1"/>
  <c r="Q57" i="32"/>
  <c r="W62" i="32"/>
  <c r="X62" i="32" s="1"/>
  <c r="V63" i="32"/>
  <c r="Y63" i="32" s="1"/>
  <c r="S88" i="32"/>
  <c r="T88" i="32" s="1"/>
  <c r="V88" i="32"/>
  <c r="Y88" i="32" s="1"/>
  <c r="R88" i="32"/>
  <c r="U88" i="32" s="1"/>
  <c r="AE88" i="32"/>
  <c r="AA88" i="32"/>
  <c r="AB88" i="32" s="1"/>
  <c r="AA37" i="32"/>
  <c r="AB37" i="32" s="1"/>
  <c r="W46" i="32"/>
  <c r="X46" i="32" s="1"/>
  <c r="S46" i="32"/>
  <c r="T46" i="32" s="1"/>
  <c r="AE46" i="32"/>
  <c r="Q65" i="32"/>
  <c r="AE67" i="32"/>
  <c r="AA67" i="32"/>
  <c r="AB67" i="32" s="1"/>
  <c r="S67" i="32"/>
  <c r="T67" i="32" s="1"/>
  <c r="W67" i="32"/>
  <c r="X67" i="32" s="1"/>
  <c r="R67" i="32"/>
  <c r="U67" i="32" s="1"/>
  <c r="R32" i="32"/>
  <c r="U32" i="32" s="1"/>
  <c r="V36" i="32"/>
  <c r="Y36" i="32" s="1"/>
  <c r="Z39" i="32"/>
  <c r="AC39" i="32" s="1"/>
  <c r="Z49" i="32"/>
  <c r="AC49" i="32" s="1"/>
  <c r="S49" i="32"/>
  <c r="T49" i="32" s="1"/>
  <c r="V49" i="32"/>
  <c r="Y49" i="32" s="1"/>
  <c r="AE49" i="32"/>
  <c r="Z61" i="32"/>
  <c r="AC61" i="32" s="1"/>
  <c r="V61" i="32"/>
  <c r="Y61" i="32" s="1"/>
  <c r="S61" i="32"/>
  <c r="T61" i="32" s="1"/>
  <c r="Z63" i="32"/>
  <c r="AC63" i="32" s="1"/>
  <c r="Q206" i="32"/>
  <c r="Q194" i="32"/>
  <c r="Q182" i="32"/>
  <c r="Q207" i="32"/>
  <c r="Q208" i="32"/>
  <c r="Q196" i="32"/>
  <c r="Q184" i="32"/>
  <c r="Q172" i="32"/>
  <c r="Q197" i="32"/>
  <c r="Q185" i="32"/>
  <c r="Q173" i="32"/>
  <c r="Q198" i="32"/>
  <c r="Q186" i="32"/>
  <c r="Q174" i="32"/>
  <c r="Q162" i="32"/>
  <c r="Q200" i="32"/>
  <c r="Q188" i="32"/>
  <c r="Q176" i="32"/>
  <c r="Q203" i="32"/>
  <c r="Q191" i="32"/>
  <c r="Q179" i="32"/>
  <c r="Q167" i="32"/>
  <c r="Q193" i="32"/>
  <c r="Q199" i="32"/>
  <c r="Q202" i="32"/>
  <c r="Q201" i="32"/>
  <c r="Q204" i="32"/>
  <c r="Q195" i="32"/>
  <c r="Q205" i="32"/>
  <c r="Q163" i="32"/>
  <c r="Q159" i="32"/>
  <c r="Q147" i="32"/>
  <c r="Q183" i="32"/>
  <c r="Q180" i="32"/>
  <c r="Q181" i="32"/>
  <c r="Q175" i="32"/>
  <c r="Q158" i="32"/>
  <c r="Q154" i="32"/>
  <c r="Q145" i="32"/>
  <c r="Q134" i="32"/>
  <c r="Q192" i="32"/>
  <c r="Q178" i="32"/>
  <c r="Q169" i="32"/>
  <c r="Q141" i="32"/>
  <c r="Q135" i="32"/>
  <c r="Q177" i="32"/>
  <c r="Q164" i="32"/>
  <c r="Q150" i="32"/>
  <c r="Q136" i="32"/>
  <c r="Q187" i="32"/>
  <c r="Q155" i="32"/>
  <c r="Q146" i="32"/>
  <c r="Q142" i="32"/>
  <c r="Q137" i="32"/>
  <c r="Q189" i="32"/>
  <c r="Q190" i="32"/>
  <c r="Q168" i="32"/>
  <c r="Q165" i="32"/>
  <c r="Q170" i="32"/>
  <c r="Q171" i="32"/>
  <c r="Q157" i="32"/>
  <c r="Q153" i="32"/>
  <c r="Q138" i="32"/>
  <c r="Q119" i="32"/>
  <c r="Q107" i="32"/>
  <c r="Q149" i="32"/>
  <c r="Q161" i="32"/>
  <c r="Q156" i="32"/>
  <c r="Q160" i="32"/>
  <c r="Q152" i="32"/>
  <c r="Q129" i="32"/>
  <c r="Q123" i="32"/>
  <c r="Q111" i="32"/>
  <c r="Q143" i="32"/>
  <c r="Q133" i="32"/>
  <c r="Q125" i="32"/>
  <c r="Q113" i="32"/>
  <c r="Q101" i="32"/>
  <c r="Q89" i="32"/>
  <c r="Q77" i="32"/>
  <c r="Q131" i="32"/>
  <c r="Q144" i="32"/>
  <c r="Q166" i="32"/>
  <c r="Q148" i="32"/>
  <c r="Q140" i="32"/>
  <c r="Q91" i="32"/>
  <c r="Q82" i="32"/>
  <c r="Q78" i="32"/>
  <c r="Q64" i="32"/>
  <c r="Q52" i="32"/>
  <c r="Q40" i="32"/>
  <c r="Q28" i="32"/>
  <c r="Q114" i="32"/>
  <c r="Q108" i="32"/>
  <c r="Q88" i="32"/>
  <c r="Q151" i="32"/>
  <c r="Q126" i="32"/>
  <c r="Q120" i="32"/>
  <c r="Q117" i="32"/>
  <c r="Q100" i="32"/>
  <c r="Q94" i="32"/>
  <c r="Q83" i="32"/>
  <c r="Q67" i="32"/>
  <c r="Q139" i="32"/>
  <c r="Q116" i="32"/>
  <c r="Q98" i="32"/>
  <c r="Q92" i="32"/>
  <c r="Q68" i="32"/>
  <c r="Q130" i="32"/>
  <c r="Q132" i="32"/>
  <c r="Q128" i="32"/>
  <c r="Q127" i="32"/>
  <c r="Q124" i="32"/>
  <c r="Q106" i="32"/>
  <c r="Q122" i="32"/>
  <c r="Q112" i="32"/>
  <c r="Q103" i="32"/>
  <c r="Q121" i="32"/>
  <c r="Q109" i="32"/>
  <c r="Q81" i="32"/>
  <c r="Q76" i="32"/>
  <c r="Q71" i="32"/>
  <c r="Q110" i="32"/>
  <c r="Q105" i="32"/>
  <c r="Q90" i="32"/>
  <c r="Q80" i="32"/>
  <c r="Q73" i="32"/>
  <c r="Q48" i="32"/>
  <c r="Q36" i="32"/>
  <c r="Q96" i="32"/>
  <c r="Q95" i="32"/>
  <c r="Q70" i="32"/>
  <c r="Q60" i="32"/>
  <c r="Q54" i="32"/>
  <c r="Q85" i="32"/>
  <c r="Q79" i="32"/>
  <c r="Q72" i="32"/>
  <c r="Q102" i="32"/>
  <c r="Q99" i="32"/>
  <c r="Q63" i="32"/>
  <c r="Q93" i="32"/>
  <c r="Q87" i="32"/>
  <c r="Q75" i="32"/>
  <c r="Q97" i="32"/>
  <c r="Q115" i="32"/>
  <c r="Q84" i="32"/>
  <c r="Q104" i="32"/>
  <c r="Q86" i="32"/>
  <c r="Q118" i="32"/>
  <c r="Z23" i="32"/>
  <c r="AC23" i="32" s="1"/>
  <c r="V33" i="32"/>
  <c r="Y33" i="32" s="1"/>
  <c r="W33" i="32"/>
  <c r="X33" i="32" s="1"/>
  <c r="Z33" i="32"/>
  <c r="AC33" i="32" s="1"/>
  <c r="AA39" i="32"/>
  <c r="AB39" i="32" s="1"/>
  <c r="V43" i="32"/>
  <c r="Y43" i="32" s="1"/>
  <c r="AE43" i="32"/>
  <c r="W52" i="32"/>
  <c r="X52" i="32" s="1"/>
  <c r="R52" i="32"/>
  <c r="U52" i="32" s="1"/>
  <c r="Q66" i="32"/>
  <c r="S78" i="32"/>
  <c r="T78" i="32" s="1"/>
  <c r="Q58" i="32"/>
  <c r="Z64" i="32"/>
  <c r="AC64" i="32" s="1"/>
  <c r="AA75" i="32"/>
  <c r="AB75" i="32" s="1"/>
  <c r="S75" i="32"/>
  <c r="T75" i="32" s="1"/>
  <c r="AE75" i="32"/>
  <c r="Z75" i="32"/>
  <c r="AC75" i="32" s="1"/>
  <c r="W75" i="32"/>
  <c r="X75" i="32" s="1"/>
  <c r="R75" i="32"/>
  <c r="U75" i="32" s="1"/>
  <c r="Q39" i="32"/>
  <c r="Q46" i="32"/>
  <c r="Q49" i="32"/>
  <c r="AA50" i="32"/>
  <c r="AB50" i="32" s="1"/>
  <c r="V50" i="32"/>
  <c r="Y50" i="32" s="1"/>
  <c r="Q55" i="32"/>
  <c r="Q61" i="32"/>
  <c r="AA62" i="32"/>
  <c r="AB62" i="32" s="1"/>
  <c r="S62" i="32"/>
  <c r="T62" i="32" s="1"/>
  <c r="AA64" i="32"/>
  <c r="AB64" i="32" s="1"/>
  <c r="V67" i="32"/>
  <c r="Y67" i="32" s="1"/>
  <c r="AA10" i="32"/>
  <c r="AB10" i="32" s="1"/>
  <c r="AA22" i="32"/>
  <c r="AB22" i="32" s="1"/>
  <c r="S30" i="32"/>
  <c r="T30" i="32" s="1"/>
  <c r="Z30" i="32"/>
  <c r="AC30" i="32" s="1"/>
  <c r="AA30" i="32"/>
  <c r="AB30" i="32" s="1"/>
  <c r="AA36" i="32"/>
  <c r="AB36" i="32" s="1"/>
  <c r="R37" i="32"/>
  <c r="U37" i="32" s="1"/>
  <c r="R39" i="32"/>
  <c r="U39" i="32" s="1"/>
  <c r="Q43" i="32"/>
  <c r="R46" i="32"/>
  <c r="U46" i="32" s="1"/>
  <c r="AE56" i="32"/>
  <c r="AA56" i="32"/>
  <c r="AB56" i="32" s="1"/>
  <c r="R63" i="32"/>
  <c r="U63" i="32" s="1"/>
  <c r="W63" i="32"/>
  <c r="X63" i="32" s="1"/>
  <c r="V73" i="32"/>
  <c r="Y73" i="32" s="1"/>
  <c r="S73" i="32"/>
  <c r="T73" i="32" s="1"/>
  <c r="R73" i="32"/>
  <c r="U73" i="32" s="1"/>
  <c r="AE73" i="32"/>
  <c r="AA73" i="32"/>
  <c r="AB73" i="32" s="1"/>
  <c r="Q74" i="32"/>
  <c r="Q23" i="32"/>
  <c r="AE23" i="32"/>
  <c r="Z26" i="32"/>
  <c r="AC26" i="32" s="1"/>
  <c r="Q27" i="32"/>
  <c r="AE27" i="32"/>
  <c r="AE33" i="32"/>
  <c r="S37" i="32"/>
  <c r="T37" i="32" s="1"/>
  <c r="S39" i="32"/>
  <c r="T39" i="32" s="1"/>
  <c r="Q41" i="32"/>
  <c r="R43" i="32"/>
  <c r="U43" i="32" s="1"/>
  <c r="R44" i="32"/>
  <c r="U44" i="32" s="1"/>
  <c r="AA44" i="32"/>
  <c r="AB44" i="32" s="1"/>
  <c r="V44" i="32"/>
  <c r="Y44" i="32" s="1"/>
  <c r="AE44" i="32"/>
  <c r="S52" i="32"/>
  <c r="T52" i="32" s="1"/>
  <c r="Q59" i="32"/>
  <c r="Q62" i="32"/>
  <c r="Z67" i="32"/>
  <c r="AC67" i="32" s="1"/>
  <c r="V75" i="32"/>
  <c r="Y75" i="32" s="1"/>
  <c r="R11" i="32"/>
  <c r="AE11" i="32"/>
  <c r="V15" i="32"/>
  <c r="Y15" i="32" s="1"/>
  <c r="Z19" i="32"/>
  <c r="AC19" i="32" s="1"/>
  <c r="Q22" i="32"/>
  <c r="R23" i="32"/>
  <c r="U23" i="32" s="1"/>
  <c r="R27" i="32"/>
  <c r="U27" i="32" s="1"/>
  <c r="Z32" i="32"/>
  <c r="AC32" i="32" s="1"/>
  <c r="Q33" i="32"/>
  <c r="AA38" i="32"/>
  <c r="AB38" i="32" s="1"/>
  <c r="W38" i="32"/>
  <c r="X38" i="32" s="1"/>
  <c r="AA40" i="32"/>
  <c r="AB40" i="32" s="1"/>
  <c r="S43" i="32"/>
  <c r="T43" i="32" s="1"/>
  <c r="V46" i="32"/>
  <c r="Y46" i="32" s="1"/>
  <c r="Q50" i="32"/>
  <c r="Q56" i="32"/>
  <c r="V57" i="32"/>
  <c r="Y57" i="32" s="1"/>
  <c r="R57" i="32"/>
  <c r="U57" i="32" s="1"/>
  <c r="S57" i="32"/>
  <c r="T57" i="32" s="1"/>
  <c r="AE57" i="32"/>
  <c r="R62" i="32"/>
  <c r="U62" i="32" s="1"/>
  <c r="Q69" i="32"/>
  <c r="R10" i="32"/>
  <c r="AE10" i="32"/>
  <c r="Z18" i="32"/>
  <c r="AC18" i="32" s="1"/>
  <c r="R22" i="32"/>
  <c r="U22" i="32" s="1"/>
  <c r="AE22" i="32"/>
  <c r="AE29" i="32"/>
  <c r="R29" i="32"/>
  <c r="U29" i="32" s="1"/>
  <c r="AE30" i="32"/>
  <c r="AA32" i="32"/>
  <c r="AB32" i="32" s="1"/>
  <c r="R33" i="32"/>
  <c r="U33" i="32" s="1"/>
  <c r="V37" i="32"/>
  <c r="Y37" i="32" s="1"/>
  <c r="Q47" i="32"/>
  <c r="R50" i="32"/>
  <c r="U50" i="32" s="1"/>
  <c r="V52" i="32"/>
  <c r="Y52" i="32" s="1"/>
  <c r="S54" i="32"/>
  <c r="T54" i="32" s="1"/>
  <c r="V54" i="32"/>
  <c r="Y54" i="32" s="1"/>
  <c r="AE54" i="32"/>
  <c r="R56" i="32"/>
  <c r="U56" i="32" s="1"/>
  <c r="W61" i="32"/>
  <c r="X61" i="32" s="1"/>
  <c r="AE65" i="32"/>
  <c r="R65" i="32"/>
  <c r="U65" i="32" s="1"/>
  <c r="W65" i="32"/>
  <c r="X65" i="32" s="1"/>
  <c r="R72" i="32"/>
  <c r="U72" i="32" s="1"/>
  <c r="V72" i="32"/>
  <c r="Y72" i="32" s="1"/>
  <c r="S10" i="32"/>
  <c r="T10" i="32" s="1"/>
  <c r="Q26" i="32"/>
  <c r="AE26" i="32"/>
  <c r="Q30" i="32"/>
  <c r="S33" i="32"/>
  <c r="T33" i="32" s="1"/>
  <c r="R36" i="32"/>
  <c r="U36" i="32" s="1"/>
  <c r="W37" i="32"/>
  <c r="X37" i="32" s="1"/>
  <c r="V39" i="32"/>
  <c r="Y39" i="32" s="1"/>
  <c r="W43" i="32"/>
  <c r="X43" i="32" s="1"/>
  <c r="V45" i="32"/>
  <c r="Y45" i="32" s="1"/>
  <c r="R45" i="32"/>
  <c r="U45" i="32" s="1"/>
  <c r="AE45" i="32"/>
  <c r="AA45" i="32"/>
  <c r="AB45" i="32" s="1"/>
  <c r="Z46" i="32"/>
  <c r="AC46" i="32" s="1"/>
  <c r="S50" i="32"/>
  <c r="T50" i="32" s="1"/>
  <c r="Q53" i="32"/>
  <c r="S56" i="32"/>
  <c r="T56" i="32" s="1"/>
  <c r="S63" i="32"/>
  <c r="T63" i="32" s="1"/>
  <c r="R64" i="32"/>
  <c r="U64" i="32" s="1"/>
  <c r="S72" i="32"/>
  <c r="T72" i="32" s="1"/>
  <c r="W73" i="32"/>
  <c r="X73" i="32" s="1"/>
  <c r="AE78" i="32"/>
  <c r="R78" i="32"/>
  <c r="U78" i="32" s="1"/>
  <c r="V78" i="32"/>
  <c r="Y78" i="32" s="1"/>
  <c r="Z78" i="32"/>
  <c r="AC78" i="32" s="1"/>
  <c r="W78" i="32"/>
  <c r="X78" i="32" s="1"/>
  <c r="AA87" i="32"/>
  <c r="AB87" i="32" s="1"/>
  <c r="R87" i="32"/>
  <c r="U87" i="32" s="1"/>
  <c r="W87" i="32"/>
  <c r="X87" i="32" s="1"/>
  <c r="Z98" i="32"/>
  <c r="AC98" i="32" s="1"/>
  <c r="V98" i="32"/>
  <c r="Y98" i="32" s="1"/>
  <c r="S103" i="32"/>
  <c r="T103" i="32" s="1"/>
  <c r="W103" i="32"/>
  <c r="X103" i="32" s="1"/>
  <c r="Z103" i="32"/>
  <c r="AC103" i="32" s="1"/>
  <c r="R103" i="32"/>
  <c r="U103" i="32" s="1"/>
  <c r="AE103" i="32"/>
  <c r="AA99" i="32"/>
  <c r="AB99" i="32" s="1"/>
  <c r="V99" i="32"/>
  <c r="Y99" i="32" s="1"/>
  <c r="R99" i="32"/>
  <c r="U99" i="32" s="1"/>
  <c r="AE99" i="32"/>
  <c r="W101" i="32"/>
  <c r="X101" i="32" s="1"/>
  <c r="S101" i="32"/>
  <c r="T101" i="32" s="1"/>
  <c r="AA101" i="32"/>
  <c r="AB101" i="32" s="1"/>
  <c r="Z101" i="32"/>
  <c r="AC101" i="32" s="1"/>
  <c r="R101" i="32"/>
  <c r="U101" i="32" s="1"/>
  <c r="AE102" i="32"/>
  <c r="R102" i="32"/>
  <c r="U102" i="32" s="1"/>
  <c r="AA102" i="32"/>
  <c r="AB102" i="32" s="1"/>
  <c r="W102" i="32"/>
  <c r="X102" i="32" s="1"/>
  <c r="W70" i="32"/>
  <c r="X70" i="32" s="1"/>
  <c r="Z70" i="32"/>
  <c r="AC70" i="32" s="1"/>
  <c r="V70" i="32"/>
  <c r="Y70" i="32" s="1"/>
  <c r="AA70" i="32"/>
  <c r="AB70" i="32" s="1"/>
  <c r="AE76" i="32"/>
  <c r="W92" i="32"/>
  <c r="X92" i="32" s="1"/>
  <c r="W95" i="32"/>
  <c r="X95" i="32" s="1"/>
  <c r="R95" i="32"/>
  <c r="U95" i="32" s="1"/>
  <c r="AA95" i="32"/>
  <c r="AB95" i="32" s="1"/>
  <c r="S95" i="32"/>
  <c r="T95" i="32" s="1"/>
  <c r="R98" i="32"/>
  <c r="U98" i="32" s="1"/>
  <c r="S58" i="32"/>
  <c r="T58" i="32" s="1"/>
  <c r="AE70" i="32"/>
  <c r="W83" i="32"/>
  <c r="X83" i="32" s="1"/>
  <c r="S83" i="32"/>
  <c r="T83" i="32" s="1"/>
  <c r="V83" i="32"/>
  <c r="Y83" i="32" s="1"/>
  <c r="AE83" i="32"/>
  <c r="S87" i="32"/>
  <c r="T87" i="32" s="1"/>
  <c r="S89" i="32"/>
  <c r="T89" i="32" s="1"/>
  <c r="AE89" i="32"/>
  <c r="S98" i="32"/>
  <c r="T98" i="32" s="1"/>
  <c r="V103" i="32"/>
  <c r="Y103" i="32" s="1"/>
  <c r="S99" i="32"/>
  <c r="T99" i="32" s="1"/>
  <c r="S102" i="32"/>
  <c r="T102" i="32" s="1"/>
  <c r="Z110" i="32"/>
  <c r="AC110" i="32" s="1"/>
  <c r="R110" i="32"/>
  <c r="U110" i="32" s="1"/>
  <c r="AA110" i="32"/>
  <c r="AB110" i="32" s="1"/>
  <c r="S110" i="32"/>
  <c r="T110" i="32" s="1"/>
  <c r="AE110" i="32"/>
  <c r="W110" i="32"/>
  <c r="X110" i="32" s="1"/>
  <c r="V110" i="32"/>
  <c r="Y110" i="32" s="1"/>
  <c r="AE80" i="32"/>
  <c r="AA80" i="32"/>
  <c r="AB80" i="32" s="1"/>
  <c r="W80" i="32"/>
  <c r="X80" i="32" s="1"/>
  <c r="V87" i="32"/>
  <c r="Y87" i="32" s="1"/>
  <c r="W98" i="32"/>
  <c r="X98" i="32" s="1"/>
  <c r="V102" i="32"/>
  <c r="Y102" i="32" s="1"/>
  <c r="AA103" i="32"/>
  <c r="AB103" i="32" s="1"/>
  <c r="AE53" i="32"/>
  <c r="R53" i="32"/>
  <c r="U53" i="32" s="1"/>
  <c r="S53" i="32"/>
  <c r="T53" i="32" s="1"/>
  <c r="Z53" i="32"/>
  <c r="AC53" i="32" s="1"/>
  <c r="S66" i="32"/>
  <c r="T66" i="32" s="1"/>
  <c r="AA66" i="32"/>
  <c r="AB66" i="32" s="1"/>
  <c r="Z66" i="32"/>
  <c r="AC66" i="32" s="1"/>
  <c r="R76" i="32"/>
  <c r="U76" i="32" s="1"/>
  <c r="AA77" i="32"/>
  <c r="AB77" i="32" s="1"/>
  <c r="AE77" i="32"/>
  <c r="Z77" i="32"/>
  <c r="AC77" i="32" s="1"/>
  <c r="Z87" i="32"/>
  <c r="AC87" i="32" s="1"/>
  <c r="AA98" i="32"/>
  <c r="AB98" i="32" s="1"/>
  <c r="AE41" i="32"/>
  <c r="R41" i="32"/>
  <c r="U41" i="32" s="1"/>
  <c r="V41" i="32"/>
  <c r="Y41" i="32" s="1"/>
  <c r="Z41" i="32"/>
  <c r="AC41" i="32" s="1"/>
  <c r="Z58" i="32"/>
  <c r="AC58" i="32" s="1"/>
  <c r="V69" i="32"/>
  <c r="Y69" i="32" s="1"/>
  <c r="R69" i="32"/>
  <c r="U69" i="32" s="1"/>
  <c r="S70" i="32"/>
  <c r="T70" i="32" s="1"/>
  <c r="AA81" i="32"/>
  <c r="AB81" i="32" s="1"/>
  <c r="V81" i="32"/>
  <c r="Y81" i="32" s="1"/>
  <c r="R81" i="32"/>
  <c r="U81" i="32" s="1"/>
  <c r="AE81" i="32"/>
  <c r="Z86" i="32"/>
  <c r="AC86" i="32" s="1"/>
  <c r="R86" i="32"/>
  <c r="U86" i="32" s="1"/>
  <c r="AE86" i="32"/>
  <c r="V92" i="32"/>
  <c r="Y92" i="32" s="1"/>
  <c r="Z92" i="32"/>
  <c r="AC92" i="32" s="1"/>
  <c r="Z99" i="32"/>
  <c r="AC99" i="32" s="1"/>
  <c r="AA111" i="32"/>
  <c r="AB111" i="32" s="1"/>
  <c r="Z111" i="32"/>
  <c r="AC111" i="32" s="1"/>
  <c r="AE111" i="32"/>
  <c r="R111" i="32"/>
  <c r="U111" i="32" s="1"/>
  <c r="W111" i="32"/>
  <c r="X111" i="32" s="1"/>
  <c r="V111" i="32"/>
  <c r="Y111" i="32" s="1"/>
  <c r="Z116" i="32"/>
  <c r="AC116" i="32" s="1"/>
  <c r="V116" i="32"/>
  <c r="Y116" i="32" s="1"/>
  <c r="AE116" i="32"/>
  <c r="W116" i="32"/>
  <c r="X116" i="32" s="1"/>
  <c r="S116" i="32"/>
  <c r="T116" i="32" s="1"/>
  <c r="R116" i="32"/>
  <c r="U116" i="32" s="1"/>
  <c r="S109" i="32"/>
  <c r="T109" i="32" s="1"/>
  <c r="AA109" i="32"/>
  <c r="AB109" i="32" s="1"/>
  <c r="R109" i="32"/>
  <c r="U109" i="32" s="1"/>
  <c r="Z109" i="32"/>
  <c r="AC109" i="32" s="1"/>
  <c r="W109" i="32"/>
  <c r="X109" i="32" s="1"/>
  <c r="AA68" i="32"/>
  <c r="AB68" i="32" s="1"/>
  <c r="Z74" i="32"/>
  <c r="AC74" i="32" s="1"/>
  <c r="R74" i="32"/>
  <c r="U74" i="32" s="1"/>
  <c r="AE74" i="32"/>
  <c r="V82" i="32"/>
  <c r="Y82" i="32" s="1"/>
  <c r="AE82" i="32"/>
  <c r="AA82" i="32"/>
  <c r="AB82" i="32" s="1"/>
  <c r="V104" i="32"/>
  <c r="Y104" i="32" s="1"/>
  <c r="AE104" i="32"/>
  <c r="R104" i="32"/>
  <c r="U104" i="32" s="1"/>
  <c r="AA123" i="32"/>
  <c r="AB123" i="32" s="1"/>
  <c r="Z123" i="32"/>
  <c r="AC123" i="32" s="1"/>
  <c r="S123" i="32"/>
  <c r="T123" i="32" s="1"/>
  <c r="R123" i="32"/>
  <c r="U123" i="32" s="1"/>
  <c r="AE123" i="32"/>
  <c r="W123" i="32"/>
  <c r="X123" i="32" s="1"/>
  <c r="V123" i="32"/>
  <c r="Y123" i="32" s="1"/>
  <c r="V109" i="32"/>
  <c r="Y109" i="32" s="1"/>
  <c r="V112" i="32"/>
  <c r="Y112" i="32" s="1"/>
  <c r="AE112" i="32"/>
  <c r="R112" i="32"/>
  <c r="U112" i="32" s="1"/>
  <c r="AA112" i="32"/>
  <c r="AB112" i="32" s="1"/>
  <c r="Z112" i="32"/>
  <c r="AC112" i="32" s="1"/>
  <c r="W112" i="32"/>
  <c r="X112" i="32" s="1"/>
  <c r="W104" i="32"/>
  <c r="X104" i="32" s="1"/>
  <c r="AE109" i="32"/>
  <c r="V94" i="32"/>
  <c r="Y94" i="32" s="1"/>
  <c r="AA94" i="32"/>
  <c r="AB94" i="32" s="1"/>
  <c r="S94" i="32"/>
  <c r="T94" i="32" s="1"/>
  <c r="R100" i="32"/>
  <c r="U100" i="32" s="1"/>
  <c r="AA100" i="32"/>
  <c r="AB100" i="32" s="1"/>
  <c r="S112" i="32"/>
  <c r="T112" i="32" s="1"/>
  <c r="Z122" i="32"/>
  <c r="AC122" i="32" s="1"/>
  <c r="R122" i="32"/>
  <c r="U122" i="32" s="1"/>
  <c r="AA122" i="32"/>
  <c r="AB122" i="32" s="1"/>
  <c r="W122" i="32"/>
  <c r="X122" i="32" s="1"/>
  <c r="V122" i="32"/>
  <c r="Y122" i="32" s="1"/>
  <c r="S122" i="32"/>
  <c r="T122" i="32" s="1"/>
  <c r="S121" i="32"/>
  <c r="T121" i="32" s="1"/>
  <c r="AA121" i="32"/>
  <c r="AB121" i="32" s="1"/>
  <c r="R121" i="32"/>
  <c r="U121" i="32" s="1"/>
  <c r="S149" i="32"/>
  <c r="T149" i="32" s="1"/>
  <c r="AA149" i="32"/>
  <c r="AB149" i="32" s="1"/>
  <c r="Z149" i="32"/>
  <c r="AC149" i="32" s="1"/>
  <c r="W149" i="32"/>
  <c r="X149" i="32" s="1"/>
  <c r="V149" i="32"/>
  <c r="Y149" i="32" s="1"/>
  <c r="R149" i="32"/>
  <c r="U149" i="32" s="1"/>
  <c r="AE149" i="32"/>
  <c r="W79" i="32"/>
  <c r="X79" i="32" s="1"/>
  <c r="S91" i="32"/>
  <c r="T91" i="32" s="1"/>
  <c r="AE91" i="32"/>
  <c r="Z91" i="32"/>
  <c r="AC91" i="32" s="1"/>
  <c r="AA97" i="32"/>
  <c r="AB97" i="32" s="1"/>
  <c r="S137" i="32"/>
  <c r="T137" i="32" s="1"/>
  <c r="AE137" i="32"/>
  <c r="R137" i="32"/>
  <c r="U137" i="32" s="1"/>
  <c r="AA137" i="32"/>
  <c r="AB137" i="32" s="1"/>
  <c r="W137" i="32"/>
  <c r="X137" i="32" s="1"/>
  <c r="V137" i="32"/>
  <c r="Y137" i="32" s="1"/>
  <c r="AA117" i="32"/>
  <c r="AB117" i="32" s="1"/>
  <c r="W117" i="32"/>
  <c r="X117" i="32" s="1"/>
  <c r="V117" i="32"/>
  <c r="Y117" i="32" s="1"/>
  <c r="Z137" i="32"/>
  <c r="AC137" i="32" s="1"/>
  <c r="W143" i="32"/>
  <c r="X143" i="32" s="1"/>
  <c r="V143" i="32"/>
  <c r="Y143" i="32" s="1"/>
  <c r="S143" i="32"/>
  <c r="T143" i="32" s="1"/>
  <c r="R143" i="32"/>
  <c r="U143" i="32" s="1"/>
  <c r="AA143" i="32"/>
  <c r="AB143" i="32" s="1"/>
  <c r="Z79" i="32"/>
  <c r="AC79" i="32" s="1"/>
  <c r="AE97" i="32"/>
  <c r="W121" i="32"/>
  <c r="X121" i="32" s="1"/>
  <c r="S155" i="32"/>
  <c r="T155" i="32" s="1"/>
  <c r="R155" i="32"/>
  <c r="U155" i="32" s="1"/>
  <c r="AE155" i="32"/>
  <c r="Z155" i="32"/>
  <c r="AC155" i="32" s="1"/>
  <c r="W155" i="32"/>
  <c r="X155" i="32" s="1"/>
  <c r="V155" i="32"/>
  <c r="Y155" i="32" s="1"/>
  <c r="AA155" i="32"/>
  <c r="AB155" i="32" s="1"/>
  <c r="AE90" i="32"/>
  <c r="R90" i="32"/>
  <c r="U90" i="32" s="1"/>
  <c r="AA90" i="32"/>
  <c r="AB90" i="32" s="1"/>
  <c r="Z90" i="32"/>
  <c r="AC90" i="32" s="1"/>
  <c r="R91" i="32"/>
  <c r="U91" i="32" s="1"/>
  <c r="R117" i="32"/>
  <c r="U117" i="32" s="1"/>
  <c r="V124" i="32"/>
  <c r="Y124" i="32" s="1"/>
  <c r="AE124" i="32"/>
  <c r="R124" i="32"/>
  <c r="U124" i="32" s="1"/>
  <c r="AA133" i="32"/>
  <c r="AB133" i="32" s="1"/>
  <c r="Z133" i="32"/>
  <c r="AC133" i="32" s="1"/>
  <c r="W133" i="32"/>
  <c r="X133" i="32" s="1"/>
  <c r="S133" i="32"/>
  <c r="T133" i="32" s="1"/>
  <c r="R133" i="32"/>
  <c r="U133" i="32" s="1"/>
  <c r="AE133" i="32"/>
  <c r="V133" i="32"/>
  <c r="Y133" i="32" s="1"/>
  <c r="Z143" i="32"/>
  <c r="AC143" i="32" s="1"/>
  <c r="AE143" i="32"/>
  <c r="Z105" i="32"/>
  <c r="AC105" i="32" s="1"/>
  <c r="V127" i="32"/>
  <c r="Y127" i="32" s="1"/>
  <c r="AA145" i="32"/>
  <c r="AB145" i="32" s="1"/>
  <c r="AE145" i="32"/>
  <c r="Z145" i="32"/>
  <c r="AC145" i="32" s="1"/>
  <c r="V145" i="32"/>
  <c r="Y145" i="32" s="1"/>
  <c r="S145" i="32"/>
  <c r="T145" i="32" s="1"/>
  <c r="R145" i="32"/>
  <c r="U145" i="32" s="1"/>
  <c r="S136" i="32"/>
  <c r="T136" i="32" s="1"/>
  <c r="AE136" i="32"/>
  <c r="R136" i="32"/>
  <c r="U136" i="32" s="1"/>
  <c r="AA136" i="32"/>
  <c r="AB136" i="32" s="1"/>
  <c r="Z136" i="32"/>
  <c r="AC136" i="32" s="1"/>
  <c r="V136" i="32"/>
  <c r="Y136" i="32" s="1"/>
  <c r="AE158" i="32"/>
  <c r="AA158" i="32"/>
  <c r="AB158" i="32" s="1"/>
  <c r="Z158" i="32"/>
  <c r="AC158" i="32" s="1"/>
  <c r="S158" i="32"/>
  <c r="T158" i="32" s="1"/>
  <c r="R158" i="32"/>
  <c r="U158" i="32" s="1"/>
  <c r="W158" i="32"/>
  <c r="X158" i="32" s="1"/>
  <c r="V158" i="32"/>
  <c r="Y158" i="32" s="1"/>
  <c r="W113" i="32"/>
  <c r="X113" i="32" s="1"/>
  <c r="S113" i="32"/>
  <c r="T113" i="32" s="1"/>
  <c r="AA113" i="32"/>
  <c r="AB113" i="32" s="1"/>
  <c r="W125" i="32"/>
  <c r="X125" i="32" s="1"/>
  <c r="S125" i="32"/>
  <c r="T125" i="32" s="1"/>
  <c r="AA125" i="32"/>
  <c r="AB125" i="32" s="1"/>
  <c r="W145" i="32"/>
  <c r="X145" i="32" s="1"/>
  <c r="AE135" i="32"/>
  <c r="R135" i="32"/>
  <c r="U135" i="32" s="1"/>
  <c r="AA135" i="32"/>
  <c r="AB135" i="32" s="1"/>
  <c r="W135" i="32"/>
  <c r="X135" i="32" s="1"/>
  <c r="R114" i="32"/>
  <c r="U114" i="32" s="1"/>
  <c r="R126" i="32"/>
  <c r="U126" i="32" s="1"/>
  <c r="R140" i="32"/>
  <c r="U140" i="32" s="1"/>
  <c r="W141" i="32"/>
  <c r="X141" i="32" s="1"/>
  <c r="R141" i="32"/>
  <c r="U141" i="32" s="1"/>
  <c r="AE141" i="32"/>
  <c r="R151" i="32"/>
  <c r="U151" i="32" s="1"/>
  <c r="Z156" i="32"/>
  <c r="AC156" i="32" s="1"/>
  <c r="W156" i="32"/>
  <c r="X156" i="32" s="1"/>
  <c r="V156" i="32"/>
  <c r="Y156" i="32" s="1"/>
  <c r="AE156" i="32"/>
  <c r="R166" i="32"/>
  <c r="U166" i="32" s="1"/>
  <c r="Z167" i="32"/>
  <c r="AC167" i="32" s="1"/>
  <c r="V132" i="32"/>
  <c r="Y132" i="32" s="1"/>
  <c r="W138" i="32"/>
  <c r="X138" i="32" s="1"/>
  <c r="V138" i="32"/>
  <c r="Y138" i="32" s="1"/>
  <c r="S138" i="32"/>
  <c r="T138" i="32" s="1"/>
  <c r="S140" i="32"/>
  <c r="T140" i="32" s="1"/>
  <c r="AA166" i="32"/>
  <c r="AB166" i="32" s="1"/>
  <c r="W128" i="32"/>
  <c r="X128" i="32" s="1"/>
  <c r="V128" i="32"/>
  <c r="Y128" i="32" s="1"/>
  <c r="AA128" i="32"/>
  <c r="AB128" i="32" s="1"/>
  <c r="AA134" i="32"/>
  <c r="AB134" i="32" s="1"/>
  <c r="Z134" i="32"/>
  <c r="AC134" i="32" s="1"/>
  <c r="Z150" i="32"/>
  <c r="AC150" i="32" s="1"/>
  <c r="V159" i="32"/>
  <c r="Y159" i="32" s="1"/>
  <c r="Z151" i="32"/>
  <c r="AC151" i="32" s="1"/>
  <c r="W159" i="32"/>
  <c r="X159" i="32" s="1"/>
  <c r="AA172" i="32"/>
  <c r="AB172" i="32" s="1"/>
  <c r="V172" i="32"/>
  <c r="Y172" i="32" s="1"/>
  <c r="S172" i="32"/>
  <c r="T172" i="32" s="1"/>
  <c r="AE172" i="32"/>
  <c r="Z172" i="32"/>
  <c r="AC172" i="32" s="1"/>
  <c r="W172" i="32"/>
  <c r="X172" i="32" s="1"/>
  <c r="S160" i="32"/>
  <c r="T160" i="32" s="1"/>
  <c r="S150" i="32"/>
  <c r="T150" i="32" s="1"/>
  <c r="R150" i="32"/>
  <c r="U150" i="32" s="1"/>
  <c r="AE150" i="32"/>
  <c r="AA132" i="32"/>
  <c r="AB132" i="32" s="1"/>
  <c r="Z132" i="32"/>
  <c r="AC132" i="32" s="1"/>
  <c r="AE132" i="32"/>
  <c r="S146" i="32"/>
  <c r="T146" i="32" s="1"/>
  <c r="R146" i="32"/>
  <c r="U146" i="32" s="1"/>
  <c r="AE146" i="32"/>
  <c r="W151" i="32"/>
  <c r="X151" i="32" s="1"/>
  <c r="V151" i="32"/>
  <c r="Y151" i="32" s="1"/>
  <c r="S151" i="32"/>
  <c r="T151" i="32" s="1"/>
  <c r="AE163" i="32"/>
  <c r="R163" i="32"/>
  <c r="U163" i="32" s="1"/>
  <c r="AA163" i="32"/>
  <c r="AB163" i="32" s="1"/>
  <c r="Z163" i="32"/>
  <c r="AC163" i="32" s="1"/>
  <c r="W163" i="32"/>
  <c r="X163" i="32" s="1"/>
  <c r="AA171" i="32"/>
  <c r="AB171" i="32" s="1"/>
  <c r="Z171" i="32"/>
  <c r="AC171" i="32" s="1"/>
  <c r="AE171" i="32"/>
  <c r="W171" i="32"/>
  <c r="X171" i="32" s="1"/>
  <c r="S176" i="32"/>
  <c r="T176" i="32" s="1"/>
  <c r="Z176" i="32"/>
  <c r="AC176" i="32" s="1"/>
  <c r="W176" i="32"/>
  <c r="X176" i="32" s="1"/>
  <c r="V176" i="32"/>
  <c r="Y176" i="32" s="1"/>
  <c r="R176" i="32"/>
  <c r="U176" i="32" s="1"/>
  <c r="AE176" i="32"/>
  <c r="R138" i="32"/>
  <c r="U138" i="32" s="1"/>
  <c r="W147" i="32"/>
  <c r="X147" i="32" s="1"/>
  <c r="V147" i="32"/>
  <c r="Y147" i="32" s="1"/>
  <c r="AE147" i="32"/>
  <c r="AE151" i="32"/>
  <c r="S164" i="32"/>
  <c r="T164" i="32" s="1"/>
  <c r="Z164" i="32"/>
  <c r="AC164" i="32" s="1"/>
  <c r="W164" i="32"/>
  <c r="X164" i="32" s="1"/>
  <c r="R164" i="32"/>
  <c r="U164" i="32" s="1"/>
  <c r="V166" i="32"/>
  <c r="Y166" i="32" s="1"/>
  <c r="Z166" i="32"/>
  <c r="AC166" i="32" s="1"/>
  <c r="W166" i="32"/>
  <c r="X166" i="32" s="1"/>
  <c r="S166" i="32"/>
  <c r="T166" i="32" s="1"/>
  <c r="W167" i="32"/>
  <c r="X167" i="32" s="1"/>
  <c r="V167" i="32"/>
  <c r="Y167" i="32" s="1"/>
  <c r="S167" i="32"/>
  <c r="T167" i="32" s="1"/>
  <c r="R167" i="32"/>
  <c r="U167" i="32" s="1"/>
  <c r="AE167" i="32"/>
  <c r="S159" i="32"/>
  <c r="T159" i="32" s="1"/>
  <c r="R159" i="32"/>
  <c r="U159" i="32" s="1"/>
  <c r="AE159" i="32"/>
  <c r="R171" i="32"/>
  <c r="U171" i="32" s="1"/>
  <c r="V140" i="32"/>
  <c r="Y140" i="32" s="1"/>
  <c r="AA140" i="32"/>
  <c r="AB140" i="32" s="1"/>
  <c r="Z140" i="32"/>
  <c r="AC140" i="32" s="1"/>
  <c r="AA160" i="32"/>
  <c r="AB160" i="32" s="1"/>
  <c r="R160" i="32"/>
  <c r="U160" i="32" s="1"/>
  <c r="W160" i="32"/>
  <c r="X160" i="32" s="1"/>
  <c r="V160" i="32"/>
  <c r="Y160" i="32" s="1"/>
  <c r="AE160" i="32"/>
  <c r="S163" i="32"/>
  <c r="T163" i="32" s="1"/>
  <c r="S171" i="32"/>
  <c r="T171" i="32" s="1"/>
  <c r="V177" i="32"/>
  <c r="Y177" i="32" s="1"/>
  <c r="AE177" i="32"/>
  <c r="R177" i="32"/>
  <c r="U177" i="32" s="1"/>
  <c r="AA177" i="32"/>
  <c r="AB177" i="32" s="1"/>
  <c r="W177" i="32"/>
  <c r="X177" i="32" s="1"/>
  <c r="S177" i="32"/>
  <c r="T177" i="32" s="1"/>
  <c r="W188" i="32"/>
  <c r="X188" i="32" s="1"/>
  <c r="S188" i="32"/>
  <c r="T188" i="32" s="1"/>
  <c r="Z188" i="32"/>
  <c r="AC188" i="32" s="1"/>
  <c r="V188" i="32"/>
  <c r="Y188" i="32" s="1"/>
  <c r="AE188" i="32"/>
  <c r="V187" i="32"/>
  <c r="Y187" i="32" s="1"/>
  <c r="S187" i="32"/>
  <c r="T187" i="32" s="1"/>
  <c r="AE187" i="32"/>
  <c r="R187" i="32"/>
  <c r="U187" i="32" s="1"/>
  <c r="W187" i="32"/>
  <c r="X187" i="32" s="1"/>
  <c r="R188" i="32"/>
  <c r="U188" i="32" s="1"/>
  <c r="AE185" i="32"/>
  <c r="R185" i="32"/>
  <c r="U185" i="32" s="1"/>
  <c r="Z185" i="32"/>
  <c r="AC185" i="32" s="1"/>
  <c r="W185" i="32"/>
  <c r="X185" i="32" s="1"/>
  <c r="S185" i="32"/>
  <c r="T185" i="32" s="1"/>
  <c r="W157" i="32"/>
  <c r="X157" i="32" s="1"/>
  <c r="Z161" i="32"/>
  <c r="AC161" i="32" s="1"/>
  <c r="S175" i="32"/>
  <c r="T175" i="32" s="1"/>
  <c r="AE175" i="32"/>
  <c r="R175" i="32"/>
  <c r="U175" i="32" s="1"/>
  <c r="AA175" i="32"/>
  <c r="AB175" i="32" s="1"/>
  <c r="V129" i="32"/>
  <c r="Y129" i="32" s="1"/>
  <c r="Z153" i="32"/>
  <c r="AC153" i="32" s="1"/>
  <c r="AA161" i="32"/>
  <c r="AB161" i="32" s="1"/>
  <c r="AA188" i="32"/>
  <c r="AB188" i="32" s="1"/>
  <c r="AE148" i="32"/>
  <c r="R148" i="32"/>
  <c r="U148" i="32" s="1"/>
  <c r="AA153" i="32"/>
  <c r="AB153" i="32" s="1"/>
  <c r="S184" i="32"/>
  <c r="T184" i="32" s="1"/>
  <c r="AA184" i="32"/>
  <c r="AB184" i="32" s="1"/>
  <c r="V184" i="32"/>
  <c r="Y184" i="32" s="1"/>
  <c r="R184" i="32"/>
  <c r="U184" i="32" s="1"/>
  <c r="V185" i="32"/>
  <c r="Y185" i="32" s="1"/>
  <c r="W190" i="32"/>
  <c r="X190" i="32" s="1"/>
  <c r="V190" i="32"/>
  <c r="Y190" i="32" s="1"/>
  <c r="S190" i="32"/>
  <c r="T190" i="32" s="1"/>
  <c r="AA190" i="32"/>
  <c r="AB190" i="32" s="1"/>
  <c r="R190" i="32"/>
  <c r="U190" i="32" s="1"/>
  <c r="AA144" i="32"/>
  <c r="AB144" i="32" s="1"/>
  <c r="Z148" i="32"/>
  <c r="AC148" i="32" s="1"/>
  <c r="Z152" i="32"/>
  <c r="AC152" i="32" s="1"/>
  <c r="Z157" i="32"/>
  <c r="AC157" i="32" s="1"/>
  <c r="AE161" i="32"/>
  <c r="AA165" i="32"/>
  <c r="AB165" i="32" s="1"/>
  <c r="AE165" i="32"/>
  <c r="Z170" i="32"/>
  <c r="AC170" i="32" s="1"/>
  <c r="V170" i="32"/>
  <c r="Y170" i="32" s="1"/>
  <c r="Z187" i="32"/>
  <c r="AC187" i="32" s="1"/>
  <c r="V175" i="32"/>
  <c r="Y175" i="32" s="1"/>
  <c r="AA187" i="32"/>
  <c r="AB187" i="32" s="1"/>
  <c r="AA194" i="32"/>
  <c r="AB194" i="32" s="1"/>
  <c r="Z194" i="32"/>
  <c r="AC194" i="32" s="1"/>
  <c r="W194" i="32"/>
  <c r="X194" i="32" s="1"/>
  <c r="S196" i="32"/>
  <c r="T196" i="32" s="1"/>
  <c r="AA196" i="32"/>
  <c r="AB196" i="32" s="1"/>
  <c r="V196" i="32"/>
  <c r="Y196" i="32" s="1"/>
  <c r="AE197" i="32"/>
  <c r="R197" i="32"/>
  <c r="U197" i="32" s="1"/>
  <c r="Z197" i="32"/>
  <c r="AC197" i="32" s="1"/>
  <c r="W197" i="32"/>
  <c r="X197" i="32" s="1"/>
  <c r="R196" i="32"/>
  <c r="U196" i="32" s="1"/>
  <c r="W200" i="32"/>
  <c r="X200" i="32" s="1"/>
  <c r="V200" i="32"/>
  <c r="Y200" i="32" s="1"/>
  <c r="S200" i="32"/>
  <c r="T200" i="32" s="1"/>
  <c r="Z200" i="32"/>
  <c r="AC200" i="32" s="1"/>
  <c r="V199" i="32"/>
  <c r="Y199" i="32" s="1"/>
  <c r="S199" i="32"/>
  <c r="T199" i="32" s="1"/>
  <c r="AE199" i="32"/>
  <c r="R199" i="32"/>
  <c r="U199" i="32" s="1"/>
  <c r="AE173" i="32"/>
  <c r="R173" i="32"/>
  <c r="U173" i="32" s="1"/>
  <c r="Z173" i="32"/>
  <c r="AC173" i="32" s="1"/>
  <c r="W173" i="32"/>
  <c r="X173" i="32" s="1"/>
  <c r="W178" i="32"/>
  <c r="X178" i="32" s="1"/>
  <c r="V178" i="32"/>
  <c r="Y178" i="32" s="1"/>
  <c r="S178" i="32"/>
  <c r="T178" i="32" s="1"/>
  <c r="AE178" i="32"/>
  <c r="AA182" i="32"/>
  <c r="AB182" i="32" s="1"/>
  <c r="Z182" i="32"/>
  <c r="AC182" i="32" s="1"/>
  <c r="W182" i="32"/>
  <c r="X182" i="32" s="1"/>
  <c r="AA200" i="32"/>
  <c r="AB200" i="32" s="1"/>
  <c r="R168" i="32"/>
  <c r="U168" i="32" s="1"/>
  <c r="AE168" i="32"/>
  <c r="R180" i="32"/>
  <c r="U180" i="32" s="1"/>
  <c r="AE180" i="32"/>
  <c r="AA189" i="32"/>
  <c r="AB189" i="32" s="1"/>
  <c r="R192" i="32"/>
  <c r="U192" i="32" s="1"/>
  <c r="AE192" i="32"/>
  <c r="AA201" i="32"/>
  <c r="AB201" i="32" s="1"/>
  <c r="R204" i="32"/>
  <c r="U204" i="32" s="1"/>
  <c r="AE204" i="32"/>
  <c r="V208" i="32"/>
  <c r="Y208" i="32" s="1"/>
  <c r="V207" i="32"/>
  <c r="Y207" i="32" s="1"/>
  <c r="W208" i="32"/>
  <c r="X208" i="32" s="1"/>
  <c r="V206" i="32"/>
  <c r="Y206" i="32" s="1"/>
  <c r="W207" i="32"/>
  <c r="X207" i="32" s="1"/>
  <c r="R189" i="32"/>
  <c r="U189" i="32" s="1"/>
  <c r="AE189" i="32"/>
  <c r="R201" i="32"/>
  <c r="U201" i="32" s="1"/>
  <c r="AE201" i="32"/>
  <c r="S202" i="32"/>
  <c r="T202" i="32" s="1"/>
  <c r="W206" i="32"/>
  <c r="X206" i="32" s="1"/>
  <c r="V179" i="32"/>
  <c r="Y179" i="32" s="1"/>
  <c r="Z183" i="32"/>
  <c r="AC183" i="32" s="1"/>
  <c r="V191" i="32"/>
  <c r="Y191" i="32" s="1"/>
  <c r="Z195" i="32"/>
  <c r="AC195" i="32" s="1"/>
  <c r="V203" i="32"/>
  <c r="Y203" i="32" s="1"/>
  <c r="Z207" i="32"/>
  <c r="AC207" i="32" s="1"/>
  <c r="AA208" i="32"/>
  <c r="AB208" i="32" s="1"/>
  <c r="V202" i="32"/>
  <c r="Y202" i="32" s="1"/>
  <c r="W203" i="32"/>
  <c r="X203" i="32" s="1"/>
  <c r="Z206" i="32"/>
  <c r="AC206" i="32" s="1"/>
  <c r="AA207" i="32"/>
  <c r="AB207" i="32" s="1"/>
  <c r="R208" i="32"/>
  <c r="U208" i="32" s="1"/>
  <c r="AE208" i="32"/>
  <c r="R207" i="32"/>
  <c r="U207" i="32" s="1"/>
  <c r="AE77" i="24"/>
  <c r="AA139" i="24"/>
  <c r="AB139" i="24" s="1"/>
  <c r="AA195" i="24"/>
  <c r="AB195" i="24" s="1"/>
  <c r="Z34" i="25"/>
  <c r="AC34" i="25" s="1"/>
  <c r="Z56" i="25"/>
  <c r="AC56" i="25" s="1"/>
  <c r="R90" i="25"/>
  <c r="U90" i="25" s="1"/>
  <c r="S100" i="25"/>
  <c r="T100" i="25" s="1"/>
  <c r="W153" i="25"/>
  <c r="X153" i="25" s="1"/>
  <c r="AE171" i="25"/>
  <c r="W197" i="25"/>
  <c r="X197" i="25" s="1"/>
  <c r="S208" i="25"/>
  <c r="T208" i="25" s="1"/>
  <c r="AA27" i="24"/>
  <c r="AB27" i="24" s="1"/>
  <c r="V27" i="25"/>
  <c r="Y27" i="25" s="1"/>
  <c r="AE197" i="25"/>
  <c r="AA27" i="25"/>
  <c r="AB27" i="25" s="1"/>
  <c r="S105" i="25"/>
  <c r="T105" i="25" s="1"/>
  <c r="Z136" i="25"/>
  <c r="AC136" i="25" s="1"/>
  <c r="Z208" i="25"/>
  <c r="AC208" i="25" s="1"/>
  <c r="AE115" i="24"/>
  <c r="AE126" i="24"/>
  <c r="W158" i="24"/>
  <c r="X158" i="24" s="1"/>
  <c r="V15" i="25"/>
  <c r="AA128" i="25"/>
  <c r="AB128" i="25" s="1"/>
  <c r="S169" i="25"/>
  <c r="T169" i="25" s="1"/>
  <c r="V23" i="25"/>
  <c r="Y23" i="25" s="1"/>
  <c r="W155" i="25"/>
  <c r="X155" i="25" s="1"/>
  <c r="S160" i="25"/>
  <c r="T160" i="25" s="1"/>
  <c r="AA169" i="25"/>
  <c r="AB169" i="25" s="1"/>
  <c r="W90" i="24"/>
  <c r="X90" i="24" s="1"/>
  <c r="S175" i="24"/>
  <c r="T175" i="24" s="1"/>
  <c r="V160" i="25"/>
  <c r="Y160" i="25" s="1"/>
  <c r="V165" i="25"/>
  <c r="Y165" i="25" s="1"/>
  <c r="S173" i="25"/>
  <c r="T173" i="25" s="1"/>
  <c r="S83" i="25"/>
  <c r="T83" i="25" s="1"/>
  <c r="Z160" i="25"/>
  <c r="AC160" i="25" s="1"/>
  <c r="W165" i="25"/>
  <c r="X165" i="25" s="1"/>
  <c r="W27" i="24"/>
  <c r="X27" i="24" s="1"/>
  <c r="V161" i="24"/>
  <c r="Y161" i="24" s="1"/>
  <c r="Z172" i="24"/>
  <c r="AC172" i="24" s="1"/>
  <c r="W195" i="24"/>
  <c r="X195" i="24" s="1"/>
  <c r="W34" i="25"/>
  <c r="X34" i="25" s="1"/>
  <c r="Z135" i="25"/>
  <c r="AC135" i="25" s="1"/>
  <c r="V153" i="25"/>
  <c r="Y153" i="25" s="1"/>
  <c r="R171" i="25"/>
  <c r="U171" i="25" s="1"/>
  <c r="R197" i="25"/>
  <c r="U197" i="25" s="1"/>
  <c r="AE49" i="24"/>
  <c r="V90" i="24"/>
  <c r="Y90" i="24" s="1"/>
  <c r="V158" i="24"/>
  <c r="Y158" i="24" s="1"/>
  <c r="Z11" i="25"/>
  <c r="AC11" i="25" s="1"/>
  <c r="AE60" i="25"/>
  <c r="W62" i="25"/>
  <c r="X62" i="25" s="1"/>
  <c r="V67" i="25"/>
  <c r="Y67" i="25" s="1"/>
  <c r="W123" i="25"/>
  <c r="X123" i="25" s="1"/>
  <c r="Z128" i="25"/>
  <c r="AC128" i="25" s="1"/>
  <c r="R135" i="25"/>
  <c r="U135" i="25" s="1"/>
  <c r="V138" i="25"/>
  <c r="Y138" i="25" s="1"/>
  <c r="V197" i="25"/>
  <c r="Y197" i="25" s="1"/>
  <c r="Z144" i="24"/>
  <c r="AC144" i="24" s="1"/>
  <c r="Z158" i="24"/>
  <c r="AC158" i="24" s="1"/>
  <c r="R19" i="25"/>
  <c r="U19" i="25" s="1"/>
  <c r="S29" i="25"/>
  <c r="T29" i="25" s="1"/>
  <c r="AE114" i="25"/>
  <c r="AE128" i="25"/>
  <c r="AA202" i="25"/>
  <c r="AB202" i="25" s="1"/>
  <c r="AA158" i="24"/>
  <c r="AB158" i="24" s="1"/>
  <c r="S19" i="25"/>
  <c r="T19" i="25" s="1"/>
  <c r="V29" i="25"/>
  <c r="Y29" i="25" s="1"/>
  <c r="S31" i="25"/>
  <c r="T31" i="25" s="1"/>
  <c r="AE79" i="25"/>
  <c r="R174" i="24"/>
  <c r="U174" i="24" s="1"/>
  <c r="S195" i="24"/>
  <c r="T195" i="24" s="1"/>
  <c r="V31" i="25"/>
  <c r="Y31" i="25" s="1"/>
  <c r="W44" i="25"/>
  <c r="X44" i="25" s="1"/>
  <c r="S66" i="25"/>
  <c r="T66" i="25" s="1"/>
  <c r="W68" i="25"/>
  <c r="X68" i="25" s="1"/>
  <c r="R136" i="25"/>
  <c r="U136" i="25" s="1"/>
  <c r="W143" i="25"/>
  <c r="X143" i="25" s="1"/>
  <c r="R192" i="25"/>
  <c r="U192" i="25" s="1"/>
  <c r="S195" i="25"/>
  <c r="T195" i="25" s="1"/>
  <c r="AE158" i="24"/>
  <c r="AE25" i="24"/>
  <c r="Z27" i="24"/>
  <c r="AC27" i="24" s="1"/>
  <c r="W65" i="24"/>
  <c r="X65" i="24" s="1"/>
  <c r="W77" i="24"/>
  <c r="X77" i="24" s="1"/>
  <c r="S156" i="24"/>
  <c r="T156" i="24" s="1"/>
  <c r="V174" i="24"/>
  <c r="Y174" i="24" s="1"/>
  <c r="V195" i="24"/>
  <c r="Y195" i="24" s="1"/>
  <c r="W129" i="25"/>
  <c r="X129" i="25" s="1"/>
  <c r="Z132" i="25"/>
  <c r="AC132" i="25" s="1"/>
  <c r="W136" i="25"/>
  <c r="X136" i="25" s="1"/>
  <c r="W160" i="25"/>
  <c r="X160" i="25" s="1"/>
  <c r="W192" i="25"/>
  <c r="X192" i="25" s="1"/>
  <c r="Z195" i="25"/>
  <c r="AC195" i="25" s="1"/>
  <c r="R208" i="25"/>
  <c r="U208" i="25" s="1"/>
  <c r="Z66" i="25"/>
  <c r="AC66" i="25" s="1"/>
  <c r="AA192" i="25"/>
  <c r="AB192" i="25" s="1"/>
  <c r="AE19" i="24"/>
  <c r="Z36" i="24"/>
  <c r="AC36" i="24" s="1"/>
  <c r="R102" i="24"/>
  <c r="U102" i="24" s="1"/>
  <c r="S122" i="24"/>
  <c r="T122" i="24" s="1"/>
  <c r="W180" i="24"/>
  <c r="X180" i="24" s="1"/>
  <c r="AE185" i="24"/>
  <c r="Z195" i="24"/>
  <c r="AC195" i="24" s="1"/>
  <c r="AA66" i="25"/>
  <c r="AB66" i="25" s="1"/>
  <c r="V69" i="25"/>
  <c r="Y69" i="25" s="1"/>
  <c r="R80" i="25"/>
  <c r="U80" i="25" s="1"/>
  <c r="AE83" i="25"/>
  <c r="S111" i="25"/>
  <c r="T111" i="25" s="1"/>
  <c r="R149" i="25"/>
  <c r="U149" i="25" s="1"/>
  <c r="V199" i="25"/>
  <c r="Y199" i="25" s="1"/>
  <c r="V204" i="25"/>
  <c r="Y204" i="25" s="1"/>
  <c r="AA122" i="24"/>
  <c r="AB122" i="24" s="1"/>
  <c r="AA69" i="25"/>
  <c r="AB69" i="25" s="1"/>
  <c r="V80" i="25"/>
  <c r="Y80" i="25" s="1"/>
  <c r="AA149" i="25"/>
  <c r="AB149" i="25" s="1"/>
  <c r="AE192" i="25"/>
  <c r="W204" i="25"/>
  <c r="X204" i="25" s="1"/>
  <c r="S30" i="25"/>
  <c r="T30" i="25" s="1"/>
  <c r="S41" i="25"/>
  <c r="T41" i="25" s="1"/>
  <c r="AE80" i="25"/>
  <c r="AA208" i="25"/>
  <c r="AB208" i="25" s="1"/>
  <c r="W75" i="24"/>
  <c r="X75" i="24" s="1"/>
  <c r="R158" i="24"/>
  <c r="U158" i="24" s="1"/>
  <c r="V41" i="25"/>
  <c r="Y41" i="25" s="1"/>
  <c r="S89" i="25"/>
  <c r="T89" i="25" s="1"/>
  <c r="AE161" i="25"/>
  <c r="S184" i="25"/>
  <c r="T184" i="25" s="1"/>
  <c r="AE208" i="25"/>
  <c r="S75" i="24"/>
  <c r="T75" i="24" s="1"/>
  <c r="AE146" i="24"/>
  <c r="V146" i="24"/>
  <c r="Y146" i="24" s="1"/>
  <c r="W156" i="24"/>
  <c r="X156" i="24" s="1"/>
  <c r="AA169" i="24"/>
  <c r="AB169" i="24" s="1"/>
  <c r="Z169" i="24"/>
  <c r="AC169" i="24" s="1"/>
  <c r="W169" i="24"/>
  <c r="X169" i="24" s="1"/>
  <c r="AE59" i="25"/>
  <c r="Z59" i="25"/>
  <c r="AC59" i="25" s="1"/>
  <c r="V59" i="25"/>
  <c r="Y59" i="25" s="1"/>
  <c r="AE86" i="24"/>
  <c r="W86" i="24"/>
  <c r="X86" i="24" s="1"/>
  <c r="S107" i="24"/>
  <c r="T107" i="24" s="1"/>
  <c r="W107" i="24"/>
  <c r="X107" i="24" s="1"/>
  <c r="W19" i="24"/>
  <c r="X19" i="24" s="1"/>
  <c r="AE22" i="24"/>
  <c r="Z24" i="24"/>
  <c r="AC24" i="24" s="1"/>
  <c r="S36" i="24"/>
  <c r="T36" i="24" s="1"/>
  <c r="R86" i="24"/>
  <c r="U86" i="24" s="1"/>
  <c r="AE90" i="24"/>
  <c r="S90" i="24"/>
  <c r="T90" i="24" s="1"/>
  <c r="R90" i="24"/>
  <c r="U90" i="24" s="1"/>
  <c r="V107" i="24"/>
  <c r="Y107" i="24" s="1"/>
  <c r="AA134" i="24"/>
  <c r="AB134" i="24" s="1"/>
  <c r="R143" i="24"/>
  <c r="U143" i="24" s="1"/>
  <c r="S146" i="24"/>
  <c r="T146" i="24" s="1"/>
  <c r="W183" i="24"/>
  <c r="X183" i="24" s="1"/>
  <c r="AA207" i="24"/>
  <c r="AB207" i="24" s="1"/>
  <c r="Z207" i="24"/>
  <c r="AC207" i="24" s="1"/>
  <c r="Z13" i="25"/>
  <c r="AC13" i="25" s="1"/>
  <c r="AE28" i="25"/>
  <c r="AA28" i="25"/>
  <c r="AB28" i="25" s="1"/>
  <c r="Z32" i="25"/>
  <c r="AC32" i="25" s="1"/>
  <c r="W32" i="25"/>
  <c r="X32" i="25" s="1"/>
  <c r="AE24" i="24"/>
  <c r="S44" i="24"/>
  <c r="T44" i="24" s="1"/>
  <c r="V60" i="24"/>
  <c r="Y60" i="24" s="1"/>
  <c r="AA107" i="24"/>
  <c r="AB107" i="24" s="1"/>
  <c r="S143" i="24"/>
  <c r="T143" i="24" s="1"/>
  <c r="AE194" i="24"/>
  <c r="S194" i="24"/>
  <c r="T194" i="24" s="1"/>
  <c r="W24" i="25"/>
  <c r="X24" i="25" s="1"/>
  <c r="R24" i="25"/>
  <c r="U24" i="25" s="1"/>
  <c r="AE56" i="25"/>
  <c r="AA56" i="25"/>
  <c r="AB56" i="25" s="1"/>
  <c r="Z82" i="25"/>
  <c r="AC82" i="25" s="1"/>
  <c r="AE82" i="25"/>
  <c r="AA82" i="25"/>
  <c r="AB82" i="25" s="1"/>
  <c r="V82" i="25"/>
  <c r="Y82" i="25" s="1"/>
  <c r="AE14" i="24"/>
  <c r="V19" i="24"/>
  <c r="Y19" i="24" s="1"/>
  <c r="Z19" i="24"/>
  <c r="AC19" i="24" s="1"/>
  <c r="V36" i="24"/>
  <c r="Y36" i="24" s="1"/>
  <c r="AA66" i="24"/>
  <c r="AB66" i="24" s="1"/>
  <c r="S86" i="24"/>
  <c r="T86" i="24" s="1"/>
  <c r="AA19" i="24"/>
  <c r="AB19" i="24" s="1"/>
  <c r="W36" i="24"/>
  <c r="X36" i="24" s="1"/>
  <c r="AE44" i="24"/>
  <c r="AE60" i="24"/>
  <c r="AE66" i="24"/>
  <c r="V86" i="24"/>
  <c r="Y86" i="24" s="1"/>
  <c r="AE113" i="24"/>
  <c r="S113" i="24"/>
  <c r="T113" i="24" s="1"/>
  <c r="V143" i="24"/>
  <c r="Y143" i="24" s="1"/>
  <c r="V207" i="24"/>
  <c r="Y207" i="24" s="1"/>
  <c r="AA14" i="25"/>
  <c r="AB14" i="25" s="1"/>
  <c r="AE14" i="25"/>
  <c r="Z14" i="25"/>
  <c r="V14" i="25"/>
  <c r="Y14" i="25" s="1"/>
  <c r="R14" i="25"/>
  <c r="U14" i="25" s="1"/>
  <c r="Z45" i="25"/>
  <c r="AC45" i="25" s="1"/>
  <c r="W45" i="25"/>
  <c r="X45" i="25" s="1"/>
  <c r="R45" i="25"/>
  <c r="U45" i="25" s="1"/>
  <c r="W59" i="25"/>
  <c r="X59" i="25" s="1"/>
  <c r="AA75" i="25"/>
  <c r="AB75" i="25" s="1"/>
  <c r="V75" i="25"/>
  <c r="Y75" i="25" s="1"/>
  <c r="S75" i="25"/>
  <c r="T75" i="25" s="1"/>
  <c r="AE75" i="25"/>
  <c r="AA54" i="24"/>
  <c r="AB54" i="24" s="1"/>
  <c r="AE54" i="24"/>
  <c r="S18" i="25"/>
  <c r="T18" i="25" s="1"/>
  <c r="AE18" i="25"/>
  <c r="R32" i="24"/>
  <c r="U32" i="24" s="1"/>
  <c r="AA36" i="24"/>
  <c r="AB36" i="24" s="1"/>
  <c r="W71" i="24"/>
  <c r="X71" i="24" s="1"/>
  <c r="AE71" i="24"/>
  <c r="AA86" i="24"/>
  <c r="AB86" i="24" s="1"/>
  <c r="S124" i="24"/>
  <c r="T124" i="24" s="1"/>
  <c r="AE124" i="24"/>
  <c r="V171" i="24"/>
  <c r="Y171" i="24" s="1"/>
  <c r="S171" i="24"/>
  <c r="T171" i="24" s="1"/>
  <c r="Z54" i="24"/>
  <c r="AC54" i="24" s="1"/>
  <c r="R124" i="24"/>
  <c r="U124" i="24" s="1"/>
  <c r="R171" i="24"/>
  <c r="U171" i="24" s="1"/>
  <c r="Z15" i="25"/>
  <c r="AC15" i="25" s="1"/>
  <c r="W15" i="25"/>
  <c r="X15" i="25" s="1"/>
  <c r="AE33" i="25"/>
  <c r="V33" i="25"/>
  <c r="Y33" i="25" s="1"/>
  <c r="V64" i="25"/>
  <c r="Y64" i="25" s="1"/>
  <c r="Z76" i="25"/>
  <c r="AC76" i="25" s="1"/>
  <c r="S76" i="25"/>
  <c r="T76" i="25" s="1"/>
  <c r="S32" i="24"/>
  <c r="T32" i="24" s="1"/>
  <c r="H185" i="16"/>
  <c r="H331" i="16"/>
  <c r="H341" i="16"/>
  <c r="H343" i="16"/>
  <c r="S17" i="24"/>
  <c r="T17" i="24" s="1"/>
  <c r="Z25" i="24"/>
  <c r="AC25" i="24" s="1"/>
  <c r="V32" i="24"/>
  <c r="Y32" i="24" s="1"/>
  <c r="W105" i="24"/>
  <c r="X105" i="24" s="1"/>
  <c r="V105" i="24"/>
  <c r="Y105" i="24" s="1"/>
  <c r="V124" i="24"/>
  <c r="Y124" i="24" s="1"/>
  <c r="W128" i="24"/>
  <c r="X128" i="24" s="1"/>
  <c r="S128" i="24"/>
  <c r="T128" i="24" s="1"/>
  <c r="AE44" i="25"/>
  <c r="V44" i="25"/>
  <c r="Y44" i="25" s="1"/>
  <c r="S44" i="25"/>
  <c r="T44" i="25" s="1"/>
  <c r="R44" i="25"/>
  <c r="U44" i="25" s="1"/>
  <c r="AE88" i="25"/>
  <c r="Z88" i="25"/>
  <c r="AC88" i="25" s="1"/>
  <c r="W88" i="25"/>
  <c r="X88" i="25" s="1"/>
  <c r="R88" i="25"/>
  <c r="U88" i="25" s="1"/>
  <c r="Z102" i="24"/>
  <c r="AC102" i="24" s="1"/>
  <c r="AA102" i="24"/>
  <c r="AB102" i="24" s="1"/>
  <c r="V102" i="24"/>
  <c r="Y102" i="24" s="1"/>
  <c r="Z124" i="24"/>
  <c r="AC124" i="24" s="1"/>
  <c r="AA128" i="24"/>
  <c r="AB128" i="24" s="1"/>
  <c r="Z37" i="25"/>
  <c r="AC37" i="25" s="1"/>
  <c r="W50" i="25"/>
  <c r="X50" i="25" s="1"/>
  <c r="V50" i="25"/>
  <c r="Y50" i="25" s="1"/>
  <c r="V156" i="24"/>
  <c r="Y156" i="24" s="1"/>
  <c r="AA156" i="24"/>
  <c r="AB156" i="24" s="1"/>
  <c r="AE55" i="25"/>
  <c r="R55" i="25"/>
  <c r="U55" i="25" s="1"/>
  <c r="AA84" i="25"/>
  <c r="AB84" i="25" s="1"/>
  <c r="AE84" i="25"/>
  <c r="AA14" i="24"/>
  <c r="AB14" i="24" s="1"/>
  <c r="V24" i="24"/>
  <c r="Y24" i="24" s="1"/>
  <c r="W163" i="24"/>
  <c r="X163" i="24" s="1"/>
  <c r="R163" i="24"/>
  <c r="U163" i="24" s="1"/>
  <c r="Z193" i="24"/>
  <c r="AC193" i="24" s="1"/>
  <c r="AA193" i="24"/>
  <c r="AB193" i="24" s="1"/>
  <c r="V53" i="25"/>
  <c r="Y53" i="25" s="1"/>
  <c r="AA53" i="25"/>
  <c r="AB53" i="25" s="1"/>
  <c r="W94" i="25"/>
  <c r="X94" i="25" s="1"/>
  <c r="S94" i="25"/>
  <c r="T94" i="25" s="1"/>
  <c r="AA110" i="25"/>
  <c r="AB110" i="25" s="1"/>
  <c r="V112" i="25"/>
  <c r="Y112" i="25" s="1"/>
  <c r="AA178" i="25"/>
  <c r="AB178" i="25" s="1"/>
  <c r="S185" i="25"/>
  <c r="T185" i="25" s="1"/>
  <c r="AA204" i="25"/>
  <c r="AB204" i="25" s="1"/>
  <c r="AE207" i="25"/>
  <c r="W90" i="25"/>
  <c r="X90" i="25" s="1"/>
  <c r="W112" i="25"/>
  <c r="X112" i="25" s="1"/>
  <c r="V119" i="25"/>
  <c r="Y119" i="25" s="1"/>
  <c r="AA112" i="25"/>
  <c r="AB112" i="25" s="1"/>
  <c r="R172" i="25"/>
  <c r="U172" i="25" s="1"/>
  <c r="V185" i="25"/>
  <c r="Y185" i="25" s="1"/>
  <c r="AE66" i="25"/>
  <c r="V68" i="25"/>
  <c r="Y68" i="25" s="1"/>
  <c r="AA98" i="25"/>
  <c r="AB98" i="25" s="1"/>
  <c r="V105" i="25"/>
  <c r="Y105" i="25" s="1"/>
  <c r="R111" i="25"/>
  <c r="U111" i="25" s="1"/>
  <c r="R123" i="25"/>
  <c r="U123" i="25" s="1"/>
  <c r="R129" i="25"/>
  <c r="U129" i="25" s="1"/>
  <c r="W131" i="25"/>
  <c r="X131" i="25" s="1"/>
  <c r="S140" i="25"/>
  <c r="T140" i="25" s="1"/>
  <c r="AE160" i="25"/>
  <c r="V176" i="25"/>
  <c r="Y176" i="25" s="1"/>
  <c r="R205" i="25"/>
  <c r="U205" i="25" s="1"/>
  <c r="S205" i="25"/>
  <c r="T205" i="25" s="1"/>
  <c r="Z180" i="24"/>
  <c r="AC180" i="24" s="1"/>
  <c r="AE205" i="24"/>
  <c r="V48" i="25"/>
  <c r="Y48" i="25" s="1"/>
  <c r="R110" i="25"/>
  <c r="U110" i="25" s="1"/>
  <c r="W111" i="25"/>
  <c r="X111" i="25" s="1"/>
  <c r="Z129" i="25"/>
  <c r="AC129" i="25" s="1"/>
  <c r="W180" i="25"/>
  <c r="X180" i="25" s="1"/>
  <c r="V203" i="25"/>
  <c r="Y203" i="25" s="1"/>
  <c r="AA68" i="25"/>
  <c r="AB68" i="25" s="1"/>
  <c r="R92" i="25"/>
  <c r="U92" i="25" s="1"/>
  <c r="S110" i="25"/>
  <c r="T110" i="25" s="1"/>
  <c r="Z111" i="25"/>
  <c r="AC111" i="25" s="1"/>
  <c r="Z123" i="25"/>
  <c r="AC123" i="25" s="1"/>
  <c r="R128" i="25"/>
  <c r="U128" i="25" s="1"/>
  <c r="AE129" i="25"/>
  <c r="Z140" i="25"/>
  <c r="AC140" i="25" s="1"/>
  <c r="S161" i="25"/>
  <c r="T161" i="25" s="1"/>
  <c r="Z203" i="25"/>
  <c r="AC203" i="25" s="1"/>
  <c r="AE205" i="25"/>
  <c r="AA144" i="24"/>
  <c r="AB144" i="24" s="1"/>
  <c r="R16" i="25"/>
  <c r="V110" i="25"/>
  <c r="Y110" i="25" s="1"/>
  <c r="AA111" i="25"/>
  <c r="AB111" i="25" s="1"/>
  <c r="S128" i="25"/>
  <c r="T128" i="25" s="1"/>
  <c r="AE140" i="25"/>
  <c r="S171" i="25"/>
  <c r="T171" i="25" s="1"/>
  <c r="V173" i="25"/>
  <c r="Y173" i="25" s="1"/>
  <c r="S177" i="25"/>
  <c r="T177" i="25" s="1"/>
  <c r="V192" i="25"/>
  <c r="Y192" i="25" s="1"/>
  <c r="S191" i="24"/>
  <c r="T191" i="24" s="1"/>
  <c r="Z203" i="24"/>
  <c r="AC203" i="24" s="1"/>
  <c r="S206" i="24"/>
  <c r="T206" i="24" s="1"/>
  <c r="V16" i="25"/>
  <c r="Y16" i="25" s="1"/>
  <c r="V19" i="25"/>
  <c r="Y19" i="25" s="1"/>
  <c r="S58" i="25"/>
  <c r="T58" i="25" s="1"/>
  <c r="Z63" i="25"/>
  <c r="AC63" i="25" s="1"/>
  <c r="W67" i="25"/>
  <c r="X67" i="25" s="1"/>
  <c r="V83" i="25"/>
  <c r="Y83" i="25" s="1"/>
  <c r="AE89" i="25"/>
  <c r="R107" i="25"/>
  <c r="U107" i="25" s="1"/>
  <c r="AE111" i="25"/>
  <c r="S114" i="25"/>
  <c r="T114" i="25" s="1"/>
  <c r="V128" i="25"/>
  <c r="Y128" i="25" s="1"/>
  <c r="AA138" i="25"/>
  <c r="AB138" i="25" s="1"/>
  <c r="AA155" i="25"/>
  <c r="AB155" i="25" s="1"/>
  <c r="W161" i="25"/>
  <c r="X161" i="25" s="1"/>
  <c r="W173" i="25"/>
  <c r="X173" i="25" s="1"/>
  <c r="Z177" i="25"/>
  <c r="AC177" i="25" s="1"/>
  <c r="W195" i="25"/>
  <c r="X195" i="25" s="1"/>
  <c r="AE195" i="25"/>
  <c r="AA129" i="24"/>
  <c r="AB129" i="24" s="1"/>
  <c r="AA142" i="24"/>
  <c r="AB142" i="24" s="1"/>
  <c r="V206" i="24"/>
  <c r="Y206" i="24" s="1"/>
  <c r="V34" i="25"/>
  <c r="Y34" i="25" s="1"/>
  <c r="W83" i="25"/>
  <c r="X83" i="25" s="1"/>
  <c r="W107" i="25"/>
  <c r="X107" i="25" s="1"/>
  <c r="Z110" i="25"/>
  <c r="AC110" i="25" s="1"/>
  <c r="R160" i="25"/>
  <c r="U160" i="25" s="1"/>
  <c r="AA161" i="25"/>
  <c r="AB161" i="25" s="1"/>
  <c r="S165" i="25"/>
  <c r="T165" i="25" s="1"/>
  <c r="R169" i="25"/>
  <c r="U169" i="25" s="1"/>
  <c r="AA177" i="25"/>
  <c r="AB177" i="25" s="1"/>
  <c r="Z192" i="25"/>
  <c r="AC192" i="25" s="1"/>
  <c r="R195" i="25"/>
  <c r="U195" i="25" s="1"/>
  <c r="W200" i="25"/>
  <c r="X200" i="25" s="1"/>
  <c r="R204" i="25"/>
  <c r="U204" i="25" s="1"/>
  <c r="AE85" i="24"/>
  <c r="R122" i="24"/>
  <c r="U122" i="24" s="1"/>
  <c r="AA130" i="24"/>
  <c r="AB130" i="24" s="1"/>
  <c r="Z153" i="24"/>
  <c r="AC153" i="24" s="1"/>
  <c r="W26" i="25"/>
  <c r="X26" i="25" s="1"/>
  <c r="Z26" i="25"/>
  <c r="AC26" i="25" s="1"/>
  <c r="S26" i="25"/>
  <c r="T26" i="25" s="1"/>
  <c r="AA40" i="25"/>
  <c r="AB40" i="25" s="1"/>
  <c r="V40" i="25"/>
  <c r="Y40" i="25" s="1"/>
  <c r="S51" i="25"/>
  <c r="T51" i="25" s="1"/>
  <c r="AA51" i="25"/>
  <c r="AB51" i="25" s="1"/>
  <c r="Z57" i="25"/>
  <c r="AC57" i="25" s="1"/>
  <c r="AE57" i="25"/>
  <c r="W57" i="25"/>
  <c r="X57" i="25" s="1"/>
  <c r="R65" i="25"/>
  <c r="U65" i="25" s="1"/>
  <c r="V71" i="25"/>
  <c r="Y71" i="25" s="1"/>
  <c r="W183" i="25"/>
  <c r="X183" i="25" s="1"/>
  <c r="AA183" i="25"/>
  <c r="AB183" i="25" s="1"/>
  <c r="S183" i="25"/>
  <c r="T183" i="25" s="1"/>
  <c r="AE183" i="25"/>
  <c r="R183" i="25"/>
  <c r="U183" i="25" s="1"/>
  <c r="Z183" i="25"/>
  <c r="AC183" i="25" s="1"/>
  <c r="AE15" i="24"/>
  <c r="Z12" i="24"/>
  <c r="AC12" i="24" s="1"/>
  <c r="R41" i="24"/>
  <c r="U41" i="24" s="1"/>
  <c r="V42" i="24"/>
  <c r="Y42" i="24" s="1"/>
  <c r="S93" i="24"/>
  <c r="T93" i="24" s="1"/>
  <c r="AE130" i="24"/>
  <c r="AA153" i="24"/>
  <c r="AB153" i="24" s="1"/>
  <c r="W39" i="25"/>
  <c r="X39" i="25" s="1"/>
  <c r="S39" i="25"/>
  <c r="T39" i="25" s="1"/>
  <c r="S65" i="25"/>
  <c r="T65" i="25" s="1"/>
  <c r="Z74" i="25"/>
  <c r="AC74" i="25" s="1"/>
  <c r="S74" i="25"/>
  <c r="T74" i="25" s="1"/>
  <c r="R74" i="25"/>
  <c r="U74" i="25" s="1"/>
  <c r="AA78" i="25"/>
  <c r="AB78" i="25" s="1"/>
  <c r="R78" i="25"/>
  <c r="U78" i="25" s="1"/>
  <c r="AA93" i="25"/>
  <c r="AB93" i="25" s="1"/>
  <c r="S93" i="25"/>
  <c r="T93" i="25" s="1"/>
  <c r="AE93" i="25"/>
  <c r="Z93" i="25"/>
  <c r="AC93" i="25" s="1"/>
  <c r="V109" i="25"/>
  <c r="Y109" i="25" s="1"/>
  <c r="AA109" i="25"/>
  <c r="AB109" i="25" s="1"/>
  <c r="Z109" i="25"/>
  <c r="AC109" i="25" s="1"/>
  <c r="R109" i="25"/>
  <c r="U109" i="25" s="1"/>
  <c r="S118" i="25"/>
  <c r="T118" i="25" s="1"/>
  <c r="Z118" i="25"/>
  <c r="AC118" i="25" s="1"/>
  <c r="V118" i="25"/>
  <c r="Y118" i="25" s="1"/>
  <c r="AE118" i="25"/>
  <c r="AE127" i="25"/>
  <c r="V28" i="24"/>
  <c r="Y28" i="24" s="1"/>
  <c r="Z32" i="24"/>
  <c r="AC32" i="24" s="1"/>
  <c r="V41" i="24"/>
  <c r="Y41" i="24" s="1"/>
  <c r="AA53" i="24"/>
  <c r="AB53" i="24" s="1"/>
  <c r="V78" i="24"/>
  <c r="Y78" i="24" s="1"/>
  <c r="R97" i="24"/>
  <c r="U97" i="24" s="1"/>
  <c r="Z112" i="24"/>
  <c r="AC112" i="24" s="1"/>
  <c r="V118" i="24"/>
  <c r="Y118" i="24" s="1"/>
  <c r="Z133" i="24"/>
  <c r="AC133" i="24" s="1"/>
  <c r="AE153" i="24"/>
  <c r="W176" i="24"/>
  <c r="X176" i="24" s="1"/>
  <c r="AE183" i="24"/>
  <c r="Z191" i="24"/>
  <c r="AC191" i="24" s="1"/>
  <c r="AA194" i="24"/>
  <c r="AB194" i="24" s="1"/>
  <c r="W207" i="24"/>
  <c r="X207" i="24" s="1"/>
  <c r="H88" i="16"/>
  <c r="H90" i="16"/>
  <c r="AA10" i="25"/>
  <c r="AB10" i="25" s="1"/>
  <c r="V10" i="25"/>
  <c r="Y10" i="25" s="1"/>
  <c r="AA15" i="25"/>
  <c r="AB15" i="25" s="1"/>
  <c r="R17" i="25"/>
  <c r="U17" i="25" s="1"/>
  <c r="AA21" i="25"/>
  <c r="AB21" i="25" s="1"/>
  <c r="AA24" i="25"/>
  <c r="AB24" i="25" s="1"/>
  <c r="R27" i="25"/>
  <c r="U27" i="25" s="1"/>
  <c r="R31" i="25"/>
  <c r="U31" i="25" s="1"/>
  <c r="W38" i="25"/>
  <c r="X38" i="25" s="1"/>
  <c r="Z38" i="25"/>
  <c r="AC38" i="25" s="1"/>
  <c r="S38" i="25"/>
  <c r="T38" i="25" s="1"/>
  <c r="S40" i="25"/>
  <c r="T40" i="25" s="1"/>
  <c r="AA47" i="25"/>
  <c r="AB47" i="25" s="1"/>
  <c r="AE47" i="25"/>
  <c r="W47" i="25"/>
  <c r="X47" i="25" s="1"/>
  <c r="S47" i="25"/>
  <c r="T47" i="25" s="1"/>
  <c r="R57" i="25"/>
  <c r="U57" i="25" s="1"/>
  <c r="Z65" i="25"/>
  <c r="AC65" i="25" s="1"/>
  <c r="V93" i="25"/>
  <c r="Y93" i="25" s="1"/>
  <c r="W99" i="25"/>
  <c r="X99" i="25" s="1"/>
  <c r="V99" i="25"/>
  <c r="Y99" i="25" s="1"/>
  <c r="R99" i="25"/>
  <c r="U99" i="25" s="1"/>
  <c r="AA99" i="25"/>
  <c r="AB99" i="25" s="1"/>
  <c r="S109" i="25"/>
  <c r="T109" i="25" s="1"/>
  <c r="R118" i="25"/>
  <c r="U118" i="25" s="1"/>
  <c r="AE139" i="25"/>
  <c r="Z39" i="24"/>
  <c r="AC39" i="24" s="1"/>
  <c r="W41" i="24"/>
  <c r="X41" i="24" s="1"/>
  <c r="S17" i="25"/>
  <c r="T17" i="25" s="1"/>
  <c r="AE24" i="25"/>
  <c r="W40" i="25"/>
  <c r="X40" i="25" s="1"/>
  <c r="AA65" i="25"/>
  <c r="AB65" i="25" s="1"/>
  <c r="Z72" i="25"/>
  <c r="AC72" i="25" s="1"/>
  <c r="R72" i="25"/>
  <c r="U72" i="25" s="1"/>
  <c r="S78" i="25"/>
  <c r="T78" i="25" s="1"/>
  <c r="R87" i="25"/>
  <c r="U87" i="25" s="1"/>
  <c r="AA87" i="25"/>
  <c r="AB87" i="25" s="1"/>
  <c r="V87" i="25"/>
  <c r="Y87" i="25" s="1"/>
  <c r="W93" i="25"/>
  <c r="X93" i="25" s="1"/>
  <c r="Z121" i="25"/>
  <c r="AC121" i="25" s="1"/>
  <c r="W28" i="24"/>
  <c r="X28" i="24" s="1"/>
  <c r="AA32" i="24"/>
  <c r="AB32" i="24" s="1"/>
  <c r="AA41" i="24"/>
  <c r="AB41" i="24" s="1"/>
  <c r="V56" i="24"/>
  <c r="Y56" i="24" s="1"/>
  <c r="W97" i="24"/>
  <c r="X97" i="24" s="1"/>
  <c r="W101" i="24"/>
  <c r="X101" i="24" s="1"/>
  <c r="R117" i="24"/>
  <c r="U117" i="24" s="1"/>
  <c r="R131" i="24"/>
  <c r="U131" i="24" s="1"/>
  <c r="V152" i="24"/>
  <c r="Y152" i="24" s="1"/>
  <c r="R159" i="24"/>
  <c r="U159" i="24" s="1"/>
  <c r="W174" i="24"/>
  <c r="X174" i="24" s="1"/>
  <c r="AE176" i="24"/>
  <c r="S22" i="25"/>
  <c r="T22" i="25" s="1"/>
  <c r="W22" i="25"/>
  <c r="X22" i="25" s="1"/>
  <c r="R26" i="25"/>
  <c r="U26" i="25" s="1"/>
  <c r="R39" i="25"/>
  <c r="U39" i="25" s="1"/>
  <c r="AE40" i="25"/>
  <c r="W51" i="25"/>
  <c r="X51" i="25" s="1"/>
  <c r="AA57" i="25"/>
  <c r="AB57" i="25" s="1"/>
  <c r="AE74" i="25"/>
  <c r="W76" i="25"/>
  <c r="X76" i="25" s="1"/>
  <c r="AE76" i="25"/>
  <c r="AA76" i="25"/>
  <c r="AB76" i="25" s="1"/>
  <c r="R76" i="25"/>
  <c r="U76" i="25" s="1"/>
  <c r="W78" i="25"/>
  <c r="X78" i="25" s="1"/>
  <c r="R85" i="25"/>
  <c r="U85" i="25" s="1"/>
  <c r="S92" i="25"/>
  <c r="T92" i="25" s="1"/>
  <c r="AA92" i="25"/>
  <c r="AB92" i="25" s="1"/>
  <c r="Z92" i="25"/>
  <c r="AC92" i="25" s="1"/>
  <c r="V92" i="25"/>
  <c r="Y92" i="25" s="1"/>
  <c r="Z99" i="25"/>
  <c r="AC99" i="25" s="1"/>
  <c r="AE109" i="25"/>
  <c r="AA118" i="25"/>
  <c r="AB118" i="25" s="1"/>
  <c r="S142" i="25"/>
  <c r="T142" i="25" s="1"/>
  <c r="Z142" i="25"/>
  <c r="AC142" i="25" s="1"/>
  <c r="W142" i="25"/>
  <c r="X142" i="25" s="1"/>
  <c r="W53" i="24"/>
  <c r="X53" i="24" s="1"/>
  <c r="R56" i="24"/>
  <c r="U56" i="24" s="1"/>
  <c r="AA78" i="24"/>
  <c r="AB78" i="24" s="1"/>
  <c r="AA23" i="24"/>
  <c r="AB23" i="24" s="1"/>
  <c r="AA28" i="24"/>
  <c r="AB28" i="24" s="1"/>
  <c r="W25" i="24"/>
  <c r="X25" i="24" s="1"/>
  <c r="AE28" i="24"/>
  <c r="Z45" i="24"/>
  <c r="AC45" i="24" s="1"/>
  <c r="Z56" i="24"/>
  <c r="AC56" i="24" s="1"/>
  <c r="R67" i="24"/>
  <c r="U67" i="24" s="1"/>
  <c r="AA76" i="24"/>
  <c r="AB76" i="24" s="1"/>
  <c r="AE91" i="24"/>
  <c r="Z97" i="24"/>
  <c r="AC97" i="24" s="1"/>
  <c r="Z101" i="24"/>
  <c r="AC101" i="24" s="1"/>
  <c r="W103" i="24"/>
  <c r="X103" i="24" s="1"/>
  <c r="R113" i="24"/>
  <c r="U113" i="24" s="1"/>
  <c r="S117" i="24"/>
  <c r="T117" i="24" s="1"/>
  <c r="S131" i="24"/>
  <c r="T131" i="24" s="1"/>
  <c r="Z134" i="24"/>
  <c r="AC134" i="24" s="1"/>
  <c r="AE147" i="24"/>
  <c r="W152" i="24"/>
  <c r="X152" i="24" s="1"/>
  <c r="V159" i="24"/>
  <c r="Y159" i="24" s="1"/>
  <c r="R162" i="24"/>
  <c r="U162" i="24" s="1"/>
  <c r="AA180" i="24"/>
  <c r="AB180" i="24" s="1"/>
  <c r="S188" i="24"/>
  <c r="T188" i="24" s="1"/>
  <c r="Z10" i="25"/>
  <c r="W16" i="25"/>
  <c r="X16" i="25" s="1"/>
  <c r="AA16" i="25"/>
  <c r="AB16" i="25" s="1"/>
  <c r="V17" i="25"/>
  <c r="Y17" i="25" s="1"/>
  <c r="V26" i="25"/>
  <c r="Y26" i="25" s="1"/>
  <c r="Z27" i="25"/>
  <c r="AC27" i="25" s="1"/>
  <c r="R30" i="25"/>
  <c r="U30" i="25" s="1"/>
  <c r="AE31" i="25"/>
  <c r="V45" i="25"/>
  <c r="Y45" i="25" s="1"/>
  <c r="R47" i="25"/>
  <c r="U47" i="25" s="1"/>
  <c r="W56" i="25"/>
  <c r="X56" i="25" s="1"/>
  <c r="V56" i="25"/>
  <c r="Y56" i="25" s="1"/>
  <c r="R56" i="25"/>
  <c r="U56" i="25" s="1"/>
  <c r="AA64" i="25"/>
  <c r="AB64" i="25" s="1"/>
  <c r="Z64" i="25"/>
  <c r="AC64" i="25" s="1"/>
  <c r="S72" i="25"/>
  <c r="T72" i="25" s="1"/>
  <c r="S85" i="25"/>
  <c r="T85" i="25" s="1"/>
  <c r="W87" i="25"/>
  <c r="X87" i="25" s="1"/>
  <c r="AE99" i="25"/>
  <c r="V142" i="25"/>
  <c r="Y142" i="25" s="1"/>
  <c r="V156" i="25"/>
  <c r="Y156" i="25" s="1"/>
  <c r="AE156" i="25"/>
  <c r="S156" i="25"/>
  <c r="T156" i="25" s="1"/>
  <c r="AA34" i="24"/>
  <c r="AB34" i="24" s="1"/>
  <c r="S42" i="24"/>
  <c r="T42" i="24" s="1"/>
  <c r="AE26" i="24"/>
  <c r="S41" i="24"/>
  <c r="T41" i="24" s="1"/>
  <c r="AE42" i="24"/>
  <c r="S72" i="24"/>
  <c r="T72" i="24" s="1"/>
  <c r="Z23" i="24"/>
  <c r="AC23" i="24" s="1"/>
  <c r="H224" i="16"/>
  <c r="H226" i="16"/>
  <c r="H229" i="16"/>
  <c r="AE41" i="24"/>
  <c r="AE51" i="24"/>
  <c r="AA62" i="24"/>
  <c r="AB62" i="24" s="1"/>
  <c r="AE67" i="24"/>
  <c r="AE76" i="24"/>
  <c r="AE101" i="24"/>
  <c r="V117" i="24"/>
  <c r="Y117" i="24" s="1"/>
  <c r="AA152" i="24"/>
  <c r="AB152" i="24" s="1"/>
  <c r="AA159" i="24"/>
  <c r="AB159" i="24" s="1"/>
  <c r="S162" i="24"/>
  <c r="T162" i="24" s="1"/>
  <c r="Z174" i="24"/>
  <c r="AC174" i="24" s="1"/>
  <c r="W17" i="25"/>
  <c r="X17" i="25" s="1"/>
  <c r="V39" i="25"/>
  <c r="Y39" i="25" s="1"/>
  <c r="AE41" i="25"/>
  <c r="AA41" i="25"/>
  <c r="AB41" i="25" s="1"/>
  <c r="Z52" i="25"/>
  <c r="AC52" i="25" s="1"/>
  <c r="AE52" i="25"/>
  <c r="W52" i="25"/>
  <c r="X52" i="25" s="1"/>
  <c r="S53" i="25"/>
  <c r="T53" i="25" s="1"/>
  <c r="W55" i="25"/>
  <c r="X55" i="25" s="1"/>
  <c r="Z55" i="25"/>
  <c r="AC55" i="25" s="1"/>
  <c r="V55" i="25"/>
  <c r="Y55" i="25" s="1"/>
  <c r="AA97" i="25"/>
  <c r="AB97" i="25" s="1"/>
  <c r="R97" i="25"/>
  <c r="U97" i="25" s="1"/>
  <c r="H245" i="16"/>
  <c r="H250" i="16"/>
  <c r="H252" i="16"/>
  <c r="H269" i="16"/>
  <c r="Z65" i="24"/>
  <c r="AC65" i="24" s="1"/>
  <c r="R71" i="24"/>
  <c r="U71" i="24" s="1"/>
  <c r="R110" i="24"/>
  <c r="U110" i="24" s="1"/>
  <c r="W117" i="24"/>
  <c r="X117" i="24" s="1"/>
  <c r="R170" i="24"/>
  <c r="U170" i="24" s="1"/>
  <c r="Z177" i="24"/>
  <c r="AC177" i="24" s="1"/>
  <c r="S185" i="24"/>
  <c r="T185" i="24" s="1"/>
  <c r="S16" i="25"/>
  <c r="T16" i="25" s="1"/>
  <c r="AE19" i="25"/>
  <c r="W23" i="25"/>
  <c r="X23" i="25" s="1"/>
  <c r="AA26" i="25"/>
  <c r="AB26" i="25" s="1"/>
  <c r="Z29" i="25"/>
  <c r="AC29" i="25" s="1"/>
  <c r="AE29" i="25"/>
  <c r="AE30" i="25"/>
  <c r="V38" i="25"/>
  <c r="Y38" i="25" s="1"/>
  <c r="Z39" i="25"/>
  <c r="AC39" i="25" s="1"/>
  <c r="W43" i="25"/>
  <c r="X43" i="25" s="1"/>
  <c r="AA43" i="25"/>
  <c r="AB43" i="25" s="1"/>
  <c r="V47" i="25"/>
  <c r="Y47" i="25" s="1"/>
  <c r="R58" i="25"/>
  <c r="U58" i="25" s="1"/>
  <c r="S67" i="25"/>
  <c r="T67" i="25" s="1"/>
  <c r="R67" i="25"/>
  <c r="U67" i="25" s="1"/>
  <c r="AE67" i="25"/>
  <c r="V72" i="25"/>
  <c r="Y72" i="25" s="1"/>
  <c r="Z75" i="25"/>
  <c r="AC75" i="25" s="1"/>
  <c r="W75" i="25"/>
  <c r="X75" i="25" s="1"/>
  <c r="R75" i="25"/>
  <c r="U75" i="25" s="1"/>
  <c r="AE81" i="25"/>
  <c r="W85" i="25"/>
  <c r="X85" i="25" s="1"/>
  <c r="R94" i="25"/>
  <c r="U94" i="25" s="1"/>
  <c r="AA94" i="25"/>
  <c r="AB94" i="25" s="1"/>
  <c r="AE113" i="25"/>
  <c r="W113" i="25"/>
  <c r="X113" i="25" s="1"/>
  <c r="R113" i="25"/>
  <c r="U113" i="25" s="1"/>
  <c r="Z122" i="25"/>
  <c r="AC122" i="25" s="1"/>
  <c r="S122" i="25"/>
  <c r="T122" i="25" s="1"/>
  <c r="Z117" i="24"/>
  <c r="AC117" i="24" s="1"/>
  <c r="AE174" i="24"/>
  <c r="V185" i="24"/>
  <c r="Y185" i="24" s="1"/>
  <c r="Q28" i="25"/>
  <c r="AE17" i="25"/>
  <c r="V22" i="25"/>
  <c r="Y22" i="25" s="1"/>
  <c r="AE26" i="25"/>
  <c r="AA32" i="25"/>
  <c r="AB32" i="25" s="1"/>
  <c r="S32" i="25"/>
  <c r="T32" i="25" s="1"/>
  <c r="AA39" i="25"/>
  <c r="AB39" i="25" s="1"/>
  <c r="W53" i="25"/>
  <c r="X53" i="25" s="1"/>
  <c r="V88" i="25"/>
  <c r="Y88" i="25" s="1"/>
  <c r="AA88" i="25"/>
  <c r="AB88" i="25" s="1"/>
  <c r="W157" i="25"/>
  <c r="X157" i="25" s="1"/>
  <c r="Z157" i="25"/>
  <c r="AC157" i="25" s="1"/>
  <c r="V157" i="25"/>
  <c r="Y157" i="25" s="1"/>
  <c r="H103" i="16"/>
  <c r="AA20" i="25"/>
  <c r="AB20" i="25" s="1"/>
  <c r="S20" i="25"/>
  <c r="T20" i="25" s="1"/>
  <c r="Z71" i="25"/>
  <c r="AC71" i="25" s="1"/>
  <c r="AE71" i="25"/>
  <c r="W55" i="24"/>
  <c r="X55" i="24" s="1"/>
  <c r="S63" i="24"/>
  <c r="T63" i="24" s="1"/>
  <c r="S68" i="24"/>
  <c r="T68" i="24" s="1"/>
  <c r="S102" i="24"/>
  <c r="T102" i="24" s="1"/>
  <c r="R130" i="24"/>
  <c r="U130" i="24" s="1"/>
  <c r="R153" i="24"/>
  <c r="U153" i="24" s="1"/>
  <c r="R160" i="24"/>
  <c r="U160" i="24" s="1"/>
  <c r="V11" i="25"/>
  <c r="R15" i="25"/>
  <c r="U15" i="25" s="1"/>
  <c r="W20" i="25"/>
  <c r="X20" i="25" s="1"/>
  <c r="Z22" i="25"/>
  <c r="AC22" i="25" s="1"/>
  <c r="AE38" i="25"/>
  <c r="AE39" i="25"/>
  <c r="S52" i="25"/>
  <c r="T52" i="25" s="1"/>
  <c r="S55" i="25"/>
  <c r="T55" i="25" s="1"/>
  <c r="V58" i="25"/>
  <c r="Y58" i="25" s="1"/>
  <c r="S60" i="25"/>
  <c r="T60" i="25" s="1"/>
  <c r="V60" i="25"/>
  <c r="Y60" i="25" s="1"/>
  <c r="AA73" i="25"/>
  <c r="AB73" i="25" s="1"/>
  <c r="AE73" i="25"/>
  <c r="V86" i="25"/>
  <c r="Y86" i="25" s="1"/>
  <c r="S88" i="25"/>
  <c r="T88" i="25" s="1"/>
  <c r="W104" i="25"/>
  <c r="X104" i="25" s="1"/>
  <c r="R104" i="25"/>
  <c r="U104" i="25" s="1"/>
  <c r="AA114" i="25"/>
  <c r="AB114" i="25" s="1"/>
  <c r="V114" i="25"/>
  <c r="Y114" i="25" s="1"/>
  <c r="R114" i="25"/>
  <c r="U114" i="25" s="1"/>
  <c r="Z117" i="25"/>
  <c r="AC117" i="25" s="1"/>
  <c r="S117" i="25"/>
  <c r="T117" i="25" s="1"/>
  <c r="S133" i="25"/>
  <c r="T133" i="25" s="1"/>
  <c r="R133" i="25"/>
  <c r="U133" i="25" s="1"/>
  <c r="Z133" i="25"/>
  <c r="AC133" i="25" s="1"/>
  <c r="Z166" i="25"/>
  <c r="AC166" i="25" s="1"/>
  <c r="V166" i="25"/>
  <c r="Y166" i="25" s="1"/>
  <c r="R85" i="24"/>
  <c r="U85" i="24" s="1"/>
  <c r="Z130" i="24"/>
  <c r="AC130" i="24" s="1"/>
  <c r="W153" i="24"/>
  <c r="X153" i="24" s="1"/>
  <c r="S207" i="24"/>
  <c r="T207" i="24" s="1"/>
  <c r="AE207" i="24"/>
  <c r="H91" i="16"/>
  <c r="H115" i="16"/>
  <c r="W14" i="25"/>
  <c r="X14" i="25" s="1"/>
  <c r="S14" i="25"/>
  <c r="T14" i="25" s="1"/>
  <c r="Z20" i="25"/>
  <c r="AC20" i="25" s="1"/>
  <c r="AA22" i="25"/>
  <c r="AB22" i="25" s="1"/>
  <c r="W27" i="25"/>
  <c r="X27" i="25" s="1"/>
  <c r="S27" i="25"/>
  <c r="T27" i="25" s="1"/>
  <c r="W28" i="25"/>
  <c r="X28" i="25" s="1"/>
  <c r="V28" i="25"/>
  <c r="Y28" i="25" s="1"/>
  <c r="R28" i="25"/>
  <c r="U28" i="25" s="1"/>
  <c r="W46" i="25"/>
  <c r="X46" i="25" s="1"/>
  <c r="V52" i="25"/>
  <c r="Y52" i="25" s="1"/>
  <c r="AA55" i="25"/>
  <c r="AB55" i="25" s="1"/>
  <c r="W58" i="25"/>
  <c r="X58" i="25" s="1"/>
  <c r="W73" i="25"/>
  <c r="X73" i="25" s="1"/>
  <c r="AE77" i="25"/>
  <c r="AA80" i="25"/>
  <c r="AB80" i="25" s="1"/>
  <c r="Z80" i="25"/>
  <c r="AC80" i="25" s="1"/>
  <c r="S80" i="25"/>
  <c r="T80" i="25" s="1"/>
  <c r="W86" i="25"/>
  <c r="X86" i="25" s="1"/>
  <c r="W120" i="25"/>
  <c r="X120" i="25" s="1"/>
  <c r="S120" i="25"/>
  <c r="T120" i="25" s="1"/>
  <c r="AE148" i="25"/>
  <c r="AA148" i="25"/>
  <c r="AB148" i="25" s="1"/>
  <c r="Z148" i="25"/>
  <c r="AC148" i="25" s="1"/>
  <c r="W148" i="25"/>
  <c r="X148" i="25" s="1"/>
  <c r="V148" i="25"/>
  <c r="Y148" i="25" s="1"/>
  <c r="R148" i="25"/>
  <c r="U148" i="25" s="1"/>
  <c r="Z158" i="25"/>
  <c r="AC158" i="25" s="1"/>
  <c r="W158" i="25"/>
  <c r="X158" i="25" s="1"/>
  <c r="R158" i="25"/>
  <c r="U158" i="25" s="1"/>
  <c r="Z181" i="25"/>
  <c r="AC181" i="25" s="1"/>
  <c r="R181" i="25"/>
  <c r="U181" i="25" s="1"/>
  <c r="AA44" i="25"/>
  <c r="AB44" i="25" s="1"/>
  <c r="AA62" i="25"/>
  <c r="AB62" i="25" s="1"/>
  <c r="V98" i="25"/>
  <c r="Y98" i="25" s="1"/>
  <c r="S146" i="25"/>
  <c r="T146" i="25" s="1"/>
  <c r="S149" i="25"/>
  <c r="T149" i="25" s="1"/>
  <c r="R170" i="25"/>
  <c r="U170" i="25" s="1"/>
  <c r="W172" i="25"/>
  <c r="X172" i="25" s="1"/>
  <c r="AA172" i="25"/>
  <c r="AB172" i="25" s="1"/>
  <c r="W181" i="25"/>
  <c r="X181" i="25" s="1"/>
  <c r="AE130" i="25"/>
  <c r="S136" i="25"/>
  <c r="T136" i="25" s="1"/>
  <c r="W146" i="25"/>
  <c r="X146" i="25" s="1"/>
  <c r="V149" i="25"/>
  <c r="Y149" i="25" s="1"/>
  <c r="S172" i="25"/>
  <c r="T172" i="25" s="1"/>
  <c r="AA173" i="25"/>
  <c r="AB173" i="25" s="1"/>
  <c r="Z176" i="25"/>
  <c r="AC176" i="25" s="1"/>
  <c r="AE181" i="25"/>
  <c r="W190" i="25"/>
  <c r="X190" i="25" s="1"/>
  <c r="Z190" i="25"/>
  <c r="AC190" i="25" s="1"/>
  <c r="S194" i="25"/>
  <c r="T194" i="25" s="1"/>
  <c r="AA206" i="25"/>
  <c r="AB206" i="25" s="1"/>
  <c r="S206" i="25"/>
  <c r="T206" i="25" s="1"/>
  <c r="R66" i="25"/>
  <c r="U66" i="25" s="1"/>
  <c r="W82" i="25"/>
  <c r="X82" i="25" s="1"/>
  <c r="R119" i="25"/>
  <c r="U119" i="25" s="1"/>
  <c r="W149" i="25"/>
  <c r="X149" i="25" s="1"/>
  <c r="R161" i="25"/>
  <c r="U161" i="25" s="1"/>
  <c r="Z165" i="25"/>
  <c r="AC165" i="25" s="1"/>
  <c r="W171" i="25"/>
  <c r="X171" i="25" s="1"/>
  <c r="AA171" i="25"/>
  <c r="AB171" i="25" s="1"/>
  <c r="AE173" i="25"/>
  <c r="AE176" i="25"/>
  <c r="S180" i="25"/>
  <c r="T180" i="25" s="1"/>
  <c r="V180" i="25"/>
  <c r="Y180" i="25" s="1"/>
  <c r="Z180" i="25"/>
  <c r="AC180" i="25" s="1"/>
  <c r="W184" i="25"/>
  <c r="X184" i="25" s="1"/>
  <c r="AA184" i="25"/>
  <c r="AB184" i="25" s="1"/>
  <c r="AE184" i="25"/>
  <c r="W185" i="25"/>
  <c r="X185" i="25" s="1"/>
  <c r="AA190" i="25"/>
  <c r="AB190" i="25" s="1"/>
  <c r="W196" i="25"/>
  <c r="X196" i="25" s="1"/>
  <c r="V196" i="25"/>
  <c r="Y196" i="25" s="1"/>
  <c r="R196" i="25"/>
  <c r="U196" i="25" s="1"/>
  <c r="AE196" i="25"/>
  <c r="Z196" i="25"/>
  <c r="AC196" i="25" s="1"/>
  <c r="R206" i="25"/>
  <c r="U206" i="25" s="1"/>
  <c r="S119" i="25"/>
  <c r="T119" i="25" s="1"/>
  <c r="V136" i="25"/>
  <c r="Y136" i="25" s="1"/>
  <c r="Z149" i="25"/>
  <c r="AC149" i="25" s="1"/>
  <c r="V172" i="25"/>
  <c r="Y172" i="25" s="1"/>
  <c r="R180" i="25"/>
  <c r="U180" i="25" s="1"/>
  <c r="R184" i="25"/>
  <c r="U184" i="25" s="1"/>
  <c r="AE194" i="25"/>
  <c r="S196" i="25"/>
  <c r="T196" i="25" s="1"/>
  <c r="Z202" i="25"/>
  <c r="AC202" i="25" s="1"/>
  <c r="AE206" i="25"/>
  <c r="Z172" i="25"/>
  <c r="AC172" i="25" s="1"/>
  <c r="W191" i="25"/>
  <c r="X191" i="25" s="1"/>
  <c r="AA191" i="25"/>
  <c r="AB191" i="25" s="1"/>
  <c r="S131" i="25"/>
  <c r="T131" i="25" s="1"/>
  <c r="S135" i="25"/>
  <c r="T135" i="25" s="1"/>
  <c r="AA136" i="25"/>
  <c r="AB136" i="25" s="1"/>
  <c r="V161" i="25"/>
  <c r="Y161" i="25" s="1"/>
  <c r="W169" i="25"/>
  <c r="X169" i="25" s="1"/>
  <c r="AA180" i="25"/>
  <c r="AB180" i="25" s="1"/>
  <c r="Z184" i="25"/>
  <c r="AC184" i="25" s="1"/>
  <c r="Z191" i="25"/>
  <c r="AC191" i="25" s="1"/>
  <c r="AA193" i="25"/>
  <c r="AB193" i="25" s="1"/>
  <c r="R193" i="25"/>
  <c r="U193" i="25" s="1"/>
  <c r="S193" i="25"/>
  <c r="T193" i="25" s="1"/>
  <c r="AE193" i="25"/>
  <c r="Z197" i="25"/>
  <c r="AC197" i="25" s="1"/>
  <c r="AA197" i="25"/>
  <c r="AB197" i="25" s="1"/>
  <c r="V131" i="25"/>
  <c r="Y131" i="25" s="1"/>
  <c r="Z153" i="25"/>
  <c r="AC153" i="25" s="1"/>
  <c r="R173" i="25"/>
  <c r="U173" i="25" s="1"/>
  <c r="R176" i="25"/>
  <c r="U176" i="25" s="1"/>
  <c r="Z185" i="25"/>
  <c r="AC185" i="25" s="1"/>
  <c r="AA185" i="25"/>
  <c r="AB185" i="25" s="1"/>
  <c r="AA207" i="25"/>
  <c r="AB207" i="25" s="1"/>
  <c r="Z207" i="25"/>
  <c r="AC207" i="25" s="1"/>
  <c r="S204" i="25"/>
  <c r="T204" i="25" s="1"/>
  <c r="Z204" i="25"/>
  <c r="AC204" i="25" s="1"/>
  <c r="S207" i="25"/>
  <c r="T207" i="25" s="1"/>
  <c r="AA203" i="25"/>
  <c r="AB203" i="25" s="1"/>
  <c r="Z35" i="24"/>
  <c r="AC35" i="24" s="1"/>
  <c r="S38" i="24"/>
  <c r="T38" i="24" s="1"/>
  <c r="R39" i="24"/>
  <c r="U39" i="24" s="1"/>
  <c r="V16" i="24"/>
  <c r="Y16" i="24" s="1"/>
  <c r="R23" i="24"/>
  <c r="U23" i="24" s="1"/>
  <c r="Z93" i="24"/>
  <c r="AC93" i="24" s="1"/>
  <c r="Z95" i="24"/>
  <c r="AC95" i="24" s="1"/>
  <c r="W95" i="24"/>
  <c r="X95" i="24" s="1"/>
  <c r="V95" i="24"/>
  <c r="Y95" i="24" s="1"/>
  <c r="AE95" i="24"/>
  <c r="W63" i="24"/>
  <c r="X63" i="24" s="1"/>
  <c r="W66" i="24"/>
  <c r="X66" i="24" s="1"/>
  <c r="AE68" i="24"/>
  <c r="AA69" i="24"/>
  <c r="AB69" i="24" s="1"/>
  <c r="S71" i="24"/>
  <c r="T71" i="24" s="1"/>
  <c r="V72" i="24"/>
  <c r="Y72" i="24" s="1"/>
  <c r="W76" i="24"/>
  <c r="X76" i="24" s="1"/>
  <c r="R80" i="24"/>
  <c r="U80" i="24" s="1"/>
  <c r="AE93" i="24"/>
  <c r="S95" i="24"/>
  <c r="T95" i="24" s="1"/>
  <c r="AA105" i="24"/>
  <c r="AB105" i="24" s="1"/>
  <c r="Z105" i="24"/>
  <c r="AC105" i="24" s="1"/>
  <c r="AE105" i="24"/>
  <c r="Z118" i="24"/>
  <c r="AC118" i="24" s="1"/>
  <c r="H128" i="16"/>
  <c r="H130" i="16"/>
  <c r="H212" i="16"/>
  <c r="H214" i="16"/>
  <c r="H217" i="16"/>
  <c r="AA15" i="24"/>
  <c r="AB15" i="24" s="1"/>
  <c r="S24" i="24"/>
  <c r="T24" i="24" s="1"/>
  <c r="Z26" i="24"/>
  <c r="AC26" i="24" s="1"/>
  <c r="V27" i="24"/>
  <c r="Y27" i="24" s="1"/>
  <c r="S28" i="24"/>
  <c r="T28" i="24" s="1"/>
  <c r="Z30" i="24"/>
  <c r="AC30" i="24" s="1"/>
  <c r="Z34" i="24"/>
  <c r="AC34" i="24" s="1"/>
  <c r="W45" i="24"/>
  <c r="X45" i="24" s="1"/>
  <c r="Z48" i="24"/>
  <c r="AC48" i="24" s="1"/>
  <c r="W54" i="24"/>
  <c r="X54" i="24" s="1"/>
  <c r="AA58" i="24"/>
  <c r="AB58" i="24" s="1"/>
  <c r="V65" i="24"/>
  <c r="Y65" i="24" s="1"/>
  <c r="AA67" i="24"/>
  <c r="AB67" i="24" s="1"/>
  <c r="Z72" i="24"/>
  <c r="AC72" i="24" s="1"/>
  <c r="Z76" i="24"/>
  <c r="AC76" i="24" s="1"/>
  <c r="AE83" i="24"/>
  <c r="R105" i="24"/>
  <c r="U105" i="24" s="1"/>
  <c r="AE108" i="24"/>
  <c r="AA126" i="24"/>
  <c r="AB126" i="24" s="1"/>
  <c r="S126" i="24"/>
  <c r="T126" i="24" s="1"/>
  <c r="R128" i="24"/>
  <c r="U128" i="24" s="1"/>
  <c r="Z129" i="24"/>
  <c r="AC129" i="24" s="1"/>
  <c r="AA131" i="24"/>
  <c r="AB131" i="24" s="1"/>
  <c r="V131" i="24"/>
  <c r="Y131" i="24" s="1"/>
  <c r="S133" i="24"/>
  <c r="T133" i="24" s="1"/>
  <c r="Z136" i="24"/>
  <c r="AC136" i="24" s="1"/>
  <c r="R136" i="24"/>
  <c r="U136" i="24" s="1"/>
  <c r="W143" i="24"/>
  <c r="X143" i="24" s="1"/>
  <c r="AE143" i="24"/>
  <c r="AA143" i="24"/>
  <c r="AB143" i="24" s="1"/>
  <c r="AA162" i="24"/>
  <c r="AB162" i="24" s="1"/>
  <c r="Z162" i="24"/>
  <c r="AC162" i="24" s="1"/>
  <c r="W162" i="24"/>
  <c r="X162" i="24" s="1"/>
  <c r="AE162" i="24"/>
  <c r="W170" i="24"/>
  <c r="X170" i="24" s="1"/>
  <c r="AA170" i="24"/>
  <c r="AB170" i="24" s="1"/>
  <c r="Z170" i="24"/>
  <c r="AC170" i="24" s="1"/>
  <c r="V170" i="24"/>
  <c r="Y170" i="24" s="1"/>
  <c r="AE170" i="24"/>
  <c r="V176" i="24"/>
  <c r="Y176" i="24" s="1"/>
  <c r="Z178" i="24"/>
  <c r="AC178" i="24" s="1"/>
  <c r="V13" i="25"/>
  <c r="AE13" i="25"/>
  <c r="R13" i="25"/>
  <c r="U13" i="25" s="1"/>
  <c r="AA13" i="25"/>
  <c r="AB13" i="25" s="1"/>
  <c r="W13" i="25"/>
  <c r="X13" i="25" s="1"/>
  <c r="Q23" i="25"/>
  <c r="H112" i="16"/>
  <c r="H114" i="16"/>
  <c r="R82" i="24"/>
  <c r="U82" i="24" s="1"/>
  <c r="R94" i="24"/>
  <c r="U94" i="24" s="1"/>
  <c r="AA109" i="24"/>
  <c r="AB109" i="24" s="1"/>
  <c r="S109" i="24"/>
  <c r="T109" i="24" s="1"/>
  <c r="AE129" i="24"/>
  <c r="W149" i="24"/>
  <c r="X149" i="24" s="1"/>
  <c r="V149" i="24"/>
  <c r="Y149" i="24" s="1"/>
  <c r="AA186" i="24"/>
  <c r="AB186" i="24" s="1"/>
  <c r="V186" i="24"/>
  <c r="Y186" i="24" s="1"/>
  <c r="S186" i="24"/>
  <c r="T186" i="24" s="1"/>
  <c r="W186" i="24"/>
  <c r="X186" i="24" s="1"/>
  <c r="S12" i="25"/>
  <c r="T12" i="25" s="1"/>
  <c r="Z12" i="25"/>
  <c r="AC12" i="25" s="1"/>
  <c r="V12" i="25"/>
  <c r="Y12" i="25" s="1"/>
  <c r="V70" i="24"/>
  <c r="Y70" i="24" s="1"/>
  <c r="S81" i="24"/>
  <c r="T81" i="24" s="1"/>
  <c r="Z81" i="24"/>
  <c r="AC81" i="24" s="1"/>
  <c r="V82" i="24"/>
  <c r="Y82" i="24" s="1"/>
  <c r="S99" i="24"/>
  <c r="T99" i="24" s="1"/>
  <c r="Z109" i="24"/>
  <c r="AC109" i="24" s="1"/>
  <c r="R119" i="24"/>
  <c r="U119" i="24" s="1"/>
  <c r="W119" i="24"/>
  <c r="X119" i="24" s="1"/>
  <c r="R147" i="24"/>
  <c r="U147" i="24" s="1"/>
  <c r="R149" i="24"/>
  <c r="U149" i="24" s="1"/>
  <c r="V168" i="24"/>
  <c r="Y168" i="24" s="1"/>
  <c r="V182" i="24"/>
  <c r="Y182" i="24" s="1"/>
  <c r="R186" i="24"/>
  <c r="U186" i="24" s="1"/>
  <c r="V192" i="24"/>
  <c r="Y192" i="24" s="1"/>
  <c r="W192" i="24"/>
  <c r="X192" i="24" s="1"/>
  <c r="AE200" i="24"/>
  <c r="W200" i="24"/>
  <c r="X200" i="24" s="1"/>
  <c r="V200" i="24"/>
  <c r="Y200" i="24" s="1"/>
  <c r="S200" i="24"/>
  <c r="T200" i="24" s="1"/>
  <c r="AE208" i="24"/>
  <c r="S208" i="24"/>
  <c r="T208" i="24" s="1"/>
  <c r="Q74" i="25"/>
  <c r="S36" i="25"/>
  <c r="T36" i="25" s="1"/>
  <c r="AE36" i="25"/>
  <c r="R36" i="25"/>
  <c r="U36" i="25" s="1"/>
  <c r="AA36" i="25"/>
  <c r="AB36" i="25" s="1"/>
  <c r="Z36" i="25"/>
  <c r="AC36" i="25" s="1"/>
  <c r="W36" i="25"/>
  <c r="X36" i="25" s="1"/>
  <c r="V36" i="25"/>
  <c r="Y36" i="25" s="1"/>
  <c r="V42" i="25"/>
  <c r="Y42" i="25" s="1"/>
  <c r="S42" i="25"/>
  <c r="T42" i="25" s="1"/>
  <c r="R42" i="25"/>
  <c r="U42" i="25" s="1"/>
  <c r="AE42" i="25"/>
  <c r="AA42" i="25"/>
  <c r="AB42" i="25" s="1"/>
  <c r="Z42" i="25"/>
  <c r="AC42" i="25" s="1"/>
  <c r="W42" i="25"/>
  <c r="X42" i="25" s="1"/>
  <c r="W64" i="24"/>
  <c r="X64" i="24" s="1"/>
  <c r="R69" i="24"/>
  <c r="U69" i="24" s="1"/>
  <c r="Z70" i="24"/>
  <c r="AC70" i="24" s="1"/>
  <c r="R81" i="24"/>
  <c r="U81" i="24" s="1"/>
  <c r="W82" i="24"/>
  <c r="X82" i="24" s="1"/>
  <c r="V99" i="24"/>
  <c r="Y99" i="24" s="1"/>
  <c r="R103" i="24"/>
  <c r="U103" i="24" s="1"/>
  <c r="W112" i="24"/>
  <c r="X112" i="24" s="1"/>
  <c r="R115" i="24"/>
  <c r="U115" i="24" s="1"/>
  <c r="S119" i="24"/>
  <c r="T119" i="24" s="1"/>
  <c r="Z128" i="24"/>
  <c r="AC128" i="24" s="1"/>
  <c r="S134" i="24"/>
  <c r="T134" i="24" s="1"/>
  <c r="S147" i="24"/>
  <c r="T147" i="24" s="1"/>
  <c r="S149" i="24"/>
  <c r="T149" i="24" s="1"/>
  <c r="W168" i="24"/>
  <c r="X168" i="24" s="1"/>
  <c r="Z182" i="24"/>
  <c r="AC182" i="24" s="1"/>
  <c r="S184" i="24"/>
  <c r="T184" i="24" s="1"/>
  <c r="Z186" i="24"/>
  <c r="AC186" i="24" s="1"/>
  <c r="W189" i="24"/>
  <c r="X189" i="24" s="1"/>
  <c r="Z192" i="24"/>
  <c r="AC192" i="24" s="1"/>
  <c r="AE197" i="24"/>
  <c r="S197" i="24"/>
  <c r="T197" i="24" s="1"/>
  <c r="S11" i="25"/>
  <c r="T11" i="25" s="1"/>
  <c r="AE11" i="25"/>
  <c r="R11" i="25"/>
  <c r="U11" i="25" s="1"/>
  <c r="Q46" i="25"/>
  <c r="Q42" i="25"/>
  <c r="Q35" i="25"/>
  <c r="Q36" i="25"/>
  <c r="Q24" i="25"/>
  <c r="Q25" i="25"/>
  <c r="AA11" i="25"/>
  <c r="AB11" i="25" s="1"/>
  <c r="Q70" i="25"/>
  <c r="Q38" i="25"/>
  <c r="Q58" i="25"/>
  <c r="Q50" i="25"/>
  <c r="Q45" i="25"/>
  <c r="Z94" i="24"/>
  <c r="AC94" i="24" s="1"/>
  <c r="AA94" i="24"/>
  <c r="AB94" i="24" s="1"/>
  <c r="W94" i="24"/>
  <c r="X94" i="24" s="1"/>
  <c r="S47" i="24"/>
  <c r="T47" i="24" s="1"/>
  <c r="S11" i="24"/>
  <c r="T11" i="24" s="1"/>
  <c r="S16" i="24"/>
  <c r="T16" i="24" s="1"/>
  <c r="S18" i="24"/>
  <c r="T18" i="24" s="1"/>
  <c r="R31" i="24"/>
  <c r="U31" i="24" s="1"/>
  <c r="AE39" i="24"/>
  <c r="S69" i="24"/>
  <c r="T69" i="24" s="1"/>
  <c r="AA70" i="24"/>
  <c r="AB70" i="24" s="1"/>
  <c r="V81" i="24"/>
  <c r="Y81" i="24" s="1"/>
  <c r="Z82" i="24"/>
  <c r="AC82" i="24" s="1"/>
  <c r="V85" i="24"/>
  <c r="Y85" i="24" s="1"/>
  <c r="AA85" i="24"/>
  <c r="AB85" i="24" s="1"/>
  <c r="V89" i="24"/>
  <c r="Y89" i="24" s="1"/>
  <c r="AA89" i="24"/>
  <c r="AB89" i="24" s="1"/>
  <c r="Z89" i="24"/>
  <c r="AC89" i="24" s="1"/>
  <c r="W99" i="24"/>
  <c r="X99" i="24" s="1"/>
  <c r="V119" i="24"/>
  <c r="Y119" i="24" s="1"/>
  <c r="R146" i="24"/>
  <c r="U146" i="24" s="1"/>
  <c r="AE171" i="24"/>
  <c r="AA171" i="24"/>
  <c r="AB171" i="24" s="1"/>
  <c r="Z171" i="24"/>
  <c r="AC171" i="24" s="1"/>
  <c r="AE184" i="24"/>
  <c r="AA192" i="24"/>
  <c r="AB192" i="24" s="1"/>
  <c r="R197" i="24"/>
  <c r="U197" i="24" s="1"/>
  <c r="S204" i="24"/>
  <c r="T204" i="24" s="1"/>
  <c r="AA204" i="24"/>
  <c r="AB204" i="24" s="1"/>
  <c r="V204" i="24"/>
  <c r="Y204" i="24" s="1"/>
  <c r="H101" i="16"/>
  <c r="R12" i="25"/>
  <c r="U12" i="25" s="1"/>
  <c r="Q29" i="25"/>
  <c r="AA47" i="24"/>
  <c r="AB47" i="24" s="1"/>
  <c r="S49" i="24"/>
  <c r="T49" i="24" s="1"/>
  <c r="S59" i="24"/>
  <c r="T59" i="24" s="1"/>
  <c r="AA64" i="24"/>
  <c r="AB64" i="24" s="1"/>
  <c r="R68" i="24"/>
  <c r="U68" i="24" s="1"/>
  <c r="R72" i="24"/>
  <c r="U72" i="24" s="1"/>
  <c r="W81" i="24"/>
  <c r="X81" i="24" s="1"/>
  <c r="AA82" i="24"/>
  <c r="AB82" i="24" s="1"/>
  <c r="R89" i="24"/>
  <c r="U89" i="24" s="1"/>
  <c r="R93" i="24"/>
  <c r="U93" i="24" s="1"/>
  <c r="AE94" i="24"/>
  <c r="V96" i="24"/>
  <c r="Y96" i="24" s="1"/>
  <c r="Z99" i="24"/>
  <c r="AC99" i="24" s="1"/>
  <c r="Z141" i="24"/>
  <c r="AC141" i="24" s="1"/>
  <c r="R141" i="24"/>
  <c r="U141" i="24" s="1"/>
  <c r="AE186" i="24"/>
  <c r="V25" i="25"/>
  <c r="Y25" i="25" s="1"/>
  <c r="AE25" i="25"/>
  <c r="R25" i="25"/>
  <c r="U25" i="25" s="1"/>
  <c r="AA25" i="25"/>
  <c r="AB25" i="25" s="1"/>
  <c r="W25" i="25"/>
  <c r="X25" i="25" s="1"/>
  <c r="Q30" i="25"/>
  <c r="Q47" i="25"/>
  <c r="W21" i="24"/>
  <c r="X21" i="24" s="1"/>
  <c r="S13" i="24"/>
  <c r="T13" i="24" s="1"/>
  <c r="AE23" i="24"/>
  <c r="R38" i="24"/>
  <c r="U38" i="24" s="1"/>
  <c r="W96" i="24"/>
  <c r="X96" i="24" s="1"/>
  <c r="V98" i="24"/>
  <c r="Y98" i="24" s="1"/>
  <c r="Z98" i="24"/>
  <c r="AC98" i="24" s="1"/>
  <c r="W98" i="24"/>
  <c r="X98" i="24" s="1"/>
  <c r="AE98" i="24"/>
  <c r="R127" i="24"/>
  <c r="U127" i="24" s="1"/>
  <c r="AA163" i="24"/>
  <c r="AB163" i="24" s="1"/>
  <c r="AE163" i="24"/>
  <c r="Z163" i="24"/>
  <c r="AC163" i="24" s="1"/>
  <c r="Z166" i="24"/>
  <c r="AC166" i="24" s="1"/>
  <c r="W166" i="24"/>
  <c r="X166" i="24" s="1"/>
  <c r="V166" i="24"/>
  <c r="Y166" i="24" s="1"/>
  <c r="AA166" i="24"/>
  <c r="AB166" i="24" s="1"/>
  <c r="Z204" i="24"/>
  <c r="AC204" i="24" s="1"/>
  <c r="S24" i="25"/>
  <c r="T24" i="25" s="1"/>
  <c r="Z24" i="25"/>
  <c r="AC24" i="25" s="1"/>
  <c r="V24" i="25"/>
  <c r="Y24" i="25" s="1"/>
  <c r="W50" i="24"/>
  <c r="X50" i="24" s="1"/>
  <c r="R50" i="24"/>
  <c r="U50" i="24" s="1"/>
  <c r="S58" i="24"/>
  <c r="T58" i="24" s="1"/>
  <c r="Z58" i="24"/>
  <c r="AC58" i="24" s="1"/>
  <c r="R11" i="24"/>
  <c r="U11" i="24" s="1"/>
  <c r="R18" i="24"/>
  <c r="U18" i="24" s="1"/>
  <c r="R54" i="24"/>
  <c r="U54" i="24" s="1"/>
  <c r="W69" i="24"/>
  <c r="X69" i="24" s="1"/>
  <c r="W49" i="24"/>
  <c r="X49" i="24" s="1"/>
  <c r="V50" i="24"/>
  <c r="Y50" i="24" s="1"/>
  <c r="V51" i="24"/>
  <c r="Y51" i="24" s="1"/>
  <c r="S54" i="24"/>
  <c r="T54" i="24" s="1"/>
  <c r="AE55" i="24"/>
  <c r="W61" i="24"/>
  <c r="X61" i="24" s="1"/>
  <c r="R66" i="24"/>
  <c r="U66" i="24" s="1"/>
  <c r="S67" i="24"/>
  <c r="T67" i="24" s="1"/>
  <c r="V68" i="24"/>
  <c r="Y68" i="24" s="1"/>
  <c r="V74" i="24"/>
  <c r="Y74" i="24" s="1"/>
  <c r="R76" i="24"/>
  <c r="U76" i="24" s="1"/>
  <c r="S85" i="24"/>
  <c r="T85" i="24" s="1"/>
  <c r="W89" i="24"/>
  <c r="X89" i="24" s="1"/>
  <c r="W93" i="24"/>
  <c r="X93" i="24" s="1"/>
  <c r="R98" i="24"/>
  <c r="U98" i="24" s="1"/>
  <c r="R106" i="24"/>
  <c r="U106" i="24" s="1"/>
  <c r="R108" i="24"/>
  <c r="U108" i="24" s="1"/>
  <c r="S110" i="24"/>
  <c r="T110" i="24" s="1"/>
  <c r="W113" i="24"/>
  <c r="X113" i="24" s="1"/>
  <c r="AA113" i="24"/>
  <c r="AB113" i="24" s="1"/>
  <c r="Z116" i="24"/>
  <c r="AC116" i="24" s="1"/>
  <c r="V116" i="24"/>
  <c r="Y116" i="24" s="1"/>
  <c r="W118" i="24"/>
  <c r="X118" i="24" s="1"/>
  <c r="S118" i="24"/>
  <c r="T118" i="24" s="1"/>
  <c r="AE119" i="24"/>
  <c r="S127" i="24"/>
  <c r="T127" i="24" s="1"/>
  <c r="S129" i="24"/>
  <c r="T129" i="24" s="1"/>
  <c r="R137" i="24"/>
  <c r="U137" i="24" s="1"/>
  <c r="Z148" i="24"/>
  <c r="AC148" i="24" s="1"/>
  <c r="S148" i="24"/>
  <c r="T148" i="24" s="1"/>
  <c r="V148" i="24"/>
  <c r="Y148" i="24" s="1"/>
  <c r="AA198" i="24"/>
  <c r="AB198" i="24" s="1"/>
  <c r="S198" i="24"/>
  <c r="T198" i="24" s="1"/>
  <c r="R198" i="24"/>
  <c r="U198" i="24" s="1"/>
  <c r="AE198" i="24"/>
  <c r="Z202" i="24"/>
  <c r="AC202" i="24" s="1"/>
  <c r="R202" i="24"/>
  <c r="U202" i="24" s="1"/>
  <c r="AE21" i="25"/>
  <c r="R21" i="25"/>
  <c r="U21" i="25" s="1"/>
  <c r="Z21" i="25"/>
  <c r="AC21" i="25" s="1"/>
  <c r="W21" i="25"/>
  <c r="X21" i="25" s="1"/>
  <c r="S21" i="25"/>
  <c r="T21" i="25" s="1"/>
  <c r="S23" i="25"/>
  <c r="T23" i="25" s="1"/>
  <c r="AE23" i="25"/>
  <c r="R23" i="25"/>
  <c r="U23" i="25" s="1"/>
  <c r="AA23" i="25"/>
  <c r="AB23" i="25" s="1"/>
  <c r="S35" i="25"/>
  <c r="T35" i="25" s="1"/>
  <c r="AE35" i="25"/>
  <c r="R35" i="25"/>
  <c r="U35" i="25" s="1"/>
  <c r="AA35" i="25"/>
  <c r="AB35" i="25" s="1"/>
  <c r="Z35" i="25"/>
  <c r="AC35" i="25" s="1"/>
  <c r="V35" i="25"/>
  <c r="Y35" i="25" s="1"/>
  <c r="Q62" i="25"/>
  <c r="AE58" i="24"/>
  <c r="H127" i="16"/>
  <c r="W11" i="24"/>
  <c r="X11" i="24" s="1"/>
  <c r="R15" i="24"/>
  <c r="U15" i="24" s="1"/>
  <c r="AE27" i="24"/>
  <c r="Z31" i="24"/>
  <c r="AC31" i="24" s="1"/>
  <c r="S39" i="24"/>
  <c r="T39" i="24" s="1"/>
  <c r="Q90" i="24"/>
  <c r="Z11" i="24"/>
  <c r="AC11" i="24" s="1"/>
  <c r="S15" i="24"/>
  <c r="T15" i="24" s="1"/>
  <c r="W16" i="24"/>
  <c r="X16" i="24" s="1"/>
  <c r="R20" i="24"/>
  <c r="U20" i="24" s="1"/>
  <c r="Q22" i="24"/>
  <c r="S23" i="24"/>
  <c r="T23" i="24" s="1"/>
  <c r="V58" i="24"/>
  <c r="Y58" i="24" s="1"/>
  <c r="AA59" i="24"/>
  <c r="AB59" i="24" s="1"/>
  <c r="S66" i="24"/>
  <c r="T66" i="24" s="1"/>
  <c r="W67" i="24"/>
  <c r="X67" i="24" s="1"/>
  <c r="Z69" i="24"/>
  <c r="AC69" i="24" s="1"/>
  <c r="Z74" i="24"/>
  <c r="AC74" i="24" s="1"/>
  <c r="AA127" i="24"/>
  <c r="AB127" i="24" s="1"/>
  <c r="W146" i="24"/>
  <c r="X146" i="24" s="1"/>
  <c r="R148" i="24"/>
  <c r="U148" i="24" s="1"/>
  <c r="Z150" i="24"/>
  <c r="AC150" i="24" s="1"/>
  <c r="S163" i="24"/>
  <c r="T163" i="24" s="1"/>
  <c r="W171" i="24"/>
  <c r="X171" i="24" s="1"/>
  <c r="S183" i="24"/>
  <c r="T183" i="24" s="1"/>
  <c r="R183" i="24"/>
  <c r="U183" i="24" s="1"/>
  <c r="V183" i="24"/>
  <c r="Y183" i="24" s="1"/>
  <c r="V198" i="24"/>
  <c r="Y198" i="24" s="1"/>
  <c r="AA202" i="24"/>
  <c r="AB202" i="24" s="1"/>
  <c r="AA12" i="25"/>
  <c r="AB12" i="25" s="1"/>
  <c r="Q67" i="25"/>
  <c r="AA39" i="24"/>
  <c r="AB39" i="24" s="1"/>
  <c r="V47" i="24"/>
  <c r="Y47" i="24" s="1"/>
  <c r="R49" i="24"/>
  <c r="U49" i="24" s="1"/>
  <c r="S51" i="24"/>
  <c r="T51" i="24" s="1"/>
  <c r="Z64" i="24"/>
  <c r="AC64" i="24" s="1"/>
  <c r="V11" i="24"/>
  <c r="Y11" i="24" s="1"/>
  <c r="Z13" i="24"/>
  <c r="AE18" i="24"/>
  <c r="R30" i="24"/>
  <c r="U30" i="24" s="1"/>
  <c r="S31" i="24"/>
  <c r="T31" i="24" s="1"/>
  <c r="V30" i="24"/>
  <c r="Y30" i="24" s="1"/>
  <c r="AA31" i="24"/>
  <c r="AB31" i="24" s="1"/>
  <c r="H244" i="16"/>
  <c r="H246" i="16"/>
  <c r="V15" i="24"/>
  <c r="AA16" i="24"/>
  <c r="AB16" i="24" s="1"/>
  <c r="R19" i="24"/>
  <c r="U19" i="24" s="1"/>
  <c r="S20" i="24"/>
  <c r="T20" i="24" s="1"/>
  <c r="R22" i="24"/>
  <c r="U22" i="24" s="1"/>
  <c r="R27" i="24"/>
  <c r="U27" i="24" s="1"/>
  <c r="S98" i="24"/>
  <c r="T98" i="24" s="1"/>
  <c r="R10" i="24"/>
  <c r="R14" i="24"/>
  <c r="U14" i="24" s="1"/>
  <c r="W15" i="24"/>
  <c r="X15" i="24" s="1"/>
  <c r="AE16" i="24"/>
  <c r="V20" i="24"/>
  <c r="W22" i="24"/>
  <c r="X22" i="24" s="1"/>
  <c r="V23" i="24"/>
  <c r="Y23" i="24" s="1"/>
  <c r="Q24" i="24"/>
  <c r="S26" i="24"/>
  <c r="T26" i="24" s="1"/>
  <c r="W34" i="24"/>
  <c r="X34" i="24" s="1"/>
  <c r="Z38" i="24"/>
  <c r="AC38" i="24" s="1"/>
  <c r="V39" i="24"/>
  <c r="Y39" i="24" s="1"/>
  <c r="S45" i="24"/>
  <c r="T45" i="24" s="1"/>
  <c r="V46" i="24"/>
  <c r="Y46" i="24" s="1"/>
  <c r="Z49" i="24"/>
  <c r="AC49" i="24" s="1"/>
  <c r="Z50" i="24"/>
  <c r="AC50" i="24" s="1"/>
  <c r="Z51" i="24"/>
  <c r="AC51" i="24" s="1"/>
  <c r="R53" i="24"/>
  <c r="U53" i="24" s="1"/>
  <c r="S57" i="24"/>
  <c r="T57" i="24" s="1"/>
  <c r="W58" i="24"/>
  <c r="X58" i="24" s="1"/>
  <c r="V108" i="24"/>
  <c r="Y108" i="24" s="1"/>
  <c r="V123" i="24"/>
  <c r="Y123" i="24" s="1"/>
  <c r="AA123" i="24"/>
  <c r="AB123" i="24" s="1"/>
  <c r="V129" i="24"/>
  <c r="Y129" i="24" s="1"/>
  <c r="Z146" i="24"/>
  <c r="AC146" i="24" s="1"/>
  <c r="W148" i="24"/>
  <c r="X148" i="24" s="1"/>
  <c r="R176" i="24"/>
  <c r="U176" i="24" s="1"/>
  <c r="R178" i="24"/>
  <c r="U178" i="24" s="1"/>
  <c r="AE181" i="24"/>
  <c r="Z181" i="24"/>
  <c r="AC181" i="24" s="1"/>
  <c r="W198" i="24"/>
  <c r="X198" i="24" s="1"/>
  <c r="AE202" i="24"/>
  <c r="AE12" i="25"/>
  <c r="Q26" i="25"/>
  <c r="Q40" i="25"/>
  <c r="AE64" i="24"/>
  <c r="AE82" i="24"/>
  <c r="H307" i="16"/>
  <c r="R46" i="24"/>
  <c r="U46" i="24" s="1"/>
  <c r="W51" i="24"/>
  <c r="X51" i="24" s="1"/>
  <c r="S106" i="24"/>
  <c r="T106" i="24" s="1"/>
  <c r="S108" i="24"/>
  <c r="T108" i="24" s="1"/>
  <c r="V76" i="24"/>
  <c r="Y76" i="24" s="1"/>
  <c r="AE81" i="24"/>
  <c r="W85" i="24"/>
  <c r="X85" i="24" s="1"/>
  <c r="AE89" i="24"/>
  <c r="AA93" i="24"/>
  <c r="AB93" i="24" s="1"/>
  <c r="R95" i="24"/>
  <c r="U95" i="24" s="1"/>
  <c r="H169" i="16"/>
  <c r="W10" i="24"/>
  <c r="X10" i="24" s="1"/>
  <c r="AE20" i="24"/>
  <c r="R24" i="24"/>
  <c r="U24" i="24" s="1"/>
  <c r="R28" i="24"/>
  <c r="U28" i="24" s="1"/>
  <c r="R48" i="24"/>
  <c r="U48" i="24" s="1"/>
  <c r="AA49" i="24"/>
  <c r="AB49" i="24" s="1"/>
  <c r="AE50" i="24"/>
  <c r="AA51" i="24"/>
  <c r="AB51" i="24" s="1"/>
  <c r="S53" i="24"/>
  <c r="T53" i="24" s="1"/>
  <c r="V54" i="24"/>
  <c r="Y54" i="24" s="1"/>
  <c r="W57" i="24"/>
  <c r="X57" i="24" s="1"/>
  <c r="S65" i="24"/>
  <c r="T65" i="24" s="1"/>
  <c r="Z67" i="24"/>
  <c r="AC67" i="24" s="1"/>
  <c r="AE69" i="24"/>
  <c r="W72" i="24"/>
  <c r="X72" i="24" s="1"/>
  <c r="S123" i="24"/>
  <c r="T123" i="24" s="1"/>
  <c r="W129" i="24"/>
  <c r="X129" i="24" s="1"/>
  <c r="AA145" i="24"/>
  <c r="AB145" i="24" s="1"/>
  <c r="Z145" i="24"/>
  <c r="AC145" i="24" s="1"/>
  <c r="AA146" i="24"/>
  <c r="AB146" i="24" s="1"/>
  <c r="V163" i="24"/>
  <c r="Y163" i="24" s="1"/>
  <c r="R167" i="24"/>
  <c r="U167" i="24" s="1"/>
  <c r="S176" i="24"/>
  <c r="T176" i="24" s="1"/>
  <c r="V178" i="24"/>
  <c r="Y178" i="24" s="1"/>
  <c r="R181" i="24"/>
  <c r="U181" i="24" s="1"/>
  <c r="Z183" i="24"/>
  <c r="AC183" i="24" s="1"/>
  <c r="Z198" i="24"/>
  <c r="AC198" i="24" s="1"/>
  <c r="H100" i="16"/>
  <c r="AA18" i="25"/>
  <c r="AB18" i="25" s="1"/>
  <c r="Z18" i="25"/>
  <c r="AC18" i="25" s="1"/>
  <c r="W18" i="25"/>
  <c r="X18" i="25" s="1"/>
  <c r="V18" i="25"/>
  <c r="Y18" i="25" s="1"/>
  <c r="S25" i="25"/>
  <c r="T25" i="25" s="1"/>
  <c r="V122" i="24"/>
  <c r="Y122" i="24" s="1"/>
  <c r="V153" i="24"/>
  <c r="Y153" i="24" s="1"/>
  <c r="R156" i="24"/>
  <c r="U156" i="24" s="1"/>
  <c r="Z175" i="24"/>
  <c r="AC175" i="24" s="1"/>
  <c r="V177" i="24"/>
  <c r="Y177" i="24" s="1"/>
  <c r="R185" i="24"/>
  <c r="U185" i="24" s="1"/>
  <c r="W188" i="24"/>
  <c r="X188" i="24" s="1"/>
  <c r="R195" i="24"/>
  <c r="U195" i="24" s="1"/>
  <c r="V203" i="24"/>
  <c r="Y203" i="24" s="1"/>
  <c r="O205" i="25"/>
  <c r="N204" i="25"/>
  <c r="M203" i="25"/>
  <c r="O193" i="25"/>
  <c r="N192" i="25"/>
  <c r="M191" i="25"/>
  <c r="O206" i="25"/>
  <c r="N205" i="25"/>
  <c r="M204" i="25"/>
  <c r="O194" i="25"/>
  <c r="N193" i="25"/>
  <c r="M192" i="25"/>
  <c r="O182" i="25"/>
  <c r="O207" i="25"/>
  <c r="N206" i="25"/>
  <c r="M205" i="25"/>
  <c r="O195" i="25"/>
  <c r="N194" i="25"/>
  <c r="M193" i="25"/>
  <c r="O183" i="25"/>
  <c r="N182" i="25"/>
  <c r="M181" i="25"/>
  <c r="O171" i="25"/>
  <c r="N170" i="25"/>
  <c r="O208" i="25"/>
  <c r="N207" i="25"/>
  <c r="M206" i="25"/>
  <c r="O196" i="25"/>
  <c r="N195" i="25"/>
  <c r="M194" i="25"/>
  <c r="N208" i="25"/>
  <c r="M207" i="25"/>
  <c r="O197" i="25"/>
  <c r="N196" i="25"/>
  <c r="M195" i="25"/>
  <c r="O185" i="25"/>
  <c r="M208" i="25"/>
  <c r="O198" i="25"/>
  <c r="N197" i="25"/>
  <c r="M196" i="25"/>
  <c r="O186" i="25"/>
  <c r="N185" i="25"/>
  <c r="M184" i="25"/>
  <c r="O174" i="25"/>
  <c r="N173" i="25"/>
  <c r="M172" i="25"/>
  <c r="O162" i="25"/>
  <c r="N161" i="25"/>
  <c r="O199" i="25"/>
  <c r="N198" i="25"/>
  <c r="M197" i="25"/>
  <c r="O187" i="25"/>
  <c r="N186" i="25"/>
  <c r="M185" i="25"/>
  <c r="O175" i="25"/>
  <c r="N174" i="25"/>
  <c r="M173" i="25"/>
  <c r="O163" i="25"/>
  <c r="N162" i="25"/>
  <c r="M161" i="25"/>
  <c r="O200" i="25"/>
  <c r="N199" i="25"/>
  <c r="M198" i="25"/>
  <c r="O188" i="25"/>
  <c r="N187" i="25"/>
  <c r="M186" i="25"/>
  <c r="O176" i="25"/>
  <c r="N175" i="25"/>
  <c r="M174" i="25"/>
  <c r="O164" i="25"/>
  <c r="N163" i="25"/>
  <c r="M162" i="25"/>
  <c r="M202" i="25"/>
  <c r="M199" i="25"/>
  <c r="N189" i="25"/>
  <c r="N180" i="25"/>
  <c r="M177" i="25"/>
  <c r="N171" i="25"/>
  <c r="M169" i="25"/>
  <c r="O203" i="25"/>
  <c r="M189" i="25"/>
  <c r="N203" i="25"/>
  <c r="O204" i="25"/>
  <c r="N190" i="25"/>
  <c r="N200" i="25"/>
  <c r="M190" i="25"/>
  <c r="N179" i="25"/>
  <c r="N168" i="25"/>
  <c r="O151" i="25"/>
  <c r="N150" i="25"/>
  <c r="M149" i="25"/>
  <c r="O139" i="25"/>
  <c r="N138" i="25"/>
  <c r="M137" i="25"/>
  <c r="M200" i="25"/>
  <c r="O191" i="25"/>
  <c r="N191" i="25"/>
  <c r="M187" i="25"/>
  <c r="O201" i="25"/>
  <c r="N201" i="25"/>
  <c r="N188" i="25"/>
  <c r="M201" i="25"/>
  <c r="O202" i="25"/>
  <c r="N202" i="25"/>
  <c r="O180" i="25"/>
  <c r="M188" i="25"/>
  <c r="M180" i="25"/>
  <c r="O179" i="25"/>
  <c r="O192" i="25"/>
  <c r="O184" i="25"/>
  <c r="M179" i="25"/>
  <c r="O178" i="25"/>
  <c r="M167" i="25"/>
  <c r="M164" i="25"/>
  <c r="N157" i="25"/>
  <c r="N153" i="25"/>
  <c r="O149" i="25"/>
  <c r="N144" i="25"/>
  <c r="M176" i="25"/>
  <c r="O170" i="25"/>
  <c r="N166" i="25"/>
  <c r="M163" i="25"/>
  <c r="N158" i="25"/>
  <c r="N154" i="25"/>
  <c r="O150" i="25"/>
  <c r="N145" i="25"/>
  <c r="N141" i="25"/>
  <c r="O137" i="25"/>
  <c r="O131" i="25"/>
  <c r="N130" i="25"/>
  <c r="M129" i="25"/>
  <c r="M183" i="25"/>
  <c r="M182" i="25"/>
  <c r="O189" i="25"/>
  <c r="O181" i="25"/>
  <c r="O172" i="25"/>
  <c r="N181" i="25"/>
  <c r="N172" i="25"/>
  <c r="O168" i="25"/>
  <c r="M165" i="25"/>
  <c r="M168" i="25"/>
  <c r="N156" i="25"/>
  <c r="O177" i="25"/>
  <c r="O169" i="25"/>
  <c r="N177" i="25"/>
  <c r="M170" i="25"/>
  <c r="N169" i="25"/>
  <c r="M159" i="25"/>
  <c r="O158" i="25"/>
  <c r="M142" i="25"/>
  <c r="N178" i="25"/>
  <c r="M171" i="25"/>
  <c r="M158" i="25"/>
  <c r="O155" i="25"/>
  <c r="O153" i="25"/>
  <c r="N184" i="25"/>
  <c r="M178" i="25"/>
  <c r="O160" i="25"/>
  <c r="N155" i="25"/>
  <c r="M153" i="25"/>
  <c r="N151" i="25"/>
  <c r="N149" i="25"/>
  <c r="O173" i="25"/>
  <c r="O167" i="25"/>
  <c r="N160" i="25"/>
  <c r="M155" i="25"/>
  <c r="M151" i="25"/>
  <c r="O147" i="25"/>
  <c r="O145" i="25"/>
  <c r="O143" i="25"/>
  <c r="M140" i="25"/>
  <c r="M134" i="25"/>
  <c r="N131" i="25"/>
  <c r="N126" i="25"/>
  <c r="N122" i="25"/>
  <c r="O114" i="25"/>
  <c r="N113" i="25"/>
  <c r="M112" i="25"/>
  <c r="O190" i="25"/>
  <c r="N183" i="25"/>
  <c r="M166" i="25"/>
  <c r="O165" i="25"/>
  <c r="N164" i="25"/>
  <c r="O157" i="25"/>
  <c r="O154" i="25"/>
  <c r="O142" i="25"/>
  <c r="N136" i="25"/>
  <c r="M128" i="25"/>
  <c r="M125" i="25"/>
  <c r="M119" i="25"/>
  <c r="M115" i="25"/>
  <c r="N111" i="25"/>
  <c r="O102" i="25"/>
  <c r="N101" i="25"/>
  <c r="M100" i="25"/>
  <c r="M157" i="25"/>
  <c r="O156" i="25"/>
  <c r="M154" i="25"/>
  <c r="N147" i="25"/>
  <c r="N142" i="25"/>
  <c r="O166" i="25"/>
  <c r="M156" i="25"/>
  <c r="O152" i="25"/>
  <c r="M147" i="25"/>
  <c r="O134" i="25"/>
  <c r="O132" i="25"/>
  <c r="O129" i="25"/>
  <c r="N167" i="25"/>
  <c r="M160" i="25"/>
  <c r="N176" i="25"/>
  <c r="M144" i="25"/>
  <c r="N135" i="25"/>
  <c r="N133" i="25"/>
  <c r="M127" i="25"/>
  <c r="N148" i="25"/>
  <c r="M143" i="25"/>
  <c r="O140" i="25"/>
  <c r="O138" i="25"/>
  <c r="O128" i="25"/>
  <c r="O125" i="25"/>
  <c r="M122" i="25"/>
  <c r="O119" i="25"/>
  <c r="O115" i="25"/>
  <c r="N110" i="25"/>
  <c r="M175" i="25"/>
  <c r="N165" i="25"/>
  <c r="M152" i="25"/>
  <c r="M148" i="25"/>
  <c r="O161" i="25"/>
  <c r="M145" i="25"/>
  <c r="M126" i="25"/>
  <c r="O123" i="25"/>
  <c r="M121" i="25"/>
  <c r="O109" i="25"/>
  <c r="N106" i="25"/>
  <c r="O101" i="25"/>
  <c r="O95" i="25"/>
  <c r="N94" i="25"/>
  <c r="M93" i="25"/>
  <c r="O83" i="25"/>
  <c r="N82" i="25"/>
  <c r="M81" i="25"/>
  <c r="O159" i="25"/>
  <c r="N159" i="25"/>
  <c r="N146" i="25"/>
  <c r="N140" i="25"/>
  <c r="N139" i="25"/>
  <c r="M132" i="25"/>
  <c r="N128" i="25"/>
  <c r="N125" i="25"/>
  <c r="N143" i="25"/>
  <c r="N152" i="25"/>
  <c r="M150" i="25"/>
  <c r="O148" i="25"/>
  <c r="O117" i="25"/>
  <c r="O112" i="25"/>
  <c r="M107" i="25"/>
  <c r="N95" i="25"/>
  <c r="N90" i="25"/>
  <c r="N86" i="25"/>
  <c r="O82" i="25"/>
  <c r="N77" i="25"/>
  <c r="M76" i="25"/>
  <c r="O127" i="25"/>
  <c r="N117" i="25"/>
  <c r="N112" i="25"/>
  <c r="N127" i="25"/>
  <c r="O122" i="25"/>
  <c r="N137" i="25"/>
  <c r="N132" i="25"/>
  <c r="O126" i="25"/>
  <c r="N114" i="25"/>
  <c r="M110" i="25"/>
  <c r="O108" i="25"/>
  <c r="N104" i="25"/>
  <c r="N102" i="25"/>
  <c r="O133" i="25"/>
  <c r="O144" i="25"/>
  <c r="M135" i="25"/>
  <c r="O146" i="25"/>
  <c r="M146" i="25"/>
  <c r="O141" i="25"/>
  <c r="N129" i="25"/>
  <c r="O124" i="25"/>
  <c r="M123" i="25"/>
  <c r="M141" i="25"/>
  <c r="N124" i="25"/>
  <c r="M109" i="25"/>
  <c r="O105" i="25"/>
  <c r="N98" i="25"/>
  <c r="M131" i="25"/>
  <c r="O130" i="25"/>
  <c r="M124" i="25"/>
  <c r="O118" i="25"/>
  <c r="N105" i="25"/>
  <c r="M138" i="25"/>
  <c r="M130" i="25"/>
  <c r="M118" i="25"/>
  <c r="M117" i="25"/>
  <c r="N116" i="25"/>
  <c r="M111" i="25"/>
  <c r="N108" i="25"/>
  <c r="O104" i="25"/>
  <c r="M101" i="25"/>
  <c r="M96" i="25"/>
  <c r="M90" i="25"/>
  <c r="O85" i="25"/>
  <c r="M82" i="25"/>
  <c r="N79" i="25"/>
  <c r="O76" i="25"/>
  <c r="N71" i="25"/>
  <c r="O135" i="25"/>
  <c r="M116" i="25"/>
  <c r="M108" i="25"/>
  <c r="M104" i="25"/>
  <c r="M139" i="25"/>
  <c r="M133" i="25"/>
  <c r="O136" i="25"/>
  <c r="O110" i="25"/>
  <c r="O103" i="25"/>
  <c r="M99" i="25"/>
  <c r="M136" i="25"/>
  <c r="O120" i="25"/>
  <c r="O107" i="25"/>
  <c r="N103" i="25"/>
  <c r="N134" i="25"/>
  <c r="O121" i="25"/>
  <c r="N120" i="25"/>
  <c r="M114" i="25"/>
  <c r="N107" i="25"/>
  <c r="M103" i="25"/>
  <c r="N121" i="25"/>
  <c r="M120" i="25"/>
  <c r="N119" i="25"/>
  <c r="O113" i="25"/>
  <c r="O106" i="25"/>
  <c r="O100" i="25"/>
  <c r="N123" i="25"/>
  <c r="M113" i="25"/>
  <c r="M106" i="25"/>
  <c r="N100" i="25"/>
  <c r="M95" i="25"/>
  <c r="N92" i="25"/>
  <c r="N89" i="25"/>
  <c r="O81" i="25"/>
  <c r="O78" i="25"/>
  <c r="O74" i="25"/>
  <c r="M73" i="25"/>
  <c r="N69" i="25"/>
  <c r="M68" i="25"/>
  <c r="N115" i="25"/>
  <c r="O94" i="25"/>
  <c r="N87" i="25"/>
  <c r="N80" i="25"/>
  <c r="N67" i="25"/>
  <c r="M62" i="25"/>
  <c r="O58" i="25"/>
  <c r="N57" i="25"/>
  <c r="M56" i="25"/>
  <c r="O46" i="25"/>
  <c r="O111" i="25"/>
  <c r="M94" i="25"/>
  <c r="O92" i="25"/>
  <c r="M87" i="25"/>
  <c r="M80" i="25"/>
  <c r="M67" i="25"/>
  <c r="O63" i="25"/>
  <c r="O59" i="25"/>
  <c r="N58" i="25"/>
  <c r="M57" i="25"/>
  <c r="O47" i="25"/>
  <c r="N46" i="25"/>
  <c r="M45" i="25"/>
  <c r="N109" i="25"/>
  <c r="O96" i="25"/>
  <c r="M92" i="25"/>
  <c r="O84" i="25"/>
  <c r="O77" i="25"/>
  <c r="O75" i="25"/>
  <c r="O68" i="25"/>
  <c r="N63" i="25"/>
  <c r="O99" i="25"/>
  <c r="O98" i="25"/>
  <c r="O116" i="25"/>
  <c r="N99" i="25"/>
  <c r="M98" i="25"/>
  <c r="N93" i="25"/>
  <c r="O97" i="25"/>
  <c r="M88" i="25"/>
  <c r="M83" i="25"/>
  <c r="M102" i="25"/>
  <c r="N97" i="25"/>
  <c r="N85" i="25"/>
  <c r="Z16" i="25"/>
  <c r="AC16" i="25" s="1"/>
  <c r="AA17" i="25"/>
  <c r="AB17" i="25" s="1"/>
  <c r="R20" i="25"/>
  <c r="U20" i="25" s="1"/>
  <c r="AE20" i="25"/>
  <c r="M27" i="25"/>
  <c r="N28" i="25"/>
  <c r="Z28" i="25"/>
  <c r="AC28" i="25" s="1"/>
  <c r="O29" i="25"/>
  <c r="AA29" i="25"/>
  <c r="AB29" i="25" s="1"/>
  <c r="Q31" i="25"/>
  <c r="R32" i="25"/>
  <c r="U32" i="25" s="1"/>
  <c r="AE32" i="25"/>
  <c r="S33" i="25"/>
  <c r="T33" i="25" s="1"/>
  <c r="W37" i="25"/>
  <c r="X37" i="25" s="1"/>
  <c r="M39" i="25"/>
  <c r="O40" i="25"/>
  <c r="R41" i="25"/>
  <c r="U41" i="25" s="1"/>
  <c r="M44" i="25"/>
  <c r="AE45" i="25"/>
  <c r="Z47" i="25"/>
  <c r="AC47" i="25" s="1"/>
  <c r="S48" i="25"/>
  <c r="T48" i="25" s="1"/>
  <c r="O50" i="25"/>
  <c r="V51" i="25"/>
  <c r="Y51" i="25" s="1"/>
  <c r="M52" i="25"/>
  <c r="R53" i="25"/>
  <c r="U53" i="25" s="1"/>
  <c r="M55" i="25"/>
  <c r="Q56" i="25"/>
  <c r="V57" i="25"/>
  <c r="Y57" i="25" s="1"/>
  <c r="M58" i="25"/>
  <c r="M60" i="25"/>
  <c r="N62" i="25"/>
  <c r="W63" i="25"/>
  <c r="X63" i="25" s="1"/>
  <c r="M65" i="25"/>
  <c r="O69" i="25"/>
  <c r="N74" i="25"/>
  <c r="S70" i="25"/>
  <c r="T70" i="25" s="1"/>
  <c r="Z70" i="25"/>
  <c r="AC70" i="25" s="1"/>
  <c r="W70" i="25"/>
  <c r="X70" i="25" s="1"/>
  <c r="M97" i="25"/>
  <c r="AE49" i="25"/>
  <c r="R49" i="25"/>
  <c r="U49" i="25" s="1"/>
  <c r="Z49" i="25"/>
  <c r="AC49" i="25" s="1"/>
  <c r="W54" i="25"/>
  <c r="X54" i="25" s="1"/>
  <c r="V54" i="25"/>
  <c r="Y54" i="25" s="1"/>
  <c r="Z54" i="25"/>
  <c r="AC54" i="25" s="1"/>
  <c r="Q69" i="25"/>
  <c r="W91" i="25"/>
  <c r="X91" i="25" s="1"/>
  <c r="R91" i="25"/>
  <c r="U91" i="25" s="1"/>
  <c r="V91" i="25"/>
  <c r="Y91" i="25" s="1"/>
  <c r="AA91" i="25"/>
  <c r="AB91" i="25" s="1"/>
  <c r="Z91" i="25"/>
  <c r="AC91" i="25" s="1"/>
  <c r="H55" i="16"/>
  <c r="Q207" i="25"/>
  <c r="Q195" i="25"/>
  <c r="Q208" i="25"/>
  <c r="Q196" i="25"/>
  <c r="Q184" i="25"/>
  <c r="Q197" i="25"/>
  <c r="Q185" i="25"/>
  <c r="Q173" i="25"/>
  <c r="Q198" i="25"/>
  <c r="Q199" i="25"/>
  <c r="Q187" i="25"/>
  <c r="Q200" i="25"/>
  <c r="Q188" i="25"/>
  <c r="Q176" i="25"/>
  <c r="Q164" i="25"/>
  <c r="Q201" i="25"/>
  <c r="Q189" i="25"/>
  <c r="Q177" i="25"/>
  <c r="Q165" i="25"/>
  <c r="Q202" i="25"/>
  <c r="Q190" i="25"/>
  <c r="Q178" i="25"/>
  <c r="Q166" i="25"/>
  <c r="Q183" i="25"/>
  <c r="Q205" i="25"/>
  <c r="Q204" i="25"/>
  <c r="Q191" i="25"/>
  <c r="Q206" i="25"/>
  <c r="Q172" i="25"/>
  <c r="Q153" i="25"/>
  <c r="Q141" i="25"/>
  <c r="Q193" i="25"/>
  <c r="Q192" i="25"/>
  <c r="Q194" i="25"/>
  <c r="Q203" i="25"/>
  <c r="Q186" i="25"/>
  <c r="Q171" i="25"/>
  <c r="Q158" i="25"/>
  <c r="Q154" i="25"/>
  <c r="Q145" i="25"/>
  <c r="Q175" i="25"/>
  <c r="Q155" i="25"/>
  <c r="Q146" i="25"/>
  <c r="Q142" i="25"/>
  <c r="Q133" i="25"/>
  <c r="Q121" i="25"/>
  <c r="Q182" i="25"/>
  <c r="Q181" i="25"/>
  <c r="Q180" i="25"/>
  <c r="Q167" i="25"/>
  <c r="Q179" i="25"/>
  <c r="Q157" i="25"/>
  <c r="Q170" i="25"/>
  <c r="Q160" i="25"/>
  <c r="Q151" i="25"/>
  <c r="Q149" i="25"/>
  <c r="Q163" i="25"/>
  <c r="Q162" i="25"/>
  <c r="Q138" i="25"/>
  <c r="Q135" i="25"/>
  <c r="Q123" i="25"/>
  <c r="Q116" i="25"/>
  <c r="Q168" i="25"/>
  <c r="Q147" i="25"/>
  <c r="Q134" i="25"/>
  <c r="Q129" i="25"/>
  <c r="Q112" i="25"/>
  <c r="Q104" i="25"/>
  <c r="Q152" i="25"/>
  <c r="Q150" i="25"/>
  <c r="Q174" i="25"/>
  <c r="Q159" i="25"/>
  <c r="Q148" i="25"/>
  <c r="Q169" i="25"/>
  <c r="Q143" i="25"/>
  <c r="Q128" i="25"/>
  <c r="Q102" i="25"/>
  <c r="Q161" i="25"/>
  <c r="Q97" i="25"/>
  <c r="Q85" i="25"/>
  <c r="Q137" i="25"/>
  <c r="Q144" i="25"/>
  <c r="Q127" i="25"/>
  <c r="Q122" i="25"/>
  <c r="Q119" i="25"/>
  <c r="Q110" i="25"/>
  <c r="Q87" i="25"/>
  <c r="Q78" i="25"/>
  <c r="Q126" i="25"/>
  <c r="Q114" i="25"/>
  <c r="Q132" i="25"/>
  <c r="Q156" i="25"/>
  <c r="Q139" i="25"/>
  <c r="Q136" i="25"/>
  <c r="Q125" i="25"/>
  <c r="Q140" i="25"/>
  <c r="Q130" i="25"/>
  <c r="Q118" i="25"/>
  <c r="Q131" i="25"/>
  <c r="Q117" i="25"/>
  <c r="Q111" i="25"/>
  <c r="Q108" i="25"/>
  <c r="Q99" i="25"/>
  <c r="Q94" i="25"/>
  <c r="Q88" i="25"/>
  <c r="Q72" i="25"/>
  <c r="Q115" i="25"/>
  <c r="Q120" i="25"/>
  <c r="Q113" i="25"/>
  <c r="Q100" i="25"/>
  <c r="Q106" i="25"/>
  <c r="Q124" i="25"/>
  <c r="Q109" i="25"/>
  <c r="Q98" i="25"/>
  <c r="Q105" i="25"/>
  <c r="Q84" i="25"/>
  <c r="Q75" i="25"/>
  <c r="Q60" i="25"/>
  <c r="Q82" i="25"/>
  <c r="Q77" i="25"/>
  <c r="Q68" i="25"/>
  <c r="Q59" i="25"/>
  <c r="Q48" i="25"/>
  <c r="Q96" i="25"/>
  <c r="Q89" i="25"/>
  <c r="Q71" i="25"/>
  <c r="Q49" i="25"/>
  <c r="Q73" i="25"/>
  <c r="Q64" i="25"/>
  <c r="Q101" i="25"/>
  <c r="Q95" i="25"/>
  <c r="Q90" i="25"/>
  <c r="Q80" i="25"/>
  <c r="V20" i="25"/>
  <c r="Q27" i="25"/>
  <c r="V32" i="25"/>
  <c r="Y32" i="25" s="1"/>
  <c r="W33" i="25"/>
  <c r="X33" i="25" s="1"/>
  <c r="AA37" i="25"/>
  <c r="AB37" i="25" s="1"/>
  <c r="Q39" i="25"/>
  <c r="W41" i="25"/>
  <c r="X41" i="25" s="1"/>
  <c r="Q44" i="25"/>
  <c r="W48" i="25"/>
  <c r="X48" i="25" s="1"/>
  <c r="Z51" i="25"/>
  <c r="AC51" i="25" s="1"/>
  <c r="Q52" i="25"/>
  <c r="Q55" i="25"/>
  <c r="AE61" i="25"/>
  <c r="R61" i="25"/>
  <c r="U61" i="25" s="1"/>
  <c r="W61" i="25"/>
  <c r="X61" i="25" s="1"/>
  <c r="V61" i="25"/>
  <c r="Y61" i="25" s="1"/>
  <c r="AA61" i="25"/>
  <c r="AB61" i="25" s="1"/>
  <c r="AE63" i="25"/>
  <c r="Q65" i="25"/>
  <c r="Z68" i="25"/>
  <c r="AC68" i="25" s="1"/>
  <c r="O70" i="25"/>
  <c r="AA71" i="25"/>
  <c r="AB71" i="25" s="1"/>
  <c r="S71" i="25"/>
  <c r="T71" i="25" s="1"/>
  <c r="R71" i="25"/>
  <c r="U71" i="25" s="1"/>
  <c r="N75" i="25"/>
  <c r="M86" i="25"/>
  <c r="M91" i="25"/>
  <c r="Q92" i="25"/>
  <c r="R96" i="25"/>
  <c r="U96" i="25" s="1"/>
  <c r="AA96" i="25"/>
  <c r="AB96" i="25" s="1"/>
  <c r="S96" i="25"/>
  <c r="T96" i="25" s="1"/>
  <c r="Z96" i="25"/>
  <c r="AC96" i="25" s="1"/>
  <c r="W96" i="25"/>
  <c r="X96" i="25" s="1"/>
  <c r="V96" i="25"/>
  <c r="Y96" i="25" s="1"/>
  <c r="N118" i="25"/>
  <c r="AA46" i="25"/>
  <c r="AB46" i="25" s="1"/>
  <c r="Z46" i="25"/>
  <c r="AC46" i="25" s="1"/>
  <c r="W79" i="25"/>
  <c r="X79" i="25" s="1"/>
  <c r="S79" i="25"/>
  <c r="T79" i="25" s="1"/>
  <c r="V79" i="25"/>
  <c r="Y79" i="25" s="1"/>
  <c r="R79" i="25"/>
  <c r="U79" i="25" s="1"/>
  <c r="Z79" i="25"/>
  <c r="AC79" i="25" s="1"/>
  <c r="O86" i="25"/>
  <c r="N88" i="25"/>
  <c r="N91" i="25"/>
  <c r="N96" i="25"/>
  <c r="V194" i="24"/>
  <c r="Y194" i="24" s="1"/>
  <c r="W19" i="25"/>
  <c r="X19" i="25" s="1"/>
  <c r="V30" i="25"/>
  <c r="Y30" i="25" s="1"/>
  <c r="W31" i="25"/>
  <c r="X31" i="25" s="1"/>
  <c r="Q37" i="25"/>
  <c r="Q43" i="25"/>
  <c r="AE43" i="25"/>
  <c r="Z53" i="25"/>
  <c r="AC53" i="25" s="1"/>
  <c r="AE54" i="25"/>
  <c r="AA59" i="25"/>
  <c r="AB59" i="25" s="1"/>
  <c r="R70" i="25"/>
  <c r="U70" i="25" s="1"/>
  <c r="AA77" i="25"/>
  <c r="AB77" i="25" s="1"/>
  <c r="R77" i="25"/>
  <c r="U77" i="25" s="1"/>
  <c r="V77" i="25"/>
  <c r="Y77" i="25" s="1"/>
  <c r="S84" i="25"/>
  <c r="T84" i="25" s="1"/>
  <c r="R84" i="25"/>
  <c r="U84" i="25" s="1"/>
  <c r="W84" i="25"/>
  <c r="X84" i="25" s="1"/>
  <c r="V84" i="25"/>
  <c r="Y84" i="25" s="1"/>
  <c r="O88" i="25"/>
  <c r="V89" i="25"/>
  <c r="Y89" i="25" s="1"/>
  <c r="R89" i="25"/>
  <c r="U89" i="25" s="1"/>
  <c r="W89" i="25"/>
  <c r="X89" i="25" s="1"/>
  <c r="O90" i="25"/>
  <c r="O91" i="25"/>
  <c r="O93" i="25"/>
  <c r="Q107" i="25"/>
  <c r="AE116" i="25"/>
  <c r="S116" i="25"/>
  <c r="T116" i="25" s="1"/>
  <c r="W116" i="25"/>
  <c r="X116" i="25" s="1"/>
  <c r="V116" i="25"/>
  <c r="Y116" i="25" s="1"/>
  <c r="R116" i="25"/>
  <c r="U116" i="25" s="1"/>
  <c r="AA116" i="25"/>
  <c r="AB116" i="25" s="1"/>
  <c r="Z116" i="25"/>
  <c r="AC116" i="25" s="1"/>
  <c r="W30" i="25"/>
  <c r="X30" i="25" s="1"/>
  <c r="Z33" i="25"/>
  <c r="AC33" i="25" s="1"/>
  <c r="R37" i="25"/>
  <c r="U37" i="25" s="1"/>
  <c r="AE37" i="25"/>
  <c r="R43" i="25"/>
  <c r="U43" i="25" s="1"/>
  <c r="AE46" i="25"/>
  <c r="Z48" i="25"/>
  <c r="AC48" i="25" s="1"/>
  <c r="S49" i="25"/>
  <c r="T49" i="25" s="1"/>
  <c r="Q54" i="25"/>
  <c r="Q57" i="25"/>
  <c r="Q63" i="25"/>
  <c r="N66" i="25"/>
  <c r="N72" i="25"/>
  <c r="M77" i="25"/>
  <c r="N78" i="25"/>
  <c r="O79" i="25"/>
  <c r="O80" i="25"/>
  <c r="V81" i="25"/>
  <c r="Y81" i="25" s="1"/>
  <c r="S81" i="25"/>
  <c r="T81" i="25" s="1"/>
  <c r="AA81" i="25"/>
  <c r="AB81" i="25" s="1"/>
  <c r="Z81" i="25"/>
  <c r="AC81" i="25" s="1"/>
  <c r="Q83" i="25"/>
  <c r="M84" i="25"/>
  <c r="Q86" i="25"/>
  <c r="M89" i="25"/>
  <c r="Q91" i="25"/>
  <c r="AA95" i="25"/>
  <c r="AB95" i="25" s="1"/>
  <c r="V95" i="25"/>
  <c r="Y95" i="25" s="1"/>
  <c r="W95" i="25"/>
  <c r="X95" i="25" s="1"/>
  <c r="AE95" i="25"/>
  <c r="Z95" i="25"/>
  <c r="AC95" i="25" s="1"/>
  <c r="M105" i="25"/>
  <c r="AA33" i="25"/>
  <c r="AB33" i="25" s="1"/>
  <c r="S37" i="25"/>
  <c r="T37" i="25" s="1"/>
  <c r="S43" i="25"/>
  <c r="T43" i="25" s="1"/>
  <c r="AA48" i="25"/>
  <c r="AB48" i="25" s="1"/>
  <c r="AE51" i="25"/>
  <c r="R54" i="25"/>
  <c r="U54" i="25" s="1"/>
  <c r="R63" i="25"/>
  <c r="U63" i="25" s="1"/>
  <c r="S64" i="25"/>
  <c r="T64" i="25" s="1"/>
  <c r="R64" i="25"/>
  <c r="U64" i="25" s="1"/>
  <c r="AE64" i="25"/>
  <c r="N68" i="25"/>
  <c r="O72" i="25"/>
  <c r="V73" i="25"/>
  <c r="Y73" i="25" s="1"/>
  <c r="Z73" i="25"/>
  <c r="AC73" i="25" s="1"/>
  <c r="S73" i="25"/>
  <c r="T73" i="25" s="1"/>
  <c r="R73" i="25"/>
  <c r="U73" i="25" s="1"/>
  <c r="Q76" i="25"/>
  <c r="S77" i="25"/>
  <c r="T77" i="25" s="1"/>
  <c r="N81" i="25"/>
  <c r="N84" i="25"/>
  <c r="O87" i="25"/>
  <c r="O89" i="25"/>
  <c r="Q93" i="25"/>
  <c r="Z19" i="25"/>
  <c r="AC19" i="25" s="1"/>
  <c r="Q22" i="25"/>
  <c r="Z31" i="25"/>
  <c r="AC31" i="25" s="1"/>
  <c r="Q34" i="25"/>
  <c r="O41" i="25"/>
  <c r="AA45" i="25"/>
  <c r="AB45" i="25" s="1"/>
  <c r="R46" i="25"/>
  <c r="U46" i="25" s="1"/>
  <c r="N48" i="25"/>
  <c r="AE48" i="25"/>
  <c r="S50" i="25"/>
  <c r="T50" i="25" s="1"/>
  <c r="AE50" i="25"/>
  <c r="R50" i="25"/>
  <c r="U50" i="25" s="1"/>
  <c r="Z50" i="25"/>
  <c r="AC50" i="25" s="1"/>
  <c r="Q51" i="25"/>
  <c r="O53" i="25"/>
  <c r="S54" i="25"/>
  <c r="T54" i="25" s="1"/>
  <c r="N56" i="25"/>
  <c r="S57" i="25"/>
  <c r="T57" i="25" s="1"/>
  <c r="R59" i="25"/>
  <c r="U59" i="25" s="1"/>
  <c r="Q61" i="25"/>
  <c r="S63" i="25"/>
  <c r="T63" i="25" s="1"/>
  <c r="M64" i="25"/>
  <c r="R68" i="25"/>
  <c r="U68" i="25" s="1"/>
  <c r="V70" i="25"/>
  <c r="Y70" i="25" s="1"/>
  <c r="N73" i="25"/>
  <c r="Q79" i="25"/>
  <c r="R95" i="25"/>
  <c r="U95" i="25" s="1"/>
  <c r="Q103" i="25"/>
  <c r="R10" i="25"/>
  <c r="U10" i="25" s="1"/>
  <c r="AE10" i="25"/>
  <c r="R22" i="25"/>
  <c r="U22" i="25" s="1"/>
  <c r="AE22" i="25"/>
  <c r="Z30" i="25"/>
  <c r="AC30" i="25" s="1"/>
  <c r="Q33" i="25"/>
  <c r="R34" i="25"/>
  <c r="U34" i="25" s="1"/>
  <c r="AE34" i="25"/>
  <c r="M40" i="25"/>
  <c r="Z40" i="25"/>
  <c r="AC40" i="25" s="1"/>
  <c r="N45" i="25"/>
  <c r="S46" i="25"/>
  <c r="T46" i="25" s="1"/>
  <c r="O48" i="25"/>
  <c r="V49" i="25"/>
  <c r="Y49" i="25" s="1"/>
  <c r="M50" i="25"/>
  <c r="AA50" i="25"/>
  <c r="AB50" i="25" s="1"/>
  <c r="R51" i="25"/>
  <c r="U51" i="25" s="1"/>
  <c r="AE53" i="25"/>
  <c r="O56" i="25"/>
  <c r="S59" i="25"/>
  <c r="T59" i="25" s="1"/>
  <c r="S61" i="25"/>
  <c r="T61" i="25" s="1"/>
  <c r="N64" i="25"/>
  <c r="Q66" i="25"/>
  <c r="S68" i="25"/>
  <c r="T68" i="25" s="1"/>
  <c r="AE69" i="25"/>
  <c r="Z69" i="25"/>
  <c r="AC69" i="25" s="1"/>
  <c r="S69" i="25"/>
  <c r="T69" i="25" s="1"/>
  <c r="R69" i="25"/>
  <c r="U69" i="25" s="1"/>
  <c r="AA70" i="25"/>
  <c r="AB70" i="25" s="1"/>
  <c r="O73" i="25"/>
  <c r="W77" i="25"/>
  <c r="X77" i="25" s="1"/>
  <c r="Q81" i="25"/>
  <c r="S95" i="25"/>
  <c r="T95" i="25" s="1"/>
  <c r="S174" i="24"/>
  <c r="T174" i="24" s="1"/>
  <c r="V188" i="24"/>
  <c r="Y188" i="24" s="1"/>
  <c r="V191" i="24"/>
  <c r="Y191" i="24" s="1"/>
  <c r="R193" i="24"/>
  <c r="U193" i="24" s="1"/>
  <c r="S203" i="24"/>
  <c r="T203" i="24" s="1"/>
  <c r="H89" i="16"/>
  <c r="S10" i="25"/>
  <c r="T10" i="25" s="1"/>
  <c r="M28" i="25"/>
  <c r="N29" i="25"/>
  <c r="O30" i="25"/>
  <c r="Q32" i="25"/>
  <c r="R33" i="25"/>
  <c r="U33" i="25" s="1"/>
  <c r="N40" i="25"/>
  <c r="Q41" i="25"/>
  <c r="V43" i="25"/>
  <c r="Y43" i="25" s="1"/>
  <c r="O45" i="25"/>
  <c r="W49" i="25"/>
  <c r="X49" i="25" s="1"/>
  <c r="N50" i="25"/>
  <c r="Q53" i="25"/>
  <c r="AA58" i="25"/>
  <c r="AB58" i="25" s="1"/>
  <c r="Z58" i="25"/>
  <c r="AC58" i="25" s="1"/>
  <c r="AA60" i="25"/>
  <c r="AB60" i="25" s="1"/>
  <c r="V63" i="25"/>
  <c r="Y63" i="25" s="1"/>
  <c r="O64" i="25"/>
  <c r="V65" i="25"/>
  <c r="Y65" i="25" s="1"/>
  <c r="W65" i="25"/>
  <c r="X65" i="25" s="1"/>
  <c r="M69" i="25"/>
  <c r="M74" i="25"/>
  <c r="R81" i="25"/>
  <c r="U81" i="25" s="1"/>
  <c r="Z84" i="25"/>
  <c r="AC84" i="25" s="1"/>
  <c r="Z89" i="25"/>
  <c r="AC89" i="25" s="1"/>
  <c r="AE91" i="25"/>
  <c r="S82" i="25"/>
  <c r="T82" i="25" s="1"/>
  <c r="AA83" i="25"/>
  <c r="AB83" i="25" s="1"/>
  <c r="R83" i="25"/>
  <c r="U83" i="25" s="1"/>
  <c r="S104" i="25"/>
  <c r="T104" i="25" s="1"/>
  <c r="AE104" i="25"/>
  <c r="V104" i="25"/>
  <c r="Y104" i="25" s="1"/>
  <c r="AA104" i="25"/>
  <c r="AB104" i="25" s="1"/>
  <c r="Z104" i="25"/>
  <c r="AC104" i="25" s="1"/>
  <c r="S106" i="25"/>
  <c r="T106" i="25" s="1"/>
  <c r="AA106" i="25"/>
  <c r="AB106" i="25" s="1"/>
  <c r="V106" i="25"/>
  <c r="Y106" i="25" s="1"/>
  <c r="R106" i="25"/>
  <c r="U106" i="25" s="1"/>
  <c r="W108" i="25"/>
  <c r="X108" i="25" s="1"/>
  <c r="R108" i="25"/>
  <c r="U108" i="25" s="1"/>
  <c r="AE108" i="25"/>
  <c r="S108" i="25"/>
  <c r="T108" i="25" s="1"/>
  <c r="AA108" i="25"/>
  <c r="AB108" i="25" s="1"/>
  <c r="Z108" i="25"/>
  <c r="AC108" i="25" s="1"/>
  <c r="V108" i="25"/>
  <c r="Y108" i="25" s="1"/>
  <c r="Z101" i="25"/>
  <c r="AC101" i="25" s="1"/>
  <c r="V101" i="25"/>
  <c r="Y101" i="25" s="1"/>
  <c r="R101" i="25"/>
  <c r="U101" i="25" s="1"/>
  <c r="AA101" i="25"/>
  <c r="AB101" i="25" s="1"/>
  <c r="W106" i="25"/>
  <c r="X106" i="25" s="1"/>
  <c r="AE106" i="25"/>
  <c r="W97" i="25"/>
  <c r="X97" i="25" s="1"/>
  <c r="AA100" i="25"/>
  <c r="AB100" i="25" s="1"/>
  <c r="V100" i="25"/>
  <c r="Y100" i="25" s="1"/>
  <c r="R100" i="25"/>
  <c r="U100" i="25" s="1"/>
  <c r="AE100" i="25"/>
  <c r="S101" i="25"/>
  <c r="T101" i="25" s="1"/>
  <c r="V66" i="25"/>
  <c r="Y66" i="25" s="1"/>
  <c r="V76" i="25"/>
  <c r="Y76" i="25" s="1"/>
  <c r="Z78" i="25"/>
  <c r="AC78" i="25" s="1"/>
  <c r="Z85" i="25"/>
  <c r="AC85" i="25" s="1"/>
  <c r="Z94" i="25"/>
  <c r="AC94" i="25" s="1"/>
  <c r="V94" i="25"/>
  <c r="Y94" i="25" s="1"/>
  <c r="AA85" i="25"/>
  <c r="AB85" i="25" s="1"/>
  <c r="AE94" i="25"/>
  <c r="AE72" i="25"/>
  <c r="W72" i="25"/>
  <c r="X72" i="25" s="1"/>
  <c r="AA72" i="25"/>
  <c r="AB72" i="25" s="1"/>
  <c r="W74" i="25"/>
  <c r="X74" i="25" s="1"/>
  <c r="V74" i="25"/>
  <c r="Y74" i="25" s="1"/>
  <c r="AA74" i="25"/>
  <c r="AB74" i="25" s="1"/>
  <c r="V78" i="25"/>
  <c r="Y78" i="25" s="1"/>
  <c r="AE78" i="25"/>
  <c r="V90" i="25"/>
  <c r="Y90" i="25" s="1"/>
  <c r="AA90" i="25"/>
  <c r="AB90" i="25" s="1"/>
  <c r="S90" i="25"/>
  <c r="T90" i="25" s="1"/>
  <c r="AE90" i="25"/>
  <c r="V97" i="25"/>
  <c r="Y97" i="25" s="1"/>
  <c r="AE97" i="25"/>
  <c r="S97" i="25"/>
  <c r="T97" i="25" s="1"/>
  <c r="Z97" i="25"/>
  <c r="AC97" i="25" s="1"/>
  <c r="AE86" i="25"/>
  <c r="R86" i="25"/>
  <c r="U86" i="25" s="1"/>
  <c r="AA86" i="25"/>
  <c r="AB86" i="25" s="1"/>
  <c r="Z86" i="25"/>
  <c r="AC86" i="25" s="1"/>
  <c r="R93" i="25"/>
  <c r="U93" i="25" s="1"/>
  <c r="AE112" i="25"/>
  <c r="S112" i="25"/>
  <c r="T112" i="25" s="1"/>
  <c r="R112" i="25"/>
  <c r="U112" i="25" s="1"/>
  <c r="AE120" i="25"/>
  <c r="R120" i="25"/>
  <c r="U120" i="25" s="1"/>
  <c r="AA120" i="25"/>
  <c r="AB120" i="25" s="1"/>
  <c r="Z120" i="25"/>
  <c r="AC120" i="25" s="1"/>
  <c r="V121" i="25"/>
  <c r="Y121" i="25" s="1"/>
  <c r="AE121" i="25"/>
  <c r="W121" i="25"/>
  <c r="X121" i="25" s="1"/>
  <c r="S121" i="25"/>
  <c r="T121" i="25" s="1"/>
  <c r="R121" i="25"/>
  <c r="U121" i="25" s="1"/>
  <c r="R102" i="25"/>
  <c r="U102" i="25" s="1"/>
  <c r="AE103" i="25"/>
  <c r="R103" i="25"/>
  <c r="U103" i="25" s="1"/>
  <c r="Z103" i="25"/>
  <c r="AC103" i="25" s="1"/>
  <c r="V103" i="25"/>
  <c r="Y103" i="25" s="1"/>
  <c r="V107" i="25"/>
  <c r="Y107" i="25" s="1"/>
  <c r="S107" i="25"/>
  <c r="T107" i="25" s="1"/>
  <c r="AE107" i="25"/>
  <c r="V134" i="25"/>
  <c r="Y134" i="25" s="1"/>
  <c r="AA134" i="25"/>
  <c r="AB134" i="25" s="1"/>
  <c r="AE134" i="25"/>
  <c r="W134" i="25"/>
  <c r="X134" i="25" s="1"/>
  <c r="S134" i="25"/>
  <c r="T134" i="25" s="1"/>
  <c r="R134" i="25"/>
  <c r="U134" i="25" s="1"/>
  <c r="Z134" i="25"/>
  <c r="AC134" i="25" s="1"/>
  <c r="V102" i="25"/>
  <c r="Y102" i="25" s="1"/>
  <c r="W102" i="25"/>
  <c r="X102" i="25" s="1"/>
  <c r="Z115" i="25"/>
  <c r="AC115" i="25" s="1"/>
  <c r="AE115" i="25"/>
  <c r="AA115" i="25"/>
  <c r="AB115" i="25" s="1"/>
  <c r="W115" i="25"/>
  <c r="X115" i="25" s="1"/>
  <c r="S103" i="25"/>
  <c r="T103" i="25" s="1"/>
  <c r="S87" i="25"/>
  <c r="T87" i="25" s="1"/>
  <c r="AE87" i="25"/>
  <c r="Z87" i="25"/>
  <c r="AC87" i="25" s="1"/>
  <c r="Z102" i="25"/>
  <c r="AC102" i="25" s="1"/>
  <c r="R115" i="25"/>
  <c r="U115" i="25" s="1"/>
  <c r="AA125" i="25"/>
  <c r="AB125" i="25" s="1"/>
  <c r="S125" i="25"/>
  <c r="T125" i="25" s="1"/>
  <c r="W125" i="25"/>
  <c r="X125" i="25" s="1"/>
  <c r="V125" i="25"/>
  <c r="Y125" i="25" s="1"/>
  <c r="R125" i="25"/>
  <c r="U125" i="25" s="1"/>
  <c r="W124" i="25"/>
  <c r="X124" i="25" s="1"/>
  <c r="AA124" i="25"/>
  <c r="AB124" i="25" s="1"/>
  <c r="S124" i="25"/>
  <c r="T124" i="25" s="1"/>
  <c r="Z124" i="25"/>
  <c r="AC124" i="25" s="1"/>
  <c r="V124" i="25"/>
  <c r="Y124" i="25" s="1"/>
  <c r="R124" i="25"/>
  <c r="U124" i="25" s="1"/>
  <c r="W103" i="25"/>
  <c r="X103" i="25" s="1"/>
  <c r="AA102" i="25"/>
  <c r="AB102" i="25" s="1"/>
  <c r="S102" i="25"/>
  <c r="T102" i="25" s="1"/>
  <c r="Z107" i="25"/>
  <c r="AC107" i="25" s="1"/>
  <c r="Z125" i="25"/>
  <c r="AC125" i="25" s="1"/>
  <c r="Z113" i="25"/>
  <c r="AC113" i="25" s="1"/>
  <c r="V113" i="25"/>
  <c r="Y113" i="25" s="1"/>
  <c r="AA113" i="25"/>
  <c r="AB113" i="25" s="1"/>
  <c r="V115" i="25"/>
  <c r="Y115" i="25" s="1"/>
  <c r="AA144" i="25"/>
  <c r="AB144" i="25" s="1"/>
  <c r="Z144" i="25"/>
  <c r="AC144" i="25" s="1"/>
  <c r="W144" i="25"/>
  <c r="X144" i="25" s="1"/>
  <c r="V144" i="25"/>
  <c r="Y144" i="25" s="1"/>
  <c r="AE144" i="25"/>
  <c r="R144" i="25"/>
  <c r="U144" i="25" s="1"/>
  <c r="AA141" i="25"/>
  <c r="AB141" i="25" s="1"/>
  <c r="V141" i="25"/>
  <c r="Y141" i="25" s="1"/>
  <c r="S141" i="25"/>
  <c r="T141" i="25" s="1"/>
  <c r="R141" i="25"/>
  <c r="U141" i="25" s="1"/>
  <c r="Z141" i="25"/>
  <c r="AC141" i="25" s="1"/>
  <c r="AE141" i="25"/>
  <c r="V126" i="25"/>
  <c r="Y126" i="25" s="1"/>
  <c r="AA126" i="25"/>
  <c r="AB126" i="25" s="1"/>
  <c r="R126" i="25"/>
  <c r="U126" i="25" s="1"/>
  <c r="W126" i="25"/>
  <c r="X126" i="25" s="1"/>
  <c r="Z126" i="25"/>
  <c r="AC126" i="25" s="1"/>
  <c r="R132" i="25"/>
  <c r="U132" i="25" s="1"/>
  <c r="S132" i="25"/>
  <c r="T132" i="25" s="1"/>
  <c r="AE132" i="25"/>
  <c r="W132" i="25"/>
  <c r="X132" i="25" s="1"/>
  <c r="V132" i="25"/>
  <c r="Y132" i="25" s="1"/>
  <c r="Z137" i="25"/>
  <c r="AC137" i="25" s="1"/>
  <c r="R137" i="25"/>
  <c r="U137" i="25" s="1"/>
  <c r="V137" i="25"/>
  <c r="Y137" i="25" s="1"/>
  <c r="AE137" i="25"/>
  <c r="AA151" i="25"/>
  <c r="AB151" i="25" s="1"/>
  <c r="R151" i="25"/>
  <c r="U151" i="25" s="1"/>
  <c r="AE151" i="25"/>
  <c r="V151" i="25"/>
  <c r="Y151" i="25" s="1"/>
  <c r="S151" i="25"/>
  <c r="T151" i="25" s="1"/>
  <c r="Z151" i="25"/>
  <c r="AC151" i="25" s="1"/>
  <c r="Z119" i="25"/>
  <c r="AC119" i="25" s="1"/>
  <c r="AA119" i="25"/>
  <c r="AB119" i="25" s="1"/>
  <c r="AE119" i="25"/>
  <c r="AE122" i="25"/>
  <c r="R122" i="25"/>
  <c r="U122" i="25" s="1"/>
  <c r="AA122" i="25"/>
  <c r="AB122" i="25" s="1"/>
  <c r="V122" i="25"/>
  <c r="Y122" i="25" s="1"/>
  <c r="W127" i="25"/>
  <c r="X127" i="25" s="1"/>
  <c r="V127" i="25"/>
  <c r="Y127" i="25" s="1"/>
  <c r="AA127" i="25"/>
  <c r="AB127" i="25" s="1"/>
  <c r="Z127" i="25"/>
  <c r="AC127" i="25" s="1"/>
  <c r="S127" i="25"/>
  <c r="T127" i="25" s="1"/>
  <c r="AE145" i="25"/>
  <c r="AA145" i="25"/>
  <c r="AB145" i="25" s="1"/>
  <c r="S145" i="25"/>
  <c r="T145" i="25" s="1"/>
  <c r="W145" i="25"/>
  <c r="X145" i="25" s="1"/>
  <c r="V145" i="25"/>
  <c r="Y145" i="25" s="1"/>
  <c r="Z145" i="25"/>
  <c r="AC145" i="25" s="1"/>
  <c r="W151" i="25"/>
  <c r="X151" i="25" s="1"/>
  <c r="R145" i="25"/>
  <c r="U145" i="25" s="1"/>
  <c r="S137" i="25"/>
  <c r="T137" i="25" s="1"/>
  <c r="W98" i="25"/>
  <c r="X98" i="25" s="1"/>
  <c r="S98" i="25"/>
  <c r="T98" i="25" s="1"/>
  <c r="Z98" i="25"/>
  <c r="AC98" i="25" s="1"/>
  <c r="AE105" i="25"/>
  <c r="R105" i="25"/>
  <c r="U105" i="25" s="1"/>
  <c r="W105" i="25"/>
  <c r="X105" i="25" s="1"/>
  <c r="AA105" i="25"/>
  <c r="AB105" i="25" s="1"/>
  <c r="S123" i="25"/>
  <c r="T123" i="25" s="1"/>
  <c r="AE123" i="25"/>
  <c r="AA123" i="25"/>
  <c r="AB123" i="25" s="1"/>
  <c r="S126" i="25"/>
  <c r="T126" i="25" s="1"/>
  <c r="W137" i="25"/>
  <c r="X137" i="25" s="1"/>
  <c r="AA137" i="25"/>
  <c r="AB137" i="25" s="1"/>
  <c r="S143" i="25"/>
  <c r="T143" i="25" s="1"/>
  <c r="R143" i="25"/>
  <c r="U143" i="25" s="1"/>
  <c r="AE143" i="25"/>
  <c r="AA143" i="25"/>
  <c r="AB143" i="25" s="1"/>
  <c r="S152" i="25"/>
  <c r="T152" i="25" s="1"/>
  <c r="AA139" i="25"/>
  <c r="AB139" i="25" s="1"/>
  <c r="W139" i="25"/>
  <c r="X139" i="25" s="1"/>
  <c r="S139" i="25"/>
  <c r="T139" i="25" s="1"/>
  <c r="R139" i="25"/>
  <c r="U139" i="25" s="1"/>
  <c r="Z139" i="25"/>
  <c r="AC139" i="25" s="1"/>
  <c r="W147" i="25"/>
  <c r="X147" i="25" s="1"/>
  <c r="V147" i="25"/>
  <c r="Y147" i="25" s="1"/>
  <c r="S147" i="25"/>
  <c r="T147" i="25" s="1"/>
  <c r="R147" i="25"/>
  <c r="U147" i="25" s="1"/>
  <c r="AE147" i="25"/>
  <c r="Z147" i="25"/>
  <c r="AC147" i="25" s="1"/>
  <c r="W159" i="25"/>
  <c r="X159" i="25" s="1"/>
  <c r="S159" i="25"/>
  <c r="T159" i="25" s="1"/>
  <c r="V159" i="25"/>
  <c r="Y159" i="25" s="1"/>
  <c r="AE159" i="25"/>
  <c r="Z159" i="25"/>
  <c r="AC159" i="25" s="1"/>
  <c r="R159" i="25"/>
  <c r="U159" i="25" s="1"/>
  <c r="AA159" i="25"/>
  <c r="AB159" i="25" s="1"/>
  <c r="V143" i="25"/>
  <c r="Y143" i="25" s="1"/>
  <c r="AE117" i="25"/>
  <c r="R117" i="25"/>
  <c r="U117" i="25" s="1"/>
  <c r="V117" i="25"/>
  <c r="Y117" i="25" s="1"/>
  <c r="AA117" i="25"/>
  <c r="AB117" i="25" s="1"/>
  <c r="V129" i="25"/>
  <c r="Y129" i="25" s="1"/>
  <c r="S129" i="25"/>
  <c r="T129" i="25" s="1"/>
  <c r="AA164" i="25"/>
  <c r="AB164" i="25" s="1"/>
  <c r="Z164" i="25"/>
  <c r="AC164" i="25" s="1"/>
  <c r="S164" i="25"/>
  <c r="T164" i="25" s="1"/>
  <c r="W164" i="25"/>
  <c r="X164" i="25" s="1"/>
  <c r="V164" i="25"/>
  <c r="Y164" i="25" s="1"/>
  <c r="AE164" i="25"/>
  <c r="R164" i="25"/>
  <c r="U164" i="25" s="1"/>
  <c r="W152" i="25"/>
  <c r="X152" i="25" s="1"/>
  <c r="V152" i="25"/>
  <c r="Y152" i="25" s="1"/>
  <c r="R152" i="25"/>
  <c r="U152" i="25" s="1"/>
  <c r="AE152" i="25"/>
  <c r="Z152" i="25"/>
  <c r="AC152" i="25" s="1"/>
  <c r="Z150" i="25"/>
  <c r="AC150" i="25" s="1"/>
  <c r="R150" i="25"/>
  <c r="U150" i="25" s="1"/>
  <c r="W150" i="25"/>
  <c r="X150" i="25" s="1"/>
  <c r="V150" i="25"/>
  <c r="Y150" i="25" s="1"/>
  <c r="S150" i="25"/>
  <c r="T150" i="25" s="1"/>
  <c r="AE150" i="25"/>
  <c r="W130" i="25"/>
  <c r="X130" i="25" s="1"/>
  <c r="AE133" i="25"/>
  <c r="V133" i="25"/>
  <c r="Y133" i="25" s="1"/>
  <c r="AA133" i="25"/>
  <c r="AB133" i="25" s="1"/>
  <c r="W135" i="25"/>
  <c r="X135" i="25" s="1"/>
  <c r="V135" i="25"/>
  <c r="Y135" i="25" s="1"/>
  <c r="AA135" i="25"/>
  <c r="AB135" i="25" s="1"/>
  <c r="S154" i="25"/>
  <c r="T154" i="25" s="1"/>
  <c r="V155" i="25"/>
  <c r="Y155" i="25" s="1"/>
  <c r="R156" i="25"/>
  <c r="U156" i="25" s="1"/>
  <c r="AA130" i="25"/>
  <c r="AB130" i="25" s="1"/>
  <c r="AA163" i="25"/>
  <c r="AB163" i="25" s="1"/>
  <c r="Z163" i="25"/>
  <c r="AC163" i="25" s="1"/>
  <c r="R163" i="25"/>
  <c r="U163" i="25" s="1"/>
  <c r="W163" i="25"/>
  <c r="X163" i="25" s="1"/>
  <c r="AE163" i="25"/>
  <c r="V163" i="25"/>
  <c r="Y163" i="25" s="1"/>
  <c r="S163" i="25"/>
  <c r="T163" i="25" s="1"/>
  <c r="AA156" i="25"/>
  <c r="AB156" i="25" s="1"/>
  <c r="Z156" i="25"/>
  <c r="AC156" i="25" s="1"/>
  <c r="W156" i="25"/>
  <c r="X156" i="25" s="1"/>
  <c r="AE174" i="25"/>
  <c r="R174" i="25"/>
  <c r="U174" i="25" s="1"/>
  <c r="AA174" i="25"/>
  <c r="AB174" i="25" s="1"/>
  <c r="Z174" i="25"/>
  <c r="AC174" i="25" s="1"/>
  <c r="V174" i="25"/>
  <c r="Y174" i="25" s="1"/>
  <c r="W174" i="25"/>
  <c r="X174" i="25" s="1"/>
  <c r="S174" i="25"/>
  <c r="T174" i="25" s="1"/>
  <c r="S130" i="25"/>
  <c r="T130" i="25" s="1"/>
  <c r="W133" i="25"/>
  <c r="X133" i="25" s="1"/>
  <c r="AE142" i="25"/>
  <c r="R142" i="25"/>
  <c r="U142" i="25" s="1"/>
  <c r="AA142" i="25"/>
  <c r="AB142" i="25" s="1"/>
  <c r="AE154" i="25"/>
  <c r="R154" i="25"/>
  <c r="U154" i="25" s="1"/>
  <c r="AA154" i="25"/>
  <c r="AB154" i="25" s="1"/>
  <c r="W154" i="25"/>
  <c r="X154" i="25" s="1"/>
  <c r="V154" i="25"/>
  <c r="Y154" i="25" s="1"/>
  <c r="AA157" i="25"/>
  <c r="AB157" i="25" s="1"/>
  <c r="AE157" i="25"/>
  <c r="S157" i="25"/>
  <c r="T157" i="25" s="1"/>
  <c r="R157" i="25"/>
  <c r="U157" i="25" s="1"/>
  <c r="S168" i="25"/>
  <c r="T168" i="25" s="1"/>
  <c r="R168" i="25"/>
  <c r="U168" i="25" s="1"/>
  <c r="AA168" i="25"/>
  <c r="AB168" i="25" s="1"/>
  <c r="AE168" i="25"/>
  <c r="Z168" i="25"/>
  <c r="AC168" i="25" s="1"/>
  <c r="W168" i="25"/>
  <c r="X168" i="25" s="1"/>
  <c r="S155" i="25"/>
  <c r="T155" i="25" s="1"/>
  <c r="AE155" i="25"/>
  <c r="W109" i="25"/>
  <c r="X109" i="25" s="1"/>
  <c r="W114" i="25"/>
  <c r="X114" i="25" s="1"/>
  <c r="W118" i="25"/>
  <c r="X118" i="25" s="1"/>
  <c r="Z131" i="25"/>
  <c r="AC131" i="25" s="1"/>
  <c r="Z138" i="25"/>
  <c r="AC138" i="25" s="1"/>
  <c r="R138" i="25"/>
  <c r="U138" i="25" s="1"/>
  <c r="R155" i="25"/>
  <c r="U155" i="25" s="1"/>
  <c r="V168" i="25"/>
  <c r="Y168" i="25" s="1"/>
  <c r="AA162" i="25"/>
  <c r="AB162" i="25" s="1"/>
  <c r="Z162" i="25"/>
  <c r="AC162" i="25" s="1"/>
  <c r="W162" i="25"/>
  <c r="X162" i="25" s="1"/>
  <c r="AE162" i="25"/>
  <c r="S167" i="25"/>
  <c r="T167" i="25" s="1"/>
  <c r="AE167" i="25"/>
  <c r="R167" i="25"/>
  <c r="U167" i="25" s="1"/>
  <c r="Z167" i="25"/>
  <c r="AC167" i="25" s="1"/>
  <c r="V167" i="25"/>
  <c r="Y167" i="25" s="1"/>
  <c r="AA167" i="25"/>
  <c r="AB167" i="25" s="1"/>
  <c r="AE153" i="25"/>
  <c r="V158" i="25"/>
  <c r="Y158" i="25" s="1"/>
  <c r="AE158" i="25"/>
  <c r="AA158" i="25"/>
  <c r="AB158" i="25" s="1"/>
  <c r="R162" i="25"/>
  <c r="U162" i="25" s="1"/>
  <c r="S162" i="25"/>
  <c r="T162" i="25" s="1"/>
  <c r="W167" i="25"/>
  <c r="X167" i="25" s="1"/>
  <c r="S187" i="25"/>
  <c r="T187" i="25" s="1"/>
  <c r="AA187" i="25"/>
  <c r="AB187" i="25" s="1"/>
  <c r="Z187" i="25"/>
  <c r="AC187" i="25" s="1"/>
  <c r="AE187" i="25"/>
  <c r="V187" i="25"/>
  <c r="Y187" i="25" s="1"/>
  <c r="R187" i="25"/>
  <c r="U187" i="25" s="1"/>
  <c r="W187" i="25"/>
  <c r="X187" i="25" s="1"/>
  <c r="V146" i="25"/>
  <c r="Y146" i="25" s="1"/>
  <c r="AE146" i="25"/>
  <c r="AA146" i="25"/>
  <c r="AB146" i="25" s="1"/>
  <c r="S175" i="25"/>
  <c r="T175" i="25" s="1"/>
  <c r="AA175" i="25"/>
  <c r="AB175" i="25" s="1"/>
  <c r="Z175" i="25"/>
  <c r="AC175" i="25" s="1"/>
  <c r="W175" i="25"/>
  <c r="X175" i="25" s="1"/>
  <c r="R175" i="25"/>
  <c r="U175" i="25" s="1"/>
  <c r="V175" i="25"/>
  <c r="Y175" i="25" s="1"/>
  <c r="AE175" i="25"/>
  <c r="Z170" i="25"/>
  <c r="AC170" i="25" s="1"/>
  <c r="W170" i="25"/>
  <c r="X170" i="25" s="1"/>
  <c r="V170" i="25"/>
  <c r="Y170" i="25" s="1"/>
  <c r="S170" i="25"/>
  <c r="T170" i="25" s="1"/>
  <c r="AA170" i="25"/>
  <c r="AB170" i="25" s="1"/>
  <c r="W179" i="25"/>
  <c r="X179" i="25" s="1"/>
  <c r="S179" i="25"/>
  <c r="T179" i="25" s="1"/>
  <c r="AE179" i="25"/>
  <c r="R179" i="25"/>
  <c r="U179" i="25" s="1"/>
  <c r="Z179" i="25"/>
  <c r="AC179" i="25" s="1"/>
  <c r="V179" i="25"/>
  <c r="Y179" i="25" s="1"/>
  <c r="AA179" i="25"/>
  <c r="AB179" i="25" s="1"/>
  <c r="AE165" i="25"/>
  <c r="R165" i="25"/>
  <c r="U165" i="25" s="1"/>
  <c r="V181" i="25"/>
  <c r="Y181" i="25" s="1"/>
  <c r="AA181" i="25"/>
  <c r="AB181" i="25" s="1"/>
  <c r="S181" i="25"/>
  <c r="T181" i="25" s="1"/>
  <c r="AE169" i="25"/>
  <c r="W189" i="25"/>
  <c r="X189" i="25" s="1"/>
  <c r="V189" i="25"/>
  <c r="Y189" i="25" s="1"/>
  <c r="S189" i="25"/>
  <c r="T189" i="25" s="1"/>
  <c r="AE189" i="25"/>
  <c r="R189" i="25"/>
  <c r="U189" i="25" s="1"/>
  <c r="Z189" i="25"/>
  <c r="AC189" i="25" s="1"/>
  <c r="AA182" i="25"/>
  <c r="AB182" i="25" s="1"/>
  <c r="Z182" i="25"/>
  <c r="AC182" i="25" s="1"/>
  <c r="W182" i="25"/>
  <c r="X182" i="25" s="1"/>
  <c r="V182" i="25"/>
  <c r="Y182" i="25" s="1"/>
  <c r="AE177" i="25"/>
  <c r="R177" i="25"/>
  <c r="U177" i="25" s="1"/>
  <c r="V178" i="25"/>
  <c r="Y178" i="25" s="1"/>
  <c r="S178" i="25"/>
  <c r="T178" i="25" s="1"/>
  <c r="AE178" i="25"/>
  <c r="R178" i="25"/>
  <c r="U178" i="25" s="1"/>
  <c r="Z178" i="25"/>
  <c r="AC178" i="25" s="1"/>
  <c r="S182" i="25"/>
  <c r="T182" i="25" s="1"/>
  <c r="V188" i="25"/>
  <c r="Y188" i="25" s="1"/>
  <c r="S188" i="25"/>
  <c r="T188" i="25" s="1"/>
  <c r="AE188" i="25"/>
  <c r="R188" i="25"/>
  <c r="U188" i="25" s="1"/>
  <c r="AA188" i="25"/>
  <c r="AB188" i="25" s="1"/>
  <c r="Z188" i="25"/>
  <c r="AC188" i="25" s="1"/>
  <c r="Z169" i="25"/>
  <c r="AC169" i="25" s="1"/>
  <c r="V177" i="25"/>
  <c r="Y177" i="25" s="1"/>
  <c r="AE182" i="25"/>
  <c r="W188" i="25"/>
  <c r="X188" i="25" s="1"/>
  <c r="W201" i="25"/>
  <c r="X201" i="25" s="1"/>
  <c r="V201" i="25"/>
  <c r="Y201" i="25" s="1"/>
  <c r="S201" i="25"/>
  <c r="T201" i="25" s="1"/>
  <c r="AE201" i="25"/>
  <c r="R201" i="25"/>
  <c r="U201" i="25" s="1"/>
  <c r="S198" i="25"/>
  <c r="T198" i="25" s="1"/>
  <c r="AE198" i="25"/>
  <c r="R198" i="25"/>
  <c r="U198" i="25" s="1"/>
  <c r="AA198" i="25"/>
  <c r="AB198" i="25" s="1"/>
  <c r="Z198" i="25"/>
  <c r="AC198" i="25" s="1"/>
  <c r="V198" i="25"/>
  <c r="Y198" i="25" s="1"/>
  <c r="V200" i="25"/>
  <c r="Y200" i="25" s="1"/>
  <c r="S200" i="25"/>
  <c r="T200" i="25" s="1"/>
  <c r="AE200" i="25"/>
  <c r="R200" i="25"/>
  <c r="U200" i="25" s="1"/>
  <c r="AA200" i="25"/>
  <c r="AB200" i="25" s="1"/>
  <c r="S166" i="25"/>
  <c r="T166" i="25" s="1"/>
  <c r="AE166" i="25"/>
  <c r="R166" i="25"/>
  <c r="U166" i="25" s="1"/>
  <c r="AA166" i="25"/>
  <c r="AB166" i="25" s="1"/>
  <c r="S186" i="25"/>
  <c r="T186" i="25" s="1"/>
  <c r="AE186" i="25"/>
  <c r="R186" i="25"/>
  <c r="U186" i="25" s="1"/>
  <c r="AA186" i="25"/>
  <c r="AB186" i="25" s="1"/>
  <c r="Z186" i="25"/>
  <c r="AC186" i="25" s="1"/>
  <c r="Z201" i="25"/>
  <c r="AC201" i="25" s="1"/>
  <c r="AA201" i="25"/>
  <c r="AB201" i="25" s="1"/>
  <c r="V186" i="25"/>
  <c r="Y186" i="25" s="1"/>
  <c r="S199" i="25"/>
  <c r="T199" i="25" s="1"/>
  <c r="AE199" i="25"/>
  <c r="R199" i="25"/>
  <c r="U199" i="25" s="1"/>
  <c r="AA199" i="25"/>
  <c r="AB199" i="25" s="1"/>
  <c r="Z199" i="25"/>
  <c r="AC199" i="25" s="1"/>
  <c r="S176" i="25"/>
  <c r="T176" i="25" s="1"/>
  <c r="W186" i="25"/>
  <c r="X186" i="25" s="1"/>
  <c r="V171" i="25"/>
  <c r="Y171" i="25" s="1"/>
  <c r="V183" i="25"/>
  <c r="Y183" i="25" s="1"/>
  <c r="R191" i="25"/>
  <c r="U191" i="25" s="1"/>
  <c r="AE191" i="25"/>
  <c r="V195" i="25"/>
  <c r="Y195" i="25" s="1"/>
  <c r="R203" i="25"/>
  <c r="U203" i="25" s="1"/>
  <c r="AE203" i="25"/>
  <c r="V207" i="25"/>
  <c r="Y207" i="25" s="1"/>
  <c r="R190" i="25"/>
  <c r="U190" i="25" s="1"/>
  <c r="AE190" i="25"/>
  <c r="S191" i="25"/>
  <c r="T191" i="25" s="1"/>
  <c r="V194" i="25"/>
  <c r="Y194" i="25" s="1"/>
  <c r="R202" i="25"/>
  <c r="U202" i="25" s="1"/>
  <c r="AE202" i="25"/>
  <c r="S203" i="25"/>
  <c r="T203" i="25" s="1"/>
  <c r="V206" i="25"/>
  <c r="Y206" i="25" s="1"/>
  <c r="W207" i="25"/>
  <c r="X207" i="25" s="1"/>
  <c r="S190" i="25"/>
  <c r="T190" i="25" s="1"/>
  <c r="V193" i="25"/>
  <c r="Y193" i="25" s="1"/>
  <c r="W194" i="25"/>
  <c r="X194" i="25" s="1"/>
  <c r="S202" i="25"/>
  <c r="T202" i="25" s="1"/>
  <c r="V205" i="25"/>
  <c r="Y205" i="25" s="1"/>
  <c r="W206" i="25"/>
  <c r="X206" i="25" s="1"/>
  <c r="W193" i="25"/>
  <c r="X193" i="25" s="1"/>
  <c r="W205" i="25"/>
  <c r="X205" i="25" s="1"/>
  <c r="V190" i="25"/>
  <c r="Y190" i="25" s="1"/>
  <c r="Z194" i="25"/>
  <c r="AC194" i="25" s="1"/>
  <c r="V202" i="25"/>
  <c r="Y202" i="25" s="1"/>
  <c r="Z206" i="25"/>
  <c r="AC206" i="25" s="1"/>
  <c r="Z193" i="25"/>
  <c r="AC193" i="25" s="1"/>
  <c r="Z205" i="25"/>
  <c r="AC205" i="25" s="1"/>
  <c r="H97" i="16"/>
  <c r="H109" i="16"/>
  <c r="H265" i="16"/>
  <c r="H268" i="16"/>
  <c r="H349" i="16"/>
  <c r="H247" i="16"/>
  <c r="H49" i="16"/>
  <c r="AA12" i="24"/>
  <c r="AB12" i="24" s="1"/>
  <c r="V12" i="24"/>
  <c r="Y12" i="24" s="1"/>
  <c r="S12" i="24"/>
  <c r="T12" i="24" s="1"/>
  <c r="R12" i="24"/>
  <c r="U12" i="24" s="1"/>
  <c r="AE12" i="24"/>
  <c r="S43" i="24"/>
  <c r="T43" i="24" s="1"/>
  <c r="AE43" i="24"/>
  <c r="R43" i="24"/>
  <c r="U43" i="24" s="1"/>
  <c r="AA43" i="24"/>
  <c r="AB43" i="24" s="1"/>
  <c r="Z43" i="24"/>
  <c r="AC43" i="24" s="1"/>
  <c r="W43" i="24"/>
  <c r="X43" i="24" s="1"/>
  <c r="V43" i="24"/>
  <c r="Y43" i="24" s="1"/>
  <c r="H290" i="16"/>
  <c r="H292" i="16"/>
  <c r="Z29" i="24"/>
  <c r="AC29" i="24" s="1"/>
  <c r="AA29" i="24"/>
  <c r="AB29" i="24" s="1"/>
  <c r="AE29" i="24"/>
  <c r="W29" i="24"/>
  <c r="X29" i="24" s="1"/>
  <c r="S29" i="24"/>
  <c r="T29" i="24" s="1"/>
  <c r="R29" i="24"/>
  <c r="U29" i="24" s="1"/>
  <c r="Q35" i="24"/>
  <c r="H50" i="16"/>
  <c r="H52" i="16"/>
  <c r="H73" i="16"/>
  <c r="H75" i="16"/>
  <c r="H129" i="16"/>
  <c r="H152" i="16"/>
  <c r="H154" i="16"/>
  <c r="H302" i="16"/>
  <c r="H304" i="16"/>
  <c r="Q45" i="24"/>
  <c r="H146" i="16"/>
  <c r="H167" i="16"/>
  <c r="AE33" i="24"/>
  <c r="R33" i="24"/>
  <c r="U33" i="24" s="1"/>
  <c r="Z33" i="24"/>
  <c r="AC33" i="24" s="1"/>
  <c r="S33" i="24"/>
  <c r="T33" i="24" s="1"/>
  <c r="AA33" i="24"/>
  <c r="AB33" i="24" s="1"/>
  <c r="W33" i="24"/>
  <c r="X33" i="24" s="1"/>
  <c r="V37" i="24"/>
  <c r="Y37" i="24" s="1"/>
  <c r="Z37" i="24"/>
  <c r="AC37" i="24" s="1"/>
  <c r="AA37" i="24"/>
  <c r="AB37" i="24" s="1"/>
  <c r="W37" i="24"/>
  <c r="X37" i="24" s="1"/>
  <c r="S37" i="24"/>
  <c r="T37" i="24" s="1"/>
  <c r="R37" i="24"/>
  <c r="U37" i="24" s="1"/>
  <c r="H57" i="16"/>
  <c r="H174" i="16"/>
  <c r="S52" i="24"/>
  <c r="T52" i="24" s="1"/>
  <c r="AE52" i="24"/>
  <c r="W52" i="24"/>
  <c r="X52" i="24" s="1"/>
  <c r="AA52" i="24"/>
  <c r="AB52" i="24" s="1"/>
  <c r="V52" i="24"/>
  <c r="Y52" i="24" s="1"/>
  <c r="R52" i="24"/>
  <c r="U52" i="24" s="1"/>
  <c r="H153" i="16"/>
  <c r="H58" i="16"/>
  <c r="H135" i="16"/>
  <c r="H179" i="16"/>
  <c r="H181" i="16"/>
  <c r="Z73" i="24"/>
  <c r="AC73" i="24" s="1"/>
  <c r="W73" i="24"/>
  <c r="X73" i="24" s="1"/>
  <c r="AA73" i="24"/>
  <c r="AB73" i="24" s="1"/>
  <c r="R73" i="24"/>
  <c r="U73" i="24" s="1"/>
  <c r="Q76" i="24"/>
  <c r="Q61" i="24"/>
  <c r="H140" i="16"/>
  <c r="H142" i="16"/>
  <c r="H173" i="16"/>
  <c r="H175" i="16"/>
  <c r="H191" i="16"/>
  <c r="H193" i="16"/>
  <c r="H208" i="16"/>
  <c r="J26" i="17" s="1"/>
  <c r="H231" i="16"/>
  <c r="H296" i="16"/>
  <c r="H298" i="16"/>
  <c r="H325" i="16"/>
  <c r="H346" i="16"/>
  <c r="H348" i="16"/>
  <c r="H382" i="16"/>
  <c r="H387" i="16"/>
  <c r="AA11" i="24"/>
  <c r="AB11" i="24" s="1"/>
  <c r="V14" i="24"/>
  <c r="Y14" i="24" s="1"/>
  <c r="W20" i="24"/>
  <c r="X20" i="24" s="1"/>
  <c r="Q34" i="24"/>
  <c r="V35" i="24"/>
  <c r="Y35" i="24" s="1"/>
  <c r="S35" i="24"/>
  <c r="T35" i="24" s="1"/>
  <c r="W35" i="24"/>
  <c r="X35" i="24" s="1"/>
  <c r="W40" i="24"/>
  <c r="X40" i="24" s="1"/>
  <c r="Q46" i="24"/>
  <c r="AE47" i="24"/>
  <c r="N52" i="24"/>
  <c r="N62" i="24"/>
  <c r="O71" i="24"/>
  <c r="S73" i="24"/>
  <c r="T73" i="24" s="1"/>
  <c r="M83" i="24"/>
  <c r="H206" i="16"/>
  <c r="H213" i="16"/>
  <c r="Q205" i="24"/>
  <c r="Q193" i="24"/>
  <c r="Q181" i="24"/>
  <c r="Q207" i="24"/>
  <c r="Q208" i="24"/>
  <c r="Q196" i="24"/>
  <c r="Q197" i="24"/>
  <c r="Q198" i="24"/>
  <c r="Q199" i="24"/>
  <c r="Q187" i="24"/>
  <c r="Q200" i="24"/>
  <c r="Q188" i="24"/>
  <c r="Q176" i="24"/>
  <c r="Q164" i="24"/>
  <c r="Q202" i="24"/>
  <c r="Q190" i="24"/>
  <c r="Q203" i="24"/>
  <c r="Q191" i="24"/>
  <c r="Q179" i="24"/>
  <c r="Q167" i="24"/>
  <c r="Q195" i="24"/>
  <c r="Q186" i="24"/>
  <c r="Q166" i="24"/>
  <c r="Q151" i="24"/>
  <c r="Q139" i="24"/>
  <c r="Q177" i="24"/>
  <c r="Q178" i="24"/>
  <c r="Q206" i="24"/>
  <c r="Q194" i="24"/>
  <c r="Q204" i="24"/>
  <c r="Q201" i="24"/>
  <c r="Q182" i="24"/>
  <c r="Q171" i="24"/>
  <c r="Q163" i="24"/>
  <c r="Q158" i="24"/>
  <c r="Q149" i="24"/>
  <c r="Q145" i="24"/>
  <c r="Q174" i="24"/>
  <c r="Q168" i="24"/>
  <c r="Q192" i="24"/>
  <c r="Q189" i="24"/>
  <c r="Q173" i="24"/>
  <c r="Q170" i="24"/>
  <c r="Q185" i="24"/>
  <c r="Q175" i="24"/>
  <c r="Q169" i="24"/>
  <c r="Q148" i="24"/>
  <c r="Q134" i="24"/>
  <c r="Q180" i="24"/>
  <c r="Q165" i="24"/>
  <c r="Q154" i="24"/>
  <c r="Q133" i="24"/>
  <c r="Q129" i="24"/>
  <c r="Q122" i="24"/>
  <c r="Q110" i="24"/>
  <c r="Q98" i="24"/>
  <c r="Q86" i="24"/>
  <c r="Q74" i="24"/>
  <c r="Q184" i="24"/>
  <c r="Q183" i="24"/>
  <c r="Q155" i="24"/>
  <c r="Q150" i="24"/>
  <c r="Q144" i="24"/>
  <c r="Q157" i="24"/>
  <c r="Q120" i="24"/>
  <c r="Q107" i="24"/>
  <c r="Q162" i="24"/>
  <c r="Q172" i="24"/>
  <c r="Q159" i="24"/>
  <c r="Q130" i="24"/>
  <c r="Q128" i="24"/>
  <c r="Q114" i="24"/>
  <c r="Q103" i="24"/>
  <c r="Q152" i="24"/>
  <c r="Q143" i="24"/>
  <c r="Q123" i="24"/>
  <c r="Q92" i="24"/>
  <c r="Q161" i="24"/>
  <c r="Q147" i="24"/>
  <c r="Q126" i="24"/>
  <c r="Q124" i="24"/>
  <c r="Q116" i="24"/>
  <c r="Q160" i="24"/>
  <c r="Q156" i="24"/>
  <c r="Q140" i="24"/>
  <c r="Q85" i="24"/>
  <c r="Q78" i="24"/>
  <c r="Q146" i="24"/>
  <c r="Q112" i="24"/>
  <c r="Q100" i="24"/>
  <c r="Q118" i="24"/>
  <c r="Q141" i="24"/>
  <c r="Q127" i="24"/>
  <c r="Q109" i="24"/>
  <c r="Q132" i="24"/>
  <c r="Q115" i="24"/>
  <c r="Q104" i="24"/>
  <c r="Q153" i="24"/>
  <c r="Q137" i="24"/>
  <c r="Q135" i="24"/>
  <c r="Q125" i="24"/>
  <c r="Q121" i="24"/>
  <c r="Q142" i="24"/>
  <c r="Q131" i="24"/>
  <c r="Q111" i="24"/>
  <c r="Q136" i="24"/>
  <c r="Q108" i="24"/>
  <c r="Q101" i="24"/>
  <c r="Q99" i="24"/>
  <c r="Q81" i="24"/>
  <c r="Q72" i="24"/>
  <c r="Q138" i="24"/>
  <c r="Q119" i="24"/>
  <c r="Q91" i="24"/>
  <c r="Q89" i="24"/>
  <c r="Q87" i="24"/>
  <c r="Q93" i="24"/>
  <c r="Q106" i="24"/>
  <c r="Q94" i="24"/>
  <c r="Q56" i="24"/>
  <c r="Q44" i="24"/>
  <c r="Q32" i="24"/>
  <c r="S10" i="24"/>
  <c r="T10" i="24" s="1"/>
  <c r="Q117" i="24"/>
  <c r="Q113" i="24"/>
  <c r="Q38" i="24"/>
  <c r="Q84" i="24"/>
  <c r="Q52" i="24"/>
  <c r="Q43" i="24"/>
  <c r="Q39" i="24"/>
  <c r="Q30" i="24"/>
  <c r="Q82" i="24"/>
  <c r="Q88" i="24"/>
  <c r="Q71" i="24"/>
  <c r="Q66" i="24"/>
  <c r="Q75" i="24"/>
  <c r="Q96" i="24"/>
  <c r="Q80" i="24"/>
  <c r="Q65" i="24"/>
  <c r="Q51" i="24"/>
  <c r="Q95" i="24"/>
  <c r="Q102" i="24"/>
  <c r="Q73" i="24"/>
  <c r="Q62" i="24"/>
  <c r="Q41" i="24"/>
  <c r="Q23" i="24"/>
  <c r="Q105" i="24"/>
  <c r="Q97" i="24"/>
  <c r="Q77" i="24"/>
  <c r="Q69" i="24"/>
  <c r="Q83" i="24"/>
  <c r="Q64" i="24"/>
  <c r="Z18" i="24"/>
  <c r="AC18" i="24" s="1"/>
  <c r="Q25" i="24"/>
  <c r="Q29" i="24"/>
  <c r="N70" i="24"/>
  <c r="V73" i="24"/>
  <c r="Y73" i="24" s="1"/>
  <c r="Q79" i="24"/>
  <c r="Q27" i="24"/>
  <c r="AE35" i="24"/>
  <c r="Q37" i="24"/>
  <c r="R55" i="24"/>
  <c r="U55" i="24" s="1"/>
  <c r="S56" i="24"/>
  <c r="T56" i="24" s="1"/>
  <c r="AE56" i="24"/>
  <c r="W56" i="24"/>
  <c r="X56" i="24" s="1"/>
  <c r="Q70" i="24"/>
  <c r="AE73" i="24"/>
  <c r="Q55" i="24"/>
  <c r="Q58" i="24"/>
  <c r="H74" i="16"/>
  <c r="H76" i="16"/>
  <c r="H136" i="16"/>
  <c r="H180" i="16"/>
  <c r="H253" i="16"/>
  <c r="H328" i="16"/>
  <c r="H330" i="16"/>
  <c r="H361" i="16"/>
  <c r="H368" i="16"/>
  <c r="Z10" i="24"/>
  <c r="AC10" i="24" s="1"/>
  <c r="W13" i="24"/>
  <c r="X13" i="24" s="1"/>
  <c r="V17" i="24"/>
  <c r="Y17" i="24" s="1"/>
  <c r="V48" i="24"/>
  <c r="Y48" i="24" s="1"/>
  <c r="S48" i="24"/>
  <c r="T48" i="24" s="1"/>
  <c r="AE48" i="24"/>
  <c r="H61" i="16"/>
  <c r="H63" i="16"/>
  <c r="H220" i="16"/>
  <c r="H308" i="16"/>
  <c r="H310" i="16"/>
  <c r="H337" i="16"/>
  <c r="H362" i="16"/>
  <c r="H364" i="16"/>
  <c r="H373" i="16"/>
  <c r="AA10" i="24"/>
  <c r="AB10" i="24" s="1"/>
  <c r="Z14" i="24"/>
  <c r="R16" i="24"/>
  <c r="Z20" i="24"/>
  <c r="AC20" i="24" s="1"/>
  <c r="S22" i="24"/>
  <c r="T22" i="24" s="1"/>
  <c r="V22" i="24"/>
  <c r="Y22" i="24" s="1"/>
  <c r="AA22" i="24"/>
  <c r="AB22" i="24" s="1"/>
  <c r="AA24" i="24"/>
  <c r="AB24" i="24" s="1"/>
  <c r="W26" i="24"/>
  <c r="X26" i="24" s="1"/>
  <c r="R26" i="24"/>
  <c r="U26" i="24" s="1"/>
  <c r="AA26" i="24"/>
  <c r="AB26" i="24" s="1"/>
  <c r="AA30" i="24"/>
  <c r="AB30" i="24" s="1"/>
  <c r="S30" i="24"/>
  <c r="T30" i="24" s="1"/>
  <c r="AE30" i="24"/>
  <c r="O35" i="24"/>
  <c r="AA42" i="24"/>
  <c r="AB42" i="24" s="1"/>
  <c r="Z42" i="24"/>
  <c r="AC42" i="24" s="1"/>
  <c r="W42" i="24"/>
  <c r="X42" i="24" s="1"/>
  <c r="R44" i="24"/>
  <c r="U44" i="24" s="1"/>
  <c r="Q47" i="24"/>
  <c r="N48" i="24"/>
  <c r="M53" i="24"/>
  <c r="S55" i="24"/>
  <c r="T55" i="24" s="1"/>
  <c r="M56" i="24"/>
  <c r="Z59" i="24"/>
  <c r="AC59" i="24" s="1"/>
  <c r="AE59" i="24"/>
  <c r="R62" i="24"/>
  <c r="U62" i="24" s="1"/>
  <c r="Q63" i="24"/>
  <c r="M64" i="24"/>
  <c r="M65" i="24"/>
  <c r="N66" i="24"/>
  <c r="H187" i="16"/>
  <c r="H218" i="16"/>
  <c r="H285" i="16"/>
  <c r="H369" i="16"/>
  <c r="H374" i="16"/>
  <c r="H376" i="16"/>
  <c r="H380" i="16"/>
  <c r="V40" i="24"/>
  <c r="Y40" i="24" s="1"/>
  <c r="Z40" i="24"/>
  <c r="AC40" i="24" s="1"/>
  <c r="Q50" i="24"/>
  <c r="S62" i="24"/>
  <c r="T62" i="24" s="1"/>
  <c r="AE40" i="24"/>
  <c r="Q42" i="24"/>
  <c r="Q53" i="24"/>
  <c r="Q59" i="24"/>
  <c r="R60" i="24"/>
  <c r="U60" i="24" s="1"/>
  <c r="Z60" i="24"/>
  <c r="AC60" i="24" s="1"/>
  <c r="W60" i="24"/>
  <c r="X60" i="24" s="1"/>
  <c r="S60" i="24"/>
  <c r="T60" i="24" s="1"/>
  <c r="V62" i="24"/>
  <c r="Y62" i="24" s="1"/>
  <c r="H192" i="16"/>
  <c r="H230" i="16"/>
  <c r="H232" i="16"/>
  <c r="H270" i="16"/>
  <c r="H295" i="16"/>
  <c r="H297" i="16"/>
  <c r="H324" i="16"/>
  <c r="H386" i="16"/>
  <c r="H388" i="16"/>
  <c r="AA13" i="24"/>
  <c r="AB13" i="24" s="1"/>
  <c r="Z17" i="24"/>
  <c r="AC17" i="24" s="1"/>
  <c r="R17" i="24"/>
  <c r="U17" i="24" s="1"/>
  <c r="AA17" i="24"/>
  <c r="AB17" i="24" s="1"/>
  <c r="V31" i="24"/>
  <c r="Y31" i="24" s="1"/>
  <c r="W31" i="24"/>
  <c r="X31" i="24" s="1"/>
  <c r="R35" i="24"/>
  <c r="U35" i="24" s="1"/>
  <c r="W44" i="24"/>
  <c r="X44" i="24" s="1"/>
  <c r="O45" i="24"/>
  <c r="W47" i="24"/>
  <c r="X47" i="24" s="1"/>
  <c r="Q48" i="24"/>
  <c r="M49" i="24"/>
  <c r="M54" i="24"/>
  <c r="V55" i="24"/>
  <c r="Y55" i="24" s="1"/>
  <c r="M57" i="24"/>
  <c r="R59" i="24"/>
  <c r="U59" i="24" s="1"/>
  <c r="M60" i="24"/>
  <c r="N67" i="24"/>
  <c r="Q67" i="24"/>
  <c r="Q26" i="24"/>
  <c r="Q28" i="24"/>
  <c r="Q33" i="24"/>
  <c r="Z44" i="24"/>
  <c r="AC44" i="24" s="1"/>
  <c r="H62" i="16"/>
  <c r="H64" i="16"/>
  <c r="H219" i="16"/>
  <c r="H257" i="16"/>
  <c r="H259" i="16"/>
  <c r="H309" i="16"/>
  <c r="H334" i="16"/>
  <c r="H336" i="16"/>
  <c r="O203" i="24"/>
  <c r="N202" i="24"/>
  <c r="M201" i="24"/>
  <c r="O191" i="24"/>
  <c r="N190" i="24"/>
  <c r="M189" i="24"/>
  <c r="O205" i="24"/>
  <c r="N204" i="24"/>
  <c r="M203" i="24"/>
  <c r="O206" i="24"/>
  <c r="N205" i="24"/>
  <c r="M204" i="24"/>
  <c r="O194" i="24"/>
  <c r="N193" i="24"/>
  <c r="M192" i="24"/>
  <c r="O207" i="24"/>
  <c r="N206" i="24"/>
  <c r="M205" i="24"/>
  <c r="O195" i="24"/>
  <c r="N194" i="24"/>
  <c r="M193" i="24"/>
  <c r="O208" i="24"/>
  <c r="N207" i="24"/>
  <c r="M206" i="24"/>
  <c r="O196" i="24"/>
  <c r="N195" i="24"/>
  <c r="M194" i="24"/>
  <c r="N208" i="24"/>
  <c r="M207" i="24"/>
  <c r="O197" i="24"/>
  <c r="N196" i="24"/>
  <c r="M195" i="24"/>
  <c r="O185" i="24"/>
  <c r="N184" i="24"/>
  <c r="M183" i="24"/>
  <c r="M208" i="24"/>
  <c r="O198" i="24"/>
  <c r="N197" i="24"/>
  <c r="M196" i="24"/>
  <c r="O186" i="24"/>
  <c r="N185" i="24"/>
  <c r="M184" i="24"/>
  <c r="O174" i="24"/>
  <c r="N173" i="24"/>
  <c r="M172" i="24"/>
  <c r="O162" i="24"/>
  <c r="N161" i="24"/>
  <c r="O200" i="24"/>
  <c r="N199" i="24"/>
  <c r="M198" i="24"/>
  <c r="O188" i="24"/>
  <c r="N187" i="24"/>
  <c r="M186" i="24"/>
  <c r="O201" i="24"/>
  <c r="N200" i="24"/>
  <c r="M199" i="24"/>
  <c r="O189" i="24"/>
  <c r="N188" i="24"/>
  <c r="M187" i="24"/>
  <c r="O177" i="24"/>
  <c r="N176" i="24"/>
  <c r="M175" i="24"/>
  <c r="O165" i="24"/>
  <c r="N164" i="24"/>
  <c r="M163" i="24"/>
  <c r="O204" i="24"/>
  <c r="N201" i="24"/>
  <c r="N189" i="24"/>
  <c r="N183" i="24"/>
  <c r="M181" i="24"/>
  <c r="O179" i="24"/>
  <c r="O171" i="24"/>
  <c r="N168" i="24"/>
  <c r="N163" i="24"/>
  <c r="N160" i="24"/>
  <c r="M159" i="24"/>
  <c r="O149" i="24"/>
  <c r="N148" i="24"/>
  <c r="M147" i="24"/>
  <c r="O137" i="24"/>
  <c r="N136" i="24"/>
  <c r="M197" i="24"/>
  <c r="N186" i="24"/>
  <c r="N179" i="24"/>
  <c r="N174" i="24"/>
  <c r="N171" i="24"/>
  <c r="M168" i="24"/>
  <c r="O166" i="24"/>
  <c r="O199" i="24"/>
  <c r="N198" i="24"/>
  <c r="O192" i="24"/>
  <c r="M191" i="24"/>
  <c r="M182" i="24"/>
  <c r="N180" i="24"/>
  <c r="N175" i="24"/>
  <c r="N172" i="24"/>
  <c r="O193" i="24"/>
  <c r="N203" i="24"/>
  <c r="M200" i="24"/>
  <c r="N178" i="24"/>
  <c r="N169" i="24"/>
  <c r="M166" i="24"/>
  <c r="O157" i="24"/>
  <c r="M156" i="24"/>
  <c r="M152" i="24"/>
  <c r="M148" i="24"/>
  <c r="M188" i="24"/>
  <c r="O183" i="24"/>
  <c r="M178" i="24"/>
  <c r="M169" i="24"/>
  <c r="O163" i="24"/>
  <c r="O161" i="24"/>
  <c r="N157" i="24"/>
  <c r="O153" i="24"/>
  <c r="O144" i="24"/>
  <c r="N191" i="24"/>
  <c r="O182" i="24"/>
  <c r="N177" i="24"/>
  <c r="M171" i="24"/>
  <c r="N192" i="24"/>
  <c r="O181" i="24"/>
  <c r="O168" i="24"/>
  <c r="N165" i="24"/>
  <c r="M158" i="24"/>
  <c r="O154" i="24"/>
  <c r="O202" i="24"/>
  <c r="M202" i="24"/>
  <c r="O190" i="24"/>
  <c r="M180" i="24"/>
  <c r="M190" i="24"/>
  <c r="M167" i="24"/>
  <c r="M164" i="24"/>
  <c r="M160" i="24"/>
  <c r="M155" i="24"/>
  <c r="M151" i="24"/>
  <c r="N147" i="24"/>
  <c r="M142" i="24"/>
  <c r="M138" i="24"/>
  <c r="O132" i="24"/>
  <c r="N131" i="24"/>
  <c r="M130" i="24"/>
  <c r="O184" i="24"/>
  <c r="M179" i="24"/>
  <c r="M185" i="24"/>
  <c r="M177" i="24"/>
  <c r="O172" i="24"/>
  <c r="O187" i="24"/>
  <c r="N182" i="24"/>
  <c r="O176" i="24"/>
  <c r="M173" i="24"/>
  <c r="O178" i="24"/>
  <c r="M176" i="24"/>
  <c r="O155" i="24"/>
  <c r="N146" i="24"/>
  <c r="M141" i="24"/>
  <c r="O139" i="24"/>
  <c r="M136" i="24"/>
  <c r="M132" i="24"/>
  <c r="O128" i="24"/>
  <c r="M127" i="24"/>
  <c r="O120" i="24"/>
  <c r="N119" i="24"/>
  <c r="M118" i="24"/>
  <c r="O108" i="24"/>
  <c r="N107" i="24"/>
  <c r="M106" i="24"/>
  <c r="O96" i="24"/>
  <c r="N95" i="24"/>
  <c r="M94" i="24"/>
  <c r="O84" i="24"/>
  <c r="N83" i="24"/>
  <c r="M82" i="24"/>
  <c r="O72" i="24"/>
  <c r="N71" i="24"/>
  <c r="M70" i="24"/>
  <c r="O167" i="24"/>
  <c r="O160" i="24"/>
  <c r="O159" i="24"/>
  <c r="N156" i="24"/>
  <c r="N151" i="24"/>
  <c r="O142" i="24"/>
  <c r="N140" i="24"/>
  <c r="N138" i="24"/>
  <c r="O134" i="24"/>
  <c r="M131" i="24"/>
  <c r="O180" i="24"/>
  <c r="N167" i="24"/>
  <c r="N159" i="24"/>
  <c r="N155" i="24"/>
  <c r="N154" i="24"/>
  <c r="N150" i="24"/>
  <c r="O173" i="24"/>
  <c r="N181" i="24"/>
  <c r="N158" i="24"/>
  <c r="M153" i="24"/>
  <c r="O143" i="24"/>
  <c r="O141" i="24"/>
  <c r="M139" i="24"/>
  <c r="M137" i="24"/>
  <c r="N135" i="24"/>
  <c r="O130" i="24"/>
  <c r="M123" i="24"/>
  <c r="M119" i="24"/>
  <c r="M114" i="24"/>
  <c r="M110" i="24"/>
  <c r="N106" i="24"/>
  <c r="O175" i="24"/>
  <c r="O169" i="24"/>
  <c r="O164" i="24"/>
  <c r="M174" i="24"/>
  <c r="O170" i="24"/>
  <c r="M157" i="24"/>
  <c r="O152" i="24"/>
  <c r="O145" i="24"/>
  <c r="M143" i="24"/>
  <c r="N170" i="24"/>
  <c r="M165" i="24"/>
  <c r="M170" i="24"/>
  <c r="M162" i="24"/>
  <c r="M161" i="24"/>
  <c r="O156" i="24"/>
  <c r="O151" i="24"/>
  <c r="O147" i="24"/>
  <c r="O140" i="24"/>
  <c r="O138" i="24"/>
  <c r="O136" i="24"/>
  <c r="O131" i="24"/>
  <c r="N128" i="24"/>
  <c r="N125" i="24"/>
  <c r="M150" i="24"/>
  <c r="M149" i="24"/>
  <c r="M135" i="24"/>
  <c r="M126" i="24"/>
  <c r="O122" i="24"/>
  <c r="M116" i="24"/>
  <c r="N111" i="24"/>
  <c r="O99" i="24"/>
  <c r="O90" i="24"/>
  <c r="O86" i="24"/>
  <c r="N145" i="24"/>
  <c r="N144" i="24"/>
  <c r="N142" i="24"/>
  <c r="O133" i="24"/>
  <c r="N120" i="24"/>
  <c r="M117" i="24"/>
  <c r="N114" i="24"/>
  <c r="N109" i="24"/>
  <c r="N103" i="24"/>
  <c r="O100" i="24"/>
  <c r="O91" i="24"/>
  <c r="O87" i="24"/>
  <c r="N166" i="24"/>
  <c r="O158" i="24"/>
  <c r="N132" i="24"/>
  <c r="N129" i="24"/>
  <c r="N121" i="24"/>
  <c r="M115" i="24"/>
  <c r="N162" i="24"/>
  <c r="M144" i="24"/>
  <c r="M129" i="24"/>
  <c r="N123" i="24"/>
  <c r="N113" i="24"/>
  <c r="O110" i="24"/>
  <c r="O105" i="24"/>
  <c r="M103" i="24"/>
  <c r="O93" i="24"/>
  <c r="O82" i="24"/>
  <c r="N77" i="24"/>
  <c r="M140" i="24"/>
  <c r="M128" i="24"/>
  <c r="O119" i="24"/>
  <c r="M113" i="24"/>
  <c r="N110" i="24"/>
  <c r="O107" i="24"/>
  <c r="N105" i="24"/>
  <c r="N93" i="24"/>
  <c r="O146" i="24"/>
  <c r="M145" i="24"/>
  <c r="O116" i="24"/>
  <c r="O112" i="24"/>
  <c r="M146" i="24"/>
  <c r="N122" i="24"/>
  <c r="N116" i="24"/>
  <c r="N112" i="24"/>
  <c r="O102" i="24"/>
  <c r="N100" i="24"/>
  <c r="O98" i="24"/>
  <c r="O148" i="24"/>
  <c r="N141" i="24"/>
  <c r="O127" i="24"/>
  <c r="M122" i="24"/>
  <c r="O118" i="24"/>
  <c r="M112" i="24"/>
  <c r="O109" i="24"/>
  <c r="N152" i="24"/>
  <c r="N149" i="24"/>
  <c r="N134" i="24"/>
  <c r="N133" i="24"/>
  <c r="N127" i="24"/>
  <c r="O126" i="24"/>
  <c r="N118" i="24"/>
  <c r="O115" i="24"/>
  <c r="M154" i="24"/>
  <c r="N153" i="24"/>
  <c r="O150" i="24"/>
  <c r="M134" i="24"/>
  <c r="M133" i="24"/>
  <c r="N126" i="24"/>
  <c r="O125" i="24"/>
  <c r="O121" i="24"/>
  <c r="N115" i="24"/>
  <c r="O106" i="24"/>
  <c r="N137" i="24"/>
  <c r="O135" i="24"/>
  <c r="N130" i="24"/>
  <c r="M125" i="24"/>
  <c r="O124" i="24"/>
  <c r="M121" i="24"/>
  <c r="O111" i="24"/>
  <c r="N104" i="24"/>
  <c r="N92" i="24"/>
  <c r="N90" i="24"/>
  <c r="O88" i="24"/>
  <c r="N86" i="24"/>
  <c r="O80" i="24"/>
  <c r="M79" i="24"/>
  <c r="M75" i="24"/>
  <c r="M71" i="24"/>
  <c r="N143" i="24"/>
  <c r="N139" i="24"/>
  <c r="N117" i="24"/>
  <c r="O129" i="24"/>
  <c r="O123" i="24"/>
  <c r="O113" i="24"/>
  <c r="O103" i="24"/>
  <c r="M101" i="24"/>
  <c r="M97" i="24"/>
  <c r="M81" i="24"/>
  <c r="O77" i="24"/>
  <c r="O73" i="24"/>
  <c r="N68" i="24"/>
  <c r="N97" i="24"/>
  <c r="N96" i="24"/>
  <c r="N102" i="24"/>
  <c r="M111" i="24"/>
  <c r="N108" i="24"/>
  <c r="M99" i="24"/>
  <c r="M80" i="24"/>
  <c r="M77" i="24"/>
  <c r="M63" i="24"/>
  <c r="O54" i="24"/>
  <c r="N53" i="24"/>
  <c r="M52" i="24"/>
  <c r="O42" i="24"/>
  <c r="N41" i="24"/>
  <c r="M40" i="24"/>
  <c r="O30" i="24"/>
  <c r="N29" i="24"/>
  <c r="M28" i="24"/>
  <c r="M109" i="24"/>
  <c r="M108" i="24"/>
  <c r="O117" i="24"/>
  <c r="N124" i="24"/>
  <c r="M107" i="24"/>
  <c r="O101" i="24"/>
  <c r="N101" i="24"/>
  <c r="N78" i="24"/>
  <c r="N75" i="24"/>
  <c r="O70" i="24"/>
  <c r="O63" i="24"/>
  <c r="O59" i="24"/>
  <c r="O55" i="24"/>
  <c r="N50" i="24"/>
  <c r="O46" i="24"/>
  <c r="O37" i="24"/>
  <c r="O33" i="24"/>
  <c r="O24" i="24"/>
  <c r="O114" i="24"/>
  <c r="M102" i="24"/>
  <c r="N94" i="24"/>
  <c r="O92" i="24"/>
  <c r="M91" i="24"/>
  <c r="N85" i="24"/>
  <c r="N81" i="24"/>
  <c r="N72" i="24"/>
  <c r="M68" i="24"/>
  <c r="M59" i="24"/>
  <c r="M55" i="24"/>
  <c r="N51" i="24"/>
  <c r="M46" i="24"/>
  <c r="M42" i="24"/>
  <c r="O38" i="24"/>
  <c r="M37" i="24"/>
  <c r="M33" i="24"/>
  <c r="M29" i="24"/>
  <c r="O104" i="24"/>
  <c r="M120" i="24"/>
  <c r="M100" i="24"/>
  <c r="N99" i="24"/>
  <c r="M96" i="24"/>
  <c r="M88" i="24"/>
  <c r="M87" i="24"/>
  <c r="M105" i="24"/>
  <c r="M124" i="24"/>
  <c r="O83" i="24"/>
  <c r="O76" i="24"/>
  <c r="N91" i="24"/>
  <c r="M90" i="24"/>
  <c r="O89" i="24"/>
  <c r="N88" i="24"/>
  <c r="M86" i="24"/>
  <c r="M84" i="24"/>
  <c r="N82" i="24"/>
  <c r="M76" i="24"/>
  <c r="M104" i="24"/>
  <c r="N89" i="24"/>
  <c r="O85" i="24"/>
  <c r="M89" i="24"/>
  <c r="O81" i="24"/>
  <c r="O75" i="24"/>
  <c r="M66" i="24"/>
  <c r="N63" i="24"/>
  <c r="O61" i="24"/>
  <c r="N59" i="24"/>
  <c r="O57" i="24"/>
  <c r="N55" i="24"/>
  <c r="M48" i="24"/>
  <c r="M92" i="24"/>
  <c r="O95" i="24"/>
  <c r="N80" i="24"/>
  <c r="N74" i="24"/>
  <c r="M95" i="24"/>
  <c r="O79" i="24"/>
  <c r="M74" i="24"/>
  <c r="N65" i="24"/>
  <c r="O47" i="24"/>
  <c r="O43" i="24"/>
  <c r="N36" i="24"/>
  <c r="M34" i="24"/>
  <c r="N32" i="24"/>
  <c r="M30" i="24"/>
  <c r="O28" i="24"/>
  <c r="N25" i="24"/>
  <c r="M22" i="24"/>
  <c r="O94" i="24"/>
  <c r="N79" i="24"/>
  <c r="O78" i="24"/>
  <c r="N73" i="24"/>
  <c r="N98" i="24"/>
  <c r="O97" i="24"/>
  <c r="M93" i="24"/>
  <c r="M78" i="24"/>
  <c r="M73" i="24"/>
  <c r="O69" i="24"/>
  <c r="O67" i="24"/>
  <c r="M98" i="24"/>
  <c r="N87" i="24"/>
  <c r="AE13" i="24"/>
  <c r="S14" i="24"/>
  <c r="T14" i="24" s="1"/>
  <c r="AE17" i="24"/>
  <c r="V18" i="24"/>
  <c r="Y18" i="24" s="1"/>
  <c r="AE21" i="24"/>
  <c r="R21" i="24"/>
  <c r="U21" i="24" s="1"/>
  <c r="S21" i="24"/>
  <c r="T21" i="24" s="1"/>
  <c r="V21" i="24"/>
  <c r="Y21" i="24" s="1"/>
  <c r="AA21" i="24"/>
  <c r="AB21" i="24" s="1"/>
  <c r="V25" i="24"/>
  <c r="Y25" i="24" s="1"/>
  <c r="R25" i="24"/>
  <c r="U25" i="24" s="1"/>
  <c r="AA25" i="24"/>
  <c r="AB25" i="24" s="1"/>
  <c r="O31" i="24"/>
  <c r="S34" i="24"/>
  <c r="T34" i="24" s="1"/>
  <c r="R34" i="24"/>
  <c r="U34" i="24" s="1"/>
  <c r="AE34" i="24"/>
  <c r="Q36" i="24"/>
  <c r="R40" i="24"/>
  <c r="U40" i="24" s="1"/>
  <c r="N43" i="24"/>
  <c r="AA44" i="24"/>
  <c r="AB44" i="24" s="1"/>
  <c r="S46" i="24"/>
  <c r="T46" i="24" s="1"/>
  <c r="Z46" i="24"/>
  <c r="AC46" i="24" s="1"/>
  <c r="AA46" i="24"/>
  <c r="AB46" i="24" s="1"/>
  <c r="W46" i="24"/>
  <c r="X46" i="24" s="1"/>
  <c r="Z47" i="24"/>
  <c r="AC47" i="24" s="1"/>
  <c r="W48" i="24"/>
  <c r="X48" i="24" s="1"/>
  <c r="Q49" i="24"/>
  <c r="Q54" i="24"/>
  <c r="AA55" i="24"/>
  <c r="AB55" i="24" s="1"/>
  <c r="Q57" i="24"/>
  <c r="M58" i="24"/>
  <c r="V59" i="24"/>
  <c r="Y59" i="24" s="1"/>
  <c r="Q60" i="24"/>
  <c r="N61" i="24"/>
  <c r="O68" i="24"/>
  <c r="Q40" i="24"/>
  <c r="H166" i="16"/>
  <c r="H168" i="16"/>
  <c r="H284" i="16"/>
  <c r="H286" i="16"/>
  <c r="H370" i="16"/>
  <c r="H375" i="16"/>
  <c r="V10" i="24"/>
  <c r="Y10" i="24" s="1"/>
  <c r="R13" i="24"/>
  <c r="W18" i="24"/>
  <c r="X18" i="24" s="1"/>
  <c r="Q31" i="24"/>
  <c r="S40" i="24"/>
  <c r="T40" i="24" s="1"/>
  <c r="W62" i="24"/>
  <c r="X62" i="24" s="1"/>
  <c r="Z62" i="24"/>
  <c r="AC62" i="24" s="1"/>
  <c r="Q68" i="24"/>
  <c r="S100" i="24"/>
  <c r="T100" i="24" s="1"/>
  <c r="R100" i="24"/>
  <c r="U100" i="24" s="1"/>
  <c r="AE100" i="24"/>
  <c r="W100" i="24"/>
  <c r="X100" i="24" s="1"/>
  <c r="AA77" i="24"/>
  <c r="AB77" i="24" s="1"/>
  <c r="S77" i="24"/>
  <c r="T77" i="24" s="1"/>
  <c r="R77" i="24"/>
  <c r="U77" i="24" s="1"/>
  <c r="V79" i="24"/>
  <c r="Y79" i="24" s="1"/>
  <c r="Z79" i="24"/>
  <c r="AC79" i="24" s="1"/>
  <c r="S79" i="24"/>
  <c r="T79" i="24" s="1"/>
  <c r="AA79" i="24"/>
  <c r="AB79" i="24" s="1"/>
  <c r="V100" i="24"/>
  <c r="Y100" i="24" s="1"/>
  <c r="W74" i="24"/>
  <c r="X74" i="24" s="1"/>
  <c r="S74" i="24"/>
  <c r="T74" i="24" s="1"/>
  <c r="W38" i="24"/>
  <c r="X38" i="24" s="1"/>
  <c r="AE38" i="24"/>
  <c r="AA38" i="24"/>
  <c r="AB38" i="24" s="1"/>
  <c r="Z53" i="24"/>
  <c r="AC53" i="24" s="1"/>
  <c r="V53" i="24"/>
  <c r="Y53" i="24" s="1"/>
  <c r="AE57" i="24"/>
  <c r="R57" i="24"/>
  <c r="U57" i="24" s="1"/>
  <c r="V57" i="24"/>
  <c r="Y57" i="24" s="1"/>
  <c r="AA57" i="24"/>
  <c r="AB57" i="24" s="1"/>
  <c r="V61" i="24"/>
  <c r="Y61" i="24" s="1"/>
  <c r="S61" i="24"/>
  <c r="T61" i="24" s="1"/>
  <c r="AA61" i="24"/>
  <c r="AB61" i="24" s="1"/>
  <c r="W80" i="24"/>
  <c r="X80" i="24" s="1"/>
  <c r="V80" i="24"/>
  <c r="Y80" i="24" s="1"/>
  <c r="AE80" i="24"/>
  <c r="S80" i="24"/>
  <c r="T80" i="24" s="1"/>
  <c r="Z100" i="24"/>
  <c r="AC100" i="24" s="1"/>
  <c r="V77" i="24"/>
  <c r="Y77" i="24" s="1"/>
  <c r="W92" i="24"/>
  <c r="X92" i="24" s="1"/>
  <c r="AE92" i="24"/>
  <c r="V92" i="24"/>
  <c r="Y92" i="24" s="1"/>
  <c r="S92" i="24"/>
  <c r="T92" i="24" s="1"/>
  <c r="AA100" i="24"/>
  <c r="AB100" i="24" s="1"/>
  <c r="AA96" i="24"/>
  <c r="AB96" i="24" s="1"/>
  <c r="S96" i="24"/>
  <c r="T96" i="24" s="1"/>
  <c r="R96" i="24"/>
  <c r="U96" i="24" s="1"/>
  <c r="AE96" i="24"/>
  <c r="AE61" i="24"/>
  <c r="W68" i="24"/>
  <c r="X68" i="24" s="1"/>
  <c r="AA68" i="24"/>
  <c r="AB68" i="24" s="1"/>
  <c r="Z71" i="24"/>
  <c r="AC71" i="24" s="1"/>
  <c r="AA71" i="24"/>
  <c r="AB71" i="24" s="1"/>
  <c r="V71" i="24"/>
  <c r="Y71" i="24" s="1"/>
  <c r="R74" i="24"/>
  <c r="U74" i="24" s="1"/>
  <c r="R79" i="24"/>
  <c r="U79" i="24" s="1"/>
  <c r="R92" i="24"/>
  <c r="U92" i="24" s="1"/>
  <c r="W104" i="24"/>
  <c r="X104" i="24" s="1"/>
  <c r="V104" i="24"/>
  <c r="Y104" i="24" s="1"/>
  <c r="R104" i="24"/>
  <c r="U104" i="24" s="1"/>
  <c r="S104" i="24"/>
  <c r="T104" i="24" s="1"/>
  <c r="AE104" i="24"/>
  <c r="Z104" i="24"/>
  <c r="AC104" i="24" s="1"/>
  <c r="AA104" i="24"/>
  <c r="AB104" i="24" s="1"/>
  <c r="AA84" i="24"/>
  <c r="AB84" i="24" s="1"/>
  <c r="V84" i="24"/>
  <c r="Y84" i="24" s="1"/>
  <c r="S84" i="24"/>
  <c r="T84" i="24" s="1"/>
  <c r="Z84" i="24"/>
  <c r="AC84" i="24" s="1"/>
  <c r="AE84" i="24"/>
  <c r="S88" i="24"/>
  <c r="T88" i="24" s="1"/>
  <c r="V88" i="24"/>
  <c r="Y88" i="24" s="1"/>
  <c r="R88" i="24"/>
  <c r="U88" i="24" s="1"/>
  <c r="AE88" i="24"/>
  <c r="Z88" i="24"/>
  <c r="AC88" i="24" s="1"/>
  <c r="W88" i="24"/>
  <c r="X88" i="24" s="1"/>
  <c r="AA88" i="24"/>
  <c r="AB88" i="24" s="1"/>
  <c r="V91" i="24"/>
  <c r="Y91" i="24" s="1"/>
  <c r="R91" i="24"/>
  <c r="U91" i="24" s="1"/>
  <c r="W91" i="24"/>
  <c r="X91" i="24" s="1"/>
  <c r="S91" i="24"/>
  <c r="T91" i="24" s="1"/>
  <c r="AA91" i="24"/>
  <c r="AB91" i="24" s="1"/>
  <c r="R61" i="24"/>
  <c r="U61" i="24" s="1"/>
  <c r="S64" i="24"/>
  <c r="T64" i="24" s="1"/>
  <c r="R64" i="24"/>
  <c r="U64" i="24" s="1"/>
  <c r="AA74" i="24"/>
  <c r="AB74" i="24" s="1"/>
  <c r="AE79" i="24"/>
  <c r="AA80" i="24"/>
  <c r="AB80" i="24" s="1"/>
  <c r="R84" i="24"/>
  <c r="U84" i="24" s="1"/>
  <c r="AE87" i="24"/>
  <c r="R87" i="24"/>
  <c r="U87" i="24" s="1"/>
  <c r="S87" i="24"/>
  <c r="T87" i="24" s="1"/>
  <c r="W87" i="24"/>
  <c r="X87" i="24" s="1"/>
  <c r="Z87" i="24"/>
  <c r="AC87" i="24" s="1"/>
  <c r="AA87" i="24"/>
  <c r="AB87" i="24" s="1"/>
  <c r="Z83" i="24"/>
  <c r="AC83" i="24" s="1"/>
  <c r="R83" i="24"/>
  <c r="U83" i="24" s="1"/>
  <c r="W83" i="24"/>
  <c r="X83" i="24" s="1"/>
  <c r="S83" i="24"/>
  <c r="T83" i="24" s="1"/>
  <c r="AE63" i="24"/>
  <c r="R63" i="24"/>
  <c r="U63" i="24" s="1"/>
  <c r="Z63" i="24"/>
  <c r="AC63" i="24" s="1"/>
  <c r="AA63" i="24"/>
  <c r="AB63" i="24" s="1"/>
  <c r="W70" i="24"/>
  <c r="X70" i="24" s="1"/>
  <c r="S70" i="24"/>
  <c r="T70" i="24" s="1"/>
  <c r="R70" i="24"/>
  <c r="U70" i="24" s="1"/>
  <c r="AE78" i="24"/>
  <c r="W78" i="24"/>
  <c r="X78" i="24" s="1"/>
  <c r="R78" i="24"/>
  <c r="U78" i="24" s="1"/>
  <c r="Z78" i="24"/>
  <c r="AC78" i="24" s="1"/>
  <c r="AE45" i="24"/>
  <c r="R45" i="24"/>
  <c r="U45" i="24" s="1"/>
  <c r="AA50" i="24"/>
  <c r="AB50" i="24" s="1"/>
  <c r="AA65" i="24"/>
  <c r="AB65" i="24" s="1"/>
  <c r="V83" i="24"/>
  <c r="Y83" i="24" s="1"/>
  <c r="W121" i="24"/>
  <c r="X121" i="24" s="1"/>
  <c r="V121" i="24"/>
  <c r="Y121" i="24" s="1"/>
  <c r="S121" i="24"/>
  <c r="T121" i="24" s="1"/>
  <c r="R121" i="24"/>
  <c r="U121" i="24" s="1"/>
  <c r="AA121" i="24"/>
  <c r="AB121" i="24" s="1"/>
  <c r="Z121" i="24"/>
  <c r="AC121" i="24" s="1"/>
  <c r="AE111" i="24"/>
  <c r="R111" i="24"/>
  <c r="U111" i="24" s="1"/>
  <c r="W111" i="24"/>
  <c r="X111" i="24" s="1"/>
  <c r="V111" i="24"/>
  <c r="Y111" i="24" s="1"/>
  <c r="S111" i="24"/>
  <c r="T111" i="24" s="1"/>
  <c r="Z111" i="24"/>
  <c r="AC111" i="24" s="1"/>
  <c r="AE121" i="24"/>
  <c r="H207" i="16"/>
  <c r="H256" i="16"/>
  <c r="H258" i="16"/>
  <c r="H271" i="16"/>
  <c r="H291" i="16"/>
  <c r="H363" i="16"/>
  <c r="Z66" i="24"/>
  <c r="AC66" i="24" s="1"/>
  <c r="AE75" i="24"/>
  <c r="R75" i="24"/>
  <c r="U75" i="24" s="1"/>
  <c r="Z75" i="24"/>
  <c r="AC75" i="24" s="1"/>
  <c r="V75" i="24"/>
  <c r="Y75" i="24" s="1"/>
  <c r="S125" i="24"/>
  <c r="T125" i="24" s="1"/>
  <c r="AA125" i="24"/>
  <c r="AB125" i="24" s="1"/>
  <c r="Z125" i="24"/>
  <c r="AC125" i="24" s="1"/>
  <c r="W125" i="24"/>
  <c r="X125" i="24" s="1"/>
  <c r="V125" i="24"/>
  <c r="Y125" i="24" s="1"/>
  <c r="R125" i="24"/>
  <c r="U125" i="24" s="1"/>
  <c r="Z114" i="24"/>
  <c r="AC114" i="24" s="1"/>
  <c r="V114" i="24"/>
  <c r="Y114" i="24" s="1"/>
  <c r="AA114" i="24"/>
  <c r="AB114" i="24" s="1"/>
  <c r="W114" i="24"/>
  <c r="X114" i="24" s="1"/>
  <c r="S114" i="24"/>
  <c r="T114" i="24" s="1"/>
  <c r="R114" i="24"/>
  <c r="U114" i="24" s="1"/>
  <c r="AE114" i="24"/>
  <c r="V109" i="24"/>
  <c r="Y109" i="24" s="1"/>
  <c r="V112" i="24"/>
  <c r="Y112" i="24" s="1"/>
  <c r="AE139" i="24"/>
  <c r="V139" i="24"/>
  <c r="Y139" i="24" s="1"/>
  <c r="Z139" i="24"/>
  <c r="AC139" i="24" s="1"/>
  <c r="W139" i="24"/>
  <c r="X139" i="24" s="1"/>
  <c r="R139" i="24"/>
  <c r="U139" i="24" s="1"/>
  <c r="R151" i="24"/>
  <c r="U151" i="24" s="1"/>
  <c r="AA120" i="24"/>
  <c r="AB120" i="24" s="1"/>
  <c r="AE120" i="24"/>
  <c r="S120" i="24"/>
  <c r="T120" i="24" s="1"/>
  <c r="W120" i="24"/>
  <c r="X120" i="24" s="1"/>
  <c r="Z138" i="24"/>
  <c r="AC138" i="24" s="1"/>
  <c r="AE138" i="24"/>
  <c r="W138" i="24"/>
  <c r="X138" i="24" s="1"/>
  <c r="S138" i="24"/>
  <c r="T138" i="24" s="1"/>
  <c r="Z140" i="24"/>
  <c r="AC140" i="24" s="1"/>
  <c r="AE135" i="24"/>
  <c r="R135" i="24"/>
  <c r="U135" i="24" s="1"/>
  <c r="W135" i="24"/>
  <c r="X135" i="24" s="1"/>
  <c r="V135" i="24"/>
  <c r="Y135" i="24" s="1"/>
  <c r="AA135" i="24"/>
  <c r="AB135" i="24" s="1"/>
  <c r="S135" i="24"/>
  <c r="T135" i="24" s="1"/>
  <c r="AE72" i="24"/>
  <c r="AA106" i="24"/>
  <c r="AB106" i="24" s="1"/>
  <c r="AE106" i="24"/>
  <c r="Z106" i="24"/>
  <c r="AC106" i="24" s="1"/>
  <c r="V110" i="24"/>
  <c r="Y110" i="24" s="1"/>
  <c r="V115" i="24"/>
  <c r="Y115" i="24" s="1"/>
  <c r="W115" i="24"/>
  <c r="X115" i="24" s="1"/>
  <c r="S115" i="24"/>
  <c r="T115" i="24" s="1"/>
  <c r="AA115" i="24"/>
  <c r="AB115" i="24" s="1"/>
  <c r="R120" i="24"/>
  <c r="U120" i="24" s="1"/>
  <c r="W126" i="24"/>
  <c r="X126" i="24" s="1"/>
  <c r="R126" i="24"/>
  <c r="U126" i="24" s="1"/>
  <c r="Z126" i="24"/>
  <c r="AC126" i="24" s="1"/>
  <c r="AE133" i="24"/>
  <c r="R133" i="24"/>
  <c r="U133" i="24" s="1"/>
  <c r="AA133" i="24"/>
  <c r="AB133" i="24" s="1"/>
  <c r="R138" i="24"/>
  <c r="U138" i="24" s="1"/>
  <c r="Z142" i="24"/>
  <c r="AC142" i="24" s="1"/>
  <c r="R142" i="24"/>
  <c r="U142" i="24" s="1"/>
  <c r="AE142" i="24"/>
  <c r="W142" i="24"/>
  <c r="X142" i="24" s="1"/>
  <c r="V142" i="24"/>
  <c r="Y142" i="24" s="1"/>
  <c r="W109" i="24"/>
  <c r="X109" i="24" s="1"/>
  <c r="R109" i="24"/>
  <c r="U109" i="24" s="1"/>
  <c r="AE109" i="24"/>
  <c r="AA132" i="24"/>
  <c r="AB132" i="24" s="1"/>
  <c r="Z132" i="24"/>
  <c r="AC132" i="24" s="1"/>
  <c r="S132" i="24"/>
  <c r="T132" i="24" s="1"/>
  <c r="V132" i="24"/>
  <c r="Y132" i="24" s="1"/>
  <c r="S112" i="24"/>
  <c r="T112" i="24" s="1"/>
  <c r="AE112" i="24"/>
  <c r="W116" i="24"/>
  <c r="X116" i="24" s="1"/>
  <c r="R116" i="24"/>
  <c r="U116" i="24" s="1"/>
  <c r="AA116" i="24"/>
  <c r="AB116" i="24" s="1"/>
  <c r="AE116" i="24"/>
  <c r="V120" i="24"/>
  <c r="Y120" i="24" s="1"/>
  <c r="Z107" i="24"/>
  <c r="AC107" i="24" s="1"/>
  <c r="AE107" i="24"/>
  <c r="R107" i="24"/>
  <c r="U107" i="24" s="1"/>
  <c r="AA138" i="24"/>
  <c r="AB138" i="24" s="1"/>
  <c r="W155" i="24"/>
  <c r="X155" i="24" s="1"/>
  <c r="V155" i="24"/>
  <c r="Y155" i="24" s="1"/>
  <c r="R155" i="24"/>
  <c r="U155" i="24" s="1"/>
  <c r="Z155" i="24"/>
  <c r="AC155" i="24" s="1"/>
  <c r="AA155" i="24"/>
  <c r="AB155" i="24" s="1"/>
  <c r="S155" i="24"/>
  <c r="T155" i="24" s="1"/>
  <c r="AE155" i="24"/>
  <c r="Z110" i="24"/>
  <c r="AC110" i="24" s="1"/>
  <c r="W110" i="24"/>
  <c r="X110" i="24" s="1"/>
  <c r="AE110" i="24"/>
  <c r="AE140" i="24"/>
  <c r="R140" i="24"/>
  <c r="U140" i="24" s="1"/>
  <c r="V140" i="24"/>
  <c r="Y140" i="24" s="1"/>
  <c r="W140" i="24"/>
  <c r="X140" i="24" s="1"/>
  <c r="S140" i="24"/>
  <c r="T140" i="24" s="1"/>
  <c r="W157" i="24"/>
  <c r="X157" i="24" s="1"/>
  <c r="AA157" i="24"/>
  <c r="AB157" i="24" s="1"/>
  <c r="R157" i="24"/>
  <c r="U157" i="24" s="1"/>
  <c r="V157" i="24"/>
  <c r="Y157" i="24" s="1"/>
  <c r="Z157" i="24"/>
  <c r="AC157" i="24" s="1"/>
  <c r="S157" i="24"/>
  <c r="T157" i="24" s="1"/>
  <c r="AE157" i="24"/>
  <c r="V103" i="24"/>
  <c r="Y103" i="24" s="1"/>
  <c r="S103" i="24"/>
  <c r="T103" i="24" s="1"/>
  <c r="Z120" i="24"/>
  <c r="AC120" i="24" s="1"/>
  <c r="AE123" i="24"/>
  <c r="R123" i="24"/>
  <c r="U123" i="24" s="1"/>
  <c r="Z123" i="24"/>
  <c r="AC123" i="24" s="1"/>
  <c r="W132" i="24"/>
  <c r="X132" i="24" s="1"/>
  <c r="W133" i="24"/>
  <c r="X133" i="24" s="1"/>
  <c r="Z135" i="24"/>
  <c r="AC135" i="24" s="1"/>
  <c r="V97" i="24"/>
  <c r="Y97" i="24" s="1"/>
  <c r="S97" i="24"/>
  <c r="T97" i="24" s="1"/>
  <c r="AA97" i="24"/>
  <c r="AB97" i="24" s="1"/>
  <c r="V101" i="24"/>
  <c r="Y101" i="24" s="1"/>
  <c r="R101" i="24"/>
  <c r="U101" i="24" s="1"/>
  <c r="AA101" i="24"/>
  <c r="AB101" i="24" s="1"/>
  <c r="AE103" i="24"/>
  <c r="V106" i="24"/>
  <c r="Y106" i="24" s="1"/>
  <c r="R112" i="24"/>
  <c r="U112" i="24" s="1"/>
  <c r="S116" i="24"/>
  <c r="T116" i="24" s="1"/>
  <c r="W151" i="24"/>
  <c r="X151" i="24" s="1"/>
  <c r="V151" i="24"/>
  <c r="Y151" i="24" s="1"/>
  <c r="Z151" i="24"/>
  <c r="AC151" i="24" s="1"/>
  <c r="AE151" i="24"/>
  <c r="S151" i="24"/>
  <c r="T151" i="24" s="1"/>
  <c r="AE165" i="24"/>
  <c r="R165" i="24"/>
  <c r="U165" i="24" s="1"/>
  <c r="AA165" i="24"/>
  <c r="AB165" i="24" s="1"/>
  <c r="S165" i="24"/>
  <c r="T165" i="24" s="1"/>
  <c r="W165" i="24"/>
  <c r="X165" i="24" s="1"/>
  <c r="Z165" i="24"/>
  <c r="AC165" i="24" s="1"/>
  <c r="V165" i="24"/>
  <c r="Y165" i="24" s="1"/>
  <c r="AA118" i="24"/>
  <c r="AB118" i="24" s="1"/>
  <c r="V127" i="24"/>
  <c r="Y127" i="24" s="1"/>
  <c r="Z127" i="24"/>
  <c r="AC127" i="24" s="1"/>
  <c r="AE127" i="24"/>
  <c r="V128" i="24"/>
  <c r="Y128" i="24" s="1"/>
  <c r="AA137" i="24"/>
  <c r="AB137" i="24" s="1"/>
  <c r="W137" i="24"/>
  <c r="X137" i="24" s="1"/>
  <c r="S137" i="24"/>
  <c r="T137" i="24" s="1"/>
  <c r="V137" i="24"/>
  <c r="Y137" i="24" s="1"/>
  <c r="V144" i="24"/>
  <c r="Y144" i="24" s="1"/>
  <c r="S144" i="24"/>
  <c r="T144" i="24" s="1"/>
  <c r="W144" i="24"/>
  <c r="X144" i="24" s="1"/>
  <c r="R144" i="24"/>
  <c r="U144" i="24" s="1"/>
  <c r="V94" i="24"/>
  <c r="Y94" i="24" s="1"/>
  <c r="AE99" i="24"/>
  <c r="R99" i="24"/>
  <c r="U99" i="24" s="1"/>
  <c r="W102" i="24"/>
  <c r="X102" i="24" s="1"/>
  <c r="W108" i="24"/>
  <c r="X108" i="24" s="1"/>
  <c r="V113" i="24"/>
  <c r="Y113" i="24" s="1"/>
  <c r="R118" i="24"/>
  <c r="U118" i="24" s="1"/>
  <c r="Z122" i="24"/>
  <c r="AC122" i="24" s="1"/>
  <c r="W124" i="24"/>
  <c r="X124" i="24" s="1"/>
  <c r="AE128" i="24"/>
  <c r="V130" i="24"/>
  <c r="Y130" i="24" s="1"/>
  <c r="W130" i="24"/>
  <c r="X130" i="24" s="1"/>
  <c r="AE134" i="24"/>
  <c r="W134" i="24"/>
  <c r="X134" i="24" s="1"/>
  <c r="S154" i="24"/>
  <c r="T154" i="24" s="1"/>
  <c r="R154" i="24"/>
  <c r="U154" i="24" s="1"/>
  <c r="W154" i="24"/>
  <c r="X154" i="24" s="1"/>
  <c r="AE154" i="24"/>
  <c r="AA154" i="24"/>
  <c r="AB154" i="24" s="1"/>
  <c r="Z154" i="24"/>
  <c r="AC154" i="24" s="1"/>
  <c r="V154" i="24"/>
  <c r="Y154" i="24" s="1"/>
  <c r="Z108" i="24"/>
  <c r="AC108" i="24" s="1"/>
  <c r="Z113" i="24"/>
  <c r="AC113" i="24" s="1"/>
  <c r="Z119" i="24"/>
  <c r="AC119" i="24" s="1"/>
  <c r="AA119" i="24"/>
  <c r="AB119" i="24" s="1"/>
  <c r="AE122" i="24"/>
  <c r="AA124" i="24"/>
  <c r="AB124" i="24" s="1"/>
  <c r="Z131" i="24"/>
  <c r="AC131" i="24" s="1"/>
  <c r="W131" i="24"/>
  <c r="X131" i="24" s="1"/>
  <c r="R134" i="24"/>
  <c r="U134" i="24" s="1"/>
  <c r="Z137" i="24"/>
  <c r="AC137" i="24" s="1"/>
  <c r="S150" i="24"/>
  <c r="T150" i="24" s="1"/>
  <c r="W150" i="24"/>
  <c r="X150" i="24" s="1"/>
  <c r="V150" i="24"/>
  <c r="Y150" i="24" s="1"/>
  <c r="AA150" i="24"/>
  <c r="AB150" i="24" s="1"/>
  <c r="R150" i="24"/>
  <c r="U150" i="24" s="1"/>
  <c r="AE136" i="24"/>
  <c r="W145" i="24"/>
  <c r="X145" i="24" s="1"/>
  <c r="AE145" i="24"/>
  <c r="S141" i="24"/>
  <c r="T141" i="24" s="1"/>
  <c r="W141" i="24"/>
  <c r="X141" i="24" s="1"/>
  <c r="AA141" i="24"/>
  <c r="AB141" i="24" s="1"/>
  <c r="Z164" i="24"/>
  <c r="AC164" i="24" s="1"/>
  <c r="S164" i="24"/>
  <c r="T164" i="24" s="1"/>
  <c r="AA164" i="24"/>
  <c r="AB164" i="24" s="1"/>
  <c r="V164" i="24"/>
  <c r="Y164" i="24" s="1"/>
  <c r="AE141" i="24"/>
  <c r="R145" i="24"/>
  <c r="U145" i="24" s="1"/>
  <c r="AA149" i="24"/>
  <c r="AB149" i="24" s="1"/>
  <c r="AE149" i="24"/>
  <c r="Z149" i="24"/>
  <c r="AC149" i="24" s="1"/>
  <c r="Z160" i="24"/>
  <c r="AC160" i="24" s="1"/>
  <c r="R164" i="24"/>
  <c r="U164" i="24" s="1"/>
  <c r="W164" i="24"/>
  <c r="X164" i="24" s="1"/>
  <c r="Z173" i="24"/>
  <c r="AC173" i="24" s="1"/>
  <c r="W173" i="24"/>
  <c r="X173" i="24" s="1"/>
  <c r="R173" i="24"/>
  <c r="U173" i="24" s="1"/>
  <c r="V173" i="24"/>
  <c r="Y173" i="24" s="1"/>
  <c r="AA173" i="24"/>
  <c r="AB173" i="24" s="1"/>
  <c r="AE179" i="24"/>
  <c r="W179" i="24"/>
  <c r="X179" i="24" s="1"/>
  <c r="AA179" i="24"/>
  <c r="AB179" i="24" s="1"/>
  <c r="Z179" i="24"/>
  <c r="AC179" i="24" s="1"/>
  <c r="R179" i="24"/>
  <c r="U179" i="24" s="1"/>
  <c r="S179" i="24"/>
  <c r="T179" i="24" s="1"/>
  <c r="V179" i="24"/>
  <c r="Y179" i="24" s="1"/>
  <c r="S159" i="24"/>
  <c r="T159" i="24" s="1"/>
  <c r="W159" i="24"/>
  <c r="X159" i="24" s="1"/>
  <c r="AE159" i="24"/>
  <c r="W167" i="24"/>
  <c r="X167" i="24" s="1"/>
  <c r="V167" i="24"/>
  <c r="Y167" i="24" s="1"/>
  <c r="Z167" i="24"/>
  <c r="AC167" i="24" s="1"/>
  <c r="S167" i="24"/>
  <c r="T167" i="24" s="1"/>
  <c r="AE167" i="24"/>
  <c r="S173" i="24"/>
  <c r="T173" i="24" s="1"/>
  <c r="V160" i="24"/>
  <c r="Y160" i="24" s="1"/>
  <c r="W160" i="24"/>
  <c r="X160" i="24" s="1"/>
  <c r="S160" i="24"/>
  <c r="T160" i="24" s="1"/>
  <c r="AE160" i="24"/>
  <c r="AE164" i="24"/>
  <c r="V141" i="24"/>
  <c r="Y141" i="24" s="1"/>
  <c r="W147" i="24"/>
  <c r="X147" i="24" s="1"/>
  <c r="V147" i="24"/>
  <c r="Y147" i="24" s="1"/>
  <c r="AA147" i="24"/>
  <c r="AB147" i="24" s="1"/>
  <c r="Z161" i="24"/>
  <c r="AC161" i="24" s="1"/>
  <c r="W161" i="24"/>
  <c r="X161" i="24" s="1"/>
  <c r="R161" i="24"/>
  <c r="U161" i="24" s="1"/>
  <c r="AE161" i="24"/>
  <c r="AA161" i="24"/>
  <c r="AB161" i="24" s="1"/>
  <c r="V172" i="24"/>
  <c r="Y172" i="24" s="1"/>
  <c r="S172" i="24"/>
  <c r="T172" i="24" s="1"/>
  <c r="AE172" i="24"/>
  <c r="AA172" i="24"/>
  <c r="AB172" i="24" s="1"/>
  <c r="R172" i="24"/>
  <c r="U172" i="24" s="1"/>
  <c r="AE173" i="24"/>
  <c r="AE175" i="24"/>
  <c r="AA175" i="24"/>
  <c r="AB175" i="24" s="1"/>
  <c r="W187" i="24"/>
  <c r="X187" i="24" s="1"/>
  <c r="Z187" i="24"/>
  <c r="AC187" i="24" s="1"/>
  <c r="V187" i="24"/>
  <c r="Y187" i="24" s="1"/>
  <c r="S187" i="24"/>
  <c r="T187" i="24" s="1"/>
  <c r="R187" i="24"/>
  <c r="U187" i="24" s="1"/>
  <c r="R175" i="24"/>
  <c r="U175" i="24" s="1"/>
  <c r="AA187" i="24"/>
  <c r="AB187" i="24" s="1"/>
  <c r="AE168" i="24"/>
  <c r="R168" i="24"/>
  <c r="U168" i="24" s="1"/>
  <c r="AA168" i="24"/>
  <c r="AB168" i="24" s="1"/>
  <c r="S168" i="24"/>
  <c r="T168" i="24" s="1"/>
  <c r="V175" i="24"/>
  <c r="Y175" i="24" s="1"/>
  <c r="Z190" i="24"/>
  <c r="AC190" i="24" s="1"/>
  <c r="W190" i="24"/>
  <c r="X190" i="24" s="1"/>
  <c r="V190" i="24"/>
  <c r="Y190" i="24" s="1"/>
  <c r="S190" i="24"/>
  <c r="T190" i="24" s="1"/>
  <c r="R190" i="24"/>
  <c r="U190" i="24" s="1"/>
  <c r="AE190" i="24"/>
  <c r="AA190" i="24"/>
  <c r="AB190" i="24" s="1"/>
  <c r="AE148" i="24"/>
  <c r="AE180" i="24"/>
  <c r="R180" i="24"/>
  <c r="U180" i="24" s="1"/>
  <c r="V180" i="24"/>
  <c r="Y180" i="24" s="1"/>
  <c r="W199" i="24"/>
  <c r="X199" i="24" s="1"/>
  <c r="S199" i="24"/>
  <c r="T199" i="24" s="1"/>
  <c r="AE199" i="24"/>
  <c r="R199" i="24"/>
  <c r="U199" i="24" s="1"/>
  <c r="Z199" i="24"/>
  <c r="AC199" i="24" s="1"/>
  <c r="AA199" i="24"/>
  <c r="AB199" i="24" s="1"/>
  <c r="V199" i="24"/>
  <c r="Y199" i="24" s="1"/>
  <c r="AE177" i="24"/>
  <c r="R177" i="24"/>
  <c r="U177" i="24" s="1"/>
  <c r="AA177" i="24"/>
  <c r="AB177" i="24" s="1"/>
  <c r="S177" i="24"/>
  <c r="T177" i="24" s="1"/>
  <c r="AE182" i="24"/>
  <c r="R182" i="24"/>
  <c r="U182" i="24" s="1"/>
  <c r="W182" i="24"/>
  <c r="X182" i="24" s="1"/>
  <c r="S182" i="24"/>
  <c r="T182" i="24" s="1"/>
  <c r="AA196" i="24"/>
  <c r="AB196" i="24" s="1"/>
  <c r="Z196" i="24"/>
  <c r="AC196" i="24" s="1"/>
  <c r="W196" i="24"/>
  <c r="X196" i="24" s="1"/>
  <c r="V196" i="24"/>
  <c r="Y196" i="24" s="1"/>
  <c r="AE196" i="24"/>
  <c r="S196" i="24"/>
  <c r="T196" i="24" s="1"/>
  <c r="R196" i="24"/>
  <c r="U196" i="24" s="1"/>
  <c r="V169" i="24"/>
  <c r="Y169" i="24" s="1"/>
  <c r="S169" i="24"/>
  <c r="T169" i="24" s="1"/>
  <c r="R169" i="24"/>
  <c r="U169" i="24" s="1"/>
  <c r="S178" i="24"/>
  <c r="T178" i="24" s="1"/>
  <c r="W178" i="24"/>
  <c r="X178" i="24" s="1"/>
  <c r="AE178" i="24"/>
  <c r="AE152" i="24"/>
  <c r="R152" i="24"/>
  <c r="U152" i="24" s="1"/>
  <c r="S166" i="24"/>
  <c r="T166" i="24" s="1"/>
  <c r="AE166" i="24"/>
  <c r="AA148" i="24"/>
  <c r="AB148" i="24" s="1"/>
  <c r="Z152" i="24"/>
  <c r="AC152" i="24" s="1"/>
  <c r="Z156" i="24"/>
  <c r="AC156" i="24" s="1"/>
  <c r="AE169" i="24"/>
  <c r="Z184" i="24"/>
  <c r="AC184" i="24" s="1"/>
  <c r="W184" i="24"/>
  <c r="X184" i="24" s="1"/>
  <c r="V184" i="24"/>
  <c r="Y184" i="24" s="1"/>
  <c r="AA184" i="24"/>
  <c r="AB184" i="24" s="1"/>
  <c r="V181" i="24"/>
  <c r="Y181" i="24" s="1"/>
  <c r="S181" i="24"/>
  <c r="T181" i="24" s="1"/>
  <c r="AA181" i="24"/>
  <c r="AB181" i="24" s="1"/>
  <c r="V189" i="24"/>
  <c r="Y189" i="24" s="1"/>
  <c r="S189" i="24"/>
  <c r="T189" i="24" s="1"/>
  <c r="AE189" i="24"/>
  <c r="R189" i="24"/>
  <c r="U189" i="24" s="1"/>
  <c r="AA189" i="24"/>
  <c r="AB189" i="24" s="1"/>
  <c r="W201" i="24"/>
  <c r="X201" i="24" s="1"/>
  <c r="V201" i="24"/>
  <c r="Y201" i="24" s="1"/>
  <c r="S201" i="24"/>
  <c r="T201" i="24" s="1"/>
  <c r="AE201" i="24"/>
  <c r="R201" i="24"/>
  <c r="U201" i="24" s="1"/>
  <c r="AA201" i="24"/>
  <c r="AB201" i="24" s="1"/>
  <c r="AA176" i="24"/>
  <c r="AB176" i="24" s="1"/>
  <c r="W185" i="24"/>
  <c r="X185" i="24" s="1"/>
  <c r="Z188" i="24"/>
  <c r="AC188" i="24" s="1"/>
  <c r="R192" i="24"/>
  <c r="U192" i="24" s="1"/>
  <c r="AE192" i="24"/>
  <c r="S193" i="24"/>
  <c r="T193" i="24" s="1"/>
  <c r="W197" i="24"/>
  <c r="X197" i="24" s="1"/>
  <c r="Z200" i="24"/>
  <c r="AC200" i="24" s="1"/>
  <c r="R204" i="24"/>
  <c r="U204" i="24" s="1"/>
  <c r="AE204" i="24"/>
  <c r="S205" i="24"/>
  <c r="T205" i="24" s="1"/>
  <c r="V208" i="24"/>
  <c r="Y208" i="24" s="1"/>
  <c r="AA188" i="24"/>
  <c r="AB188" i="24" s="1"/>
  <c r="R191" i="24"/>
  <c r="U191" i="24" s="1"/>
  <c r="AE191" i="24"/>
  <c r="S192" i="24"/>
  <c r="T192" i="24" s="1"/>
  <c r="AA200" i="24"/>
  <c r="AB200" i="24" s="1"/>
  <c r="R203" i="24"/>
  <c r="U203" i="24" s="1"/>
  <c r="AE203" i="24"/>
  <c r="W208" i="24"/>
  <c r="X208" i="24" s="1"/>
  <c r="Z185" i="24"/>
  <c r="AC185" i="24" s="1"/>
  <c r="V193" i="24"/>
  <c r="Y193" i="24" s="1"/>
  <c r="W194" i="24"/>
  <c r="X194" i="24" s="1"/>
  <c r="Z197" i="24"/>
  <c r="AC197" i="24" s="1"/>
  <c r="S202" i="24"/>
  <c r="T202" i="24" s="1"/>
  <c r="V205" i="24"/>
  <c r="Y205" i="24" s="1"/>
  <c r="W206" i="24"/>
  <c r="X206" i="24" s="1"/>
  <c r="R188" i="24"/>
  <c r="U188" i="24" s="1"/>
  <c r="W193" i="24"/>
  <c r="X193" i="24" s="1"/>
  <c r="AA197" i="24"/>
  <c r="AB197" i="24" s="1"/>
  <c r="R200" i="24"/>
  <c r="U200" i="24" s="1"/>
  <c r="W205" i="24"/>
  <c r="X205" i="24" s="1"/>
  <c r="Z208" i="24"/>
  <c r="AC208" i="24" s="1"/>
  <c r="AA208" i="24"/>
  <c r="AB208" i="24" s="1"/>
  <c r="W191" i="24"/>
  <c r="X191" i="24" s="1"/>
  <c r="Z194" i="24"/>
  <c r="AC194" i="24" s="1"/>
  <c r="V202" i="24"/>
  <c r="Y202" i="24" s="1"/>
  <c r="W203" i="24"/>
  <c r="X203" i="24" s="1"/>
  <c r="Z206" i="24"/>
  <c r="AC206" i="24" s="1"/>
  <c r="W202" i="24"/>
  <c r="X202" i="24" s="1"/>
  <c r="Z205" i="24"/>
  <c r="AC205" i="24" s="1"/>
  <c r="AA206" i="24"/>
  <c r="AB206" i="24" s="1"/>
  <c r="R208" i="24"/>
  <c r="U208" i="24" s="1"/>
  <c r="R194" i="24"/>
  <c r="U194" i="24" s="1"/>
  <c r="R206" i="24"/>
  <c r="U206" i="24" s="1"/>
  <c r="H367" i="16"/>
  <c r="H289" i="16"/>
  <c r="H323" i="16"/>
  <c r="H335" i="16"/>
  <c r="H347" i="16"/>
  <c r="H263" i="16"/>
  <c r="H211" i="16"/>
  <c r="H133" i="16"/>
  <c r="H172" i="16"/>
  <c r="K11" i="4"/>
  <c r="AG11" i="4" s="1"/>
  <c r="L11" i="4"/>
  <c r="K12" i="4"/>
  <c r="AG12" i="4" s="1"/>
  <c r="L12" i="4"/>
  <c r="K13" i="4"/>
  <c r="AG13" i="4" s="1"/>
  <c r="L13" i="4"/>
  <c r="K14" i="4"/>
  <c r="AG14" i="4" s="1"/>
  <c r="L14" i="4"/>
  <c r="K15" i="4"/>
  <c r="AG15" i="4" s="1"/>
  <c r="L15" i="4"/>
  <c r="K16" i="4"/>
  <c r="AG16" i="4" s="1"/>
  <c r="L16" i="4"/>
  <c r="K17" i="4"/>
  <c r="AG17" i="4" s="1"/>
  <c r="L17" i="4"/>
  <c r="K18" i="4"/>
  <c r="AG18" i="4" s="1"/>
  <c r="L18" i="4"/>
  <c r="K19" i="4"/>
  <c r="AG19" i="4" s="1"/>
  <c r="L19" i="4"/>
  <c r="K20" i="4"/>
  <c r="AG20" i="4" s="1"/>
  <c r="L20" i="4"/>
  <c r="K21" i="4"/>
  <c r="AG21" i="4" s="1"/>
  <c r="L21" i="4"/>
  <c r="K23" i="4"/>
  <c r="AG23" i="4" s="1"/>
  <c r="L23" i="4"/>
  <c r="K24" i="4"/>
  <c r="AG24" i="4" s="1"/>
  <c r="L24" i="4"/>
  <c r="K25" i="4"/>
  <c r="AG25" i="4" s="1"/>
  <c r="L25" i="4"/>
  <c r="K26" i="4"/>
  <c r="AG26" i="4" s="1"/>
  <c r="L26" i="4"/>
  <c r="K27" i="4"/>
  <c r="AG27" i="4" s="1"/>
  <c r="L27" i="4"/>
  <c r="K28" i="4"/>
  <c r="AG28" i="4" s="1"/>
  <c r="L28" i="4"/>
  <c r="K29" i="4"/>
  <c r="AG29" i="4" s="1"/>
  <c r="L29" i="4"/>
  <c r="K30" i="4"/>
  <c r="AG30" i="4" s="1"/>
  <c r="L30" i="4"/>
  <c r="K31" i="4"/>
  <c r="AG31" i="4" s="1"/>
  <c r="L31" i="4"/>
  <c r="K32" i="4"/>
  <c r="AG32" i="4" s="1"/>
  <c r="L32" i="4"/>
  <c r="K33" i="4"/>
  <c r="AG33" i="4" s="1"/>
  <c r="L33" i="4"/>
  <c r="K34" i="4"/>
  <c r="AG34" i="4" s="1"/>
  <c r="L34" i="4"/>
  <c r="K35" i="4"/>
  <c r="AG35" i="4" s="1"/>
  <c r="L35" i="4"/>
  <c r="K36" i="4"/>
  <c r="AG36" i="4" s="1"/>
  <c r="L36" i="4"/>
  <c r="K37" i="4"/>
  <c r="AG37" i="4" s="1"/>
  <c r="L37" i="4"/>
  <c r="K38" i="4"/>
  <c r="AG38" i="4" s="1"/>
  <c r="L38" i="4"/>
  <c r="K39" i="4"/>
  <c r="AG39" i="4" s="1"/>
  <c r="L39" i="4"/>
  <c r="K40" i="4"/>
  <c r="AG40" i="4" s="1"/>
  <c r="L40" i="4"/>
  <c r="K41" i="4"/>
  <c r="AG41" i="4" s="1"/>
  <c r="L41" i="4"/>
  <c r="K42" i="4"/>
  <c r="AG42" i="4" s="1"/>
  <c r="L42" i="4"/>
  <c r="K43" i="4"/>
  <c r="AG43" i="4" s="1"/>
  <c r="L43" i="4"/>
  <c r="K44" i="4"/>
  <c r="AG44" i="4" s="1"/>
  <c r="L44" i="4"/>
  <c r="K45" i="4"/>
  <c r="AG45" i="4" s="1"/>
  <c r="L45" i="4"/>
  <c r="K46" i="4"/>
  <c r="AG46" i="4" s="1"/>
  <c r="L46" i="4"/>
  <c r="K47" i="4"/>
  <c r="AG47" i="4" s="1"/>
  <c r="L47" i="4"/>
  <c r="K48" i="4"/>
  <c r="AG48" i="4" s="1"/>
  <c r="L48" i="4"/>
  <c r="K49" i="4"/>
  <c r="AG49" i="4" s="1"/>
  <c r="L49" i="4"/>
  <c r="K50" i="4"/>
  <c r="AG50" i="4" s="1"/>
  <c r="L50" i="4"/>
  <c r="K51" i="4"/>
  <c r="AG51" i="4" s="1"/>
  <c r="L51" i="4"/>
  <c r="K52" i="4"/>
  <c r="AG52" i="4" s="1"/>
  <c r="L52" i="4"/>
  <c r="K53" i="4"/>
  <c r="AG53" i="4" s="1"/>
  <c r="L53" i="4"/>
  <c r="K54" i="4"/>
  <c r="AG54" i="4" s="1"/>
  <c r="L54" i="4"/>
  <c r="K55" i="4"/>
  <c r="AG55" i="4" s="1"/>
  <c r="L55" i="4"/>
  <c r="K56" i="4"/>
  <c r="AG56" i="4" s="1"/>
  <c r="L56" i="4"/>
  <c r="K57" i="4"/>
  <c r="AG57" i="4" s="1"/>
  <c r="L57" i="4"/>
  <c r="K58" i="4"/>
  <c r="AG58" i="4" s="1"/>
  <c r="L58" i="4"/>
  <c r="K59" i="4"/>
  <c r="AG59" i="4" s="1"/>
  <c r="L59" i="4"/>
  <c r="K60" i="4"/>
  <c r="AG60" i="4" s="1"/>
  <c r="L60" i="4"/>
  <c r="K61" i="4"/>
  <c r="AG61" i="4" s="1"/>
  <c r="L61" i="4"/>
  <c r="K62" i="4"/>
  <c r="AG62" i="4" s="1"/>
  <c r="L62" i="4"/>
  <c r="K63" i="4"/>
  <c r="AG63" i="4" s="1"/>
  <c r="L63" i="4"/>
  <c r="K64" i="4"/>
  <c r="AG64" i="4" s="1"/>
  <c r="L64" i="4"/>
  <c r="K65" i="4"/>
  <c r="AG65" i="4" s="1"/>
  <c r="L65" i="4"/>
  <c r="K66" i="4"/>
  <c r="AG66" i="4" s="1"/>
  <c r="L66" i="4"/>
  <c r="K67" i="4"/>
  <c r="AG67" i="4" s="1"/>
  <c r="L67" i="4"/>
  <c r="K68" i="4"/>
  <c r="AG68" i="4" s="1"/>
  <c r="L68" i="4"/>
  <c r="K69" i="4"/>
  <c r="AG69" i="4" s="1"/>
  <c r="L69" i="4"/>
  <c r="K70" i="4"/>
  <c r="AG70" i="4" s="1"/>
  <c r="L70" i="4"/>
  <c r="K71" i="4"/>
  <c r="AG71" i="4" s="1"/>
  <c r="L71" i="4"/>
  <c r="K72" i="4"/>
  <c r="AG72" i="4" s="1"/>
  <c r="L72" i="4"/>
  <c r="K73" i="4"/>
  <c r="AG73" i="4" s="1"/>
  <c r="L73" i="4"/>
  <c r="K74" i="4"/>
  <c r="AG74" i="4" s="1"/>
  <c r="L74" i="4"/>
  <c r="K75" i="4"/>
  <c r="AG75" i="4" s="1"/>
  <c r="L75" i="4"/>
  <c r="K76" i="4"/>
  <c r="AG76" i="4" s="1"/>
  <c r="L76" i="4"/>
  <c r="K77" i="4"/>
  <c r="AG77" i="4" s="1"/>
  <c r="L77" i="4"/>
  <c r="K78" i="4"/>
  <c r="AG78" i="4" s="1"/>
  <c r="L78" i="4"/>
  <c r="K79" i="4"/>
  <c r="AG79" i="4" s="1"/>
  <c r="L79" i="4"/>
  <c r="K80" i="4"/>
  <c r="AG80" i="4" s="1"/>
  <c r="L80" i="4"/>
  <c r="K81" i="4"/>
  <c r="AG81" i="4" s="1"/>
  <c r="L81" i="4"/>
  <c r="K82" i="4"/>
  <c r="AG82" i="4" s="1"/>
  <c r="L82" i="4"/>
  <c r="K83" i="4"/>
  <c r="AG83" i="4" s="1"/>
  <c r="L83" i="4"/>
  <c r="K84" i="4"/>
  <c r="AG84" i="4" s="1"/>
  <c r="L84" i="4"/>
  <c r="K85" i="4"/>
  <c r="AG85" i="4" s="1"/>
  <c r="L85" i="4"/>
  <c r="K86" i="4"/>
  <c r="AG86" i="4" s="1"/>
  <c r="L86" i="4"/>
  <c r="K87" i="4"/>
  <c r="AG87" i="4" s="1"/>
  <c r="L87" i="4"/>
  <c r="K88" i="4"/>
  <c r="AG88" i="4" s="1"/>
  <c r="L88" i="4"/>
  <c r="K89" i="4"/>
  <c r="AG89" i="4" s="1"/>
  <c r="L89" i="4"/>
  <c r="K90" i="4"/>
  <c r="AG90" i="4" s="1"/>
  <c r="L90" i="4"/>
  <c r="K91" i="4"/>
  <c r="AG91" i="4" s="1"/>
  <c r="L91" i="4"/>
  <c r="K92" i="4"/>
  <c r="AG92" i="4" s="1"/>
  <c r="L92" i="4"/>
  <c r="K93" i="4"/>
  <c r="AG93" i="4" s="1"/>
  <c r="L93" i="4"/>
  <c r="K94" i="4"/>
  <c r="AG94" i="4" s="1"/>
  <c r="L94" i="4"/>
  <c r="K95" i="4"/>
  <c r="AG95" i="4" s="1"/>
  <c r="L95" i="4"/>
  <c r="K96" i="4"/>
  <c r="AG96" i="4" s="1"/>
  <c r="L96" i="4"/>
  <c r="K97" i="4"/>
  <c r="AG97" i="4" s="1"/>
  <c r="L97" i="4"/>
  <c r="K98" i="4"/>
  <c r="AG98" i="4" s="1"/>
  <c r="L98" i="4"/>
  <c r="K99" i="4"/>
  <c r="AG99" i="4" s="1"/>
  <c r="L99" i="4"/>
  <c r="K100" i="4"/>
  <c r="AG100" i="4" s="1"/>
  <c r="L100" i="4"/>
  <c r="K101" i="4"/>
  <c r="AG101" i="4" s="1"/>
  <c r="L101" i="4"/>
  <c r="K102" i="4"/>
  <c r="AG102" i="4" s="1"/>
  <c r="L102" i="4"/>
  <c r="K103" i="4"/>
  <c r="AG103" i="4" s="1"/>
  <c r="L103" i="4"/>
  <c r="K104" i="4"/>
  <c r="AG104" i="4" s="1"/>
  <c r="L104" i="4"/>
  <c r="K105" i="4"/>
  <c r="AG105" i="4" s="1"/>
  <c r="L105" i="4"/>
  <c r="K106" i="4"/>
  <c r="AG106" i="4" s="1"/>
  <c r="L106" i="4"/>
  <c r="K107" i="4"/>
  <c r="AG107" i="4" s="1"/>
  <c r="L107" i="4"/>
  <c r="K108" i="4"/>
  <c r="AG108" i="4" s="1"/>
  <c r="L108" i="4"/>
  <c r="K109" i="4"/>
  <c r="AG109" i="4" s="1"/>
  <c r="L109" i="4"/>
  <c r="K110" i="4"/>
  <c r="AG110" i="4" s="1"/>
  <c r="L110" i="4"/>
  <c r="K111" i="4"/>
  <c r="AG111" i="4" s="1"/>
  <c r="L111" i="4"/>
  <c r="K112" i="4"/>
  <c r="AG112" i="4" s="1"/>
  <c r="L112" i="4"/>
  <c r="K113" i="4"/>
  <c r="AG113" i="4" s="1"/>
  <c r="L113" i="4"/>
  <c r="K114" i="4"/>
  <c r="AG114" i="4" s="1"/>
  <c r="L114" i="4"/>
  <c r="K115" i="4"/>
  <c r="AG115" i="4" s="1"/>
  <c r="L115" i="4"/>
  <c r="K116" i="4"/>
  <c r="AG116" i="4" s="1"/>
  <c r="L116" i="4"/>
  <c r="K117" i="4"/>
  <c r="AG117" i="4" s="1"/>
  <c r="L117" i="4"/>
  <c r="K118" i="4"/>
  <c r="AG118" i="4" s="1"/>
  <c r="L118" i="4"/>
  <c r="K119" i="4"/>
  <c r="AG119" i="4" s="1"/>
  <c r="L119" i="4"/>
  <c r="K120" i="4"/>
  <c r="AG120" i="4" s="1"/>
  <c r="L120" i="4"/>
  <c r="K121" i="4"/>
  <c r="AG121" i="4" s="1"/>
  <c r="L121" i="4"/>
  <c r="K122" i="4"/>
  <c r="AG122" i="4" s="1"/>
  <c r="L122" i="4"/>
  <c r="K123" i="4"/>
  <c r="AG123" i="4" s="1"/>
  <c r="L123" i="4"/>
  <c r="K124" i="4"/>
  <c r="AG124" i="4" s="1"/>
  <c r="L124" i="4"/>
  <c r="K125" i="4"/>
  <c r="AG125" i="4" s="1"/>
  <c r="L125" i="4"/>
  <c r="K126" i="4"/>
  <c r="AG126" i="4" s="1"/>
  <c r="L126" i="4"/>
  <c r="K127" i="4"/>
  <c r="AG127" i="4" s="1"/>
  <c r="L127" i="4"/>
  <c r="K128" i="4"/>
  <c r="AG128" i="4" s="1"/>
  <c r="L128" i="4"/>
  <c r="K129" i="4"/>
  <c r="AG129" i="4" s="1"/>
  <c r="L129" i="4"/>
  <c r="K130" i="4"/>
  <c r="AG130" i="4" s="1"/>
  <c r="L130" i="4"/>
  <c r="K131" i="4"/>
  <c r="AG131" i="4" s="1"/>
  <c r="L131" i="4"/>
  <c r="K132" i="4"/>
  <c r="AG132" i="4" s="1"/>
  <c r="L132" i="4"/>
  <c r="K133" i="4"/>
  <c r="AG133" i="4" s="1"/>
  <c r="L133" i="4"/>
  <c r="K134" i="4"/>
  <c r="AG134" i="4" s="1"/>
  <c r="L134" i="4"/>
  <c r="K135" i="4"/>
  <c r="AG135" i="4" s="1"/>
  <c r="L135" i="4"/>
  <c r="K136" i="4"/>
  <c r="AG136" i="4" s="1"/>
  <c r="L136" i="4"/>
  <c r="K137" i="4"/>
  <c r="AG137" i="4" s="1"/>
  <c r="L137" i="4"/>
  <c r="K138" i="4"/>
  <c r="AG138" i="4" s="1"/>
  <c r="L138" i="4"/>
  <c r="K139" i="4"/>
  <c r="AG139" i="4" s="1"/>
  <c r="L139" i="4"/>
  <c r="K140" i="4"/>
  <c r="AG140" i="4" s="1"/>
  <c r="L140" i="4"/>
  <c r="K141" i="4"/>
  <c r="AG141" i="4" s="1"/>
  <c r="L141" i="4"/>
  <c r="K142" i="4"/>
  <c r="AG142" i="4" s="1"/>
  <c r="L142" i="4"/>
  <c r="K143" i="4"/>
  <c r="AG143" i="4" s="1"/>
  <c r="L143" i="4"/>
  <c r="K144" i="4"/>
  <c r="AG144" i="4" s="1"/>
  <c r="L144" i="4"/>
  <c r="K145" i="4"/>
  <c r="AG145" i="4" s="1"/>
  <c r="L145" i="4"/>
  <c r="K146" i="4"/>
  <c r="AG146" i="4" s="1"/>
  <c r="L146" i="4"/>
  <c r="K147" i="4"/>
  <c r="AG147" i="4" s="1"/>
  <c r="L147" i="4"/>
  <c r="K148" i="4"/>
  <c r="AG148" i="4" s="1"/>
  <c r="L148" i="4"/>
  <c r="K149" i="4"/>
  <c r="AG149" i="4" s="1"/>
  <c r="L149" i="4"/>
  <c r="K150" i="4"/>
  <c r="AG150" i="4" s="1"/>
  <c r="L150" i="4"/>
  <c r="K151" i="4"/>
  <c r="AG151" i="4" s="1"/>
  <c r="L151" i="4"/>
  <c r="K152" i="4"/>
  <c r="AG152" i="4" s="1"/>
  <c r="L152" i="4"/>
  <c r="K153" i="4"/>
  <c r="AG153" i="4" s="1"/>
  <c r="L153" i="4"/>
  <c r="K154" i="4"/>
  <c r="AG154" i="4" s="1"/>
  <c r="L154" i="4"/>
  <c r="K155" i="4"/>
  <c r="AG155" i="4" s="1"/>
  <c r="L155" i="4"/>
  <c r="K156" i="4"/>
  <c r="AG156" i="4" s="1"/>
  <c r="L156" i="4"/>
  <c r="K157" i="4"/>
  <c r="AG157" i="4" s="1"/>
  <c r="L157" i="4"/>
  <c r="K158" i="4"/>
  <c r="AG158" i="4" s="1"/>
  <c r="L158" i="4"/>
  <c r="K159" i="4"/>
  <c r="AG159" i="4" s="1"/>
  <c r="L159" i="4"/>
  <c r="K160" i="4"/>
  <c r="AG160" i="4" s="1"/>
  <c r="L160" i="4"/>
  <c r="K161" i="4"/>
  <c r="AG161" i="4" s="1"/>
  <c r="L161" i="4"/>
  <c r="K162" i="4"/>
  <c r="AG162" i="4" s="1"/>
  <c r="L162" i="4"/>
  <c r="K163" i="4"/>
  <c r="AG163" i="4" s="1"/>
  <c r="L163" i="4"/>
  <c r="K164" i="4"/>
  <c r="AG164" i="4" s="1"/>
  <c r="L164" i="4"/>
  <c r="K165" i="4"/>
  <c r="AG165" i="4" s="1"/>
  <c r="L165" i="4"/>
  <c r="K166" i="4"/>
  <c r="AG166" i="4" s="1"/>
  <c r="L166" i="4"/>
  <c r="K167" i="4"/>
  <c r="AG167" i="4" s="1"/>
  <c r="L167" i="4"/>
  <c r="K168" i="4"/>
  <c r="AG168" i="4" s="1"/>
  <c r="L168" i="4"/>
  <c r="K169" i="4"/>
  <c r="AG169" i="4" s="1"/>
  <c r="L169" i="4"/>
  <c r="K170" i="4"/>
  <c r="AG170" i="4" s="1"/>
  <c r="L170" i="4"/>
  <c r="K171" i="4"/>
  <c r="AG171" i="4" s="1"/>
  <c r="L171" i="4"/>
  <c r="K172" i="4"/>
  <c r="AG172" i="4" s="1"/>
  <c r="L172" i="4"/>
  <c r="K173" i="4"/>
  <c r="AG173" i="4" s="1"/>
  <c r="L173" i="4"/>
  <c r="K174" i="4"/>
  <c r="AG174" i="4" s="1"/>
  <c r="L174" i="4"/>
  <c r="K175" i="4"/>
  <c r="AG175" i="4" s="1"/>
  <c r="L175" i="4"/>
  <c r="K176" i="4"/>
  <c r="AG176" i="4" s="1"/>
  <c r="L176" i="4"/>
  <c r="K177" i="4"/>
  <c r="AG177" i="4" s="1"/>
  <c r="L177" i="4"/>
  <c r="K178" i="4"/>
  <c r="AG178" i="4" s="1"/>
  <c r="L178" i="4"/>
  <c r="K179" i="4"/>
  <c r="AG179" i="4" s="1"/>
  <c r="L179" i="4"/>
  <c r="K180" i="4"/>
  <c r="AG180" i="4" s="1"/>
  <c r="L180" i="4"/>
  <c r="K181" i="4"/>
  <c r="AG181" i="4" s="1"/>
  <c r="L181" i="4"/>
  <c r="K182" i="4"/>
  <c r="AG182" i="4" s="1"/>
  <c r="L182" i="4"/>
  <c r="K183" i="4"/>
  <c r="AG183" i="4" s="1"/>
  <c r="L183" i="4"/>
  <c r="K184" i="4"/>
  <c r="AG184" i="4" s="1"/>
  <c r="L184" i="4"/>
  <c r="K185" i="4"/>
  <c r="AG185" i="4" s="1"/>
  <c r="L185" i="4"/>
  <c r="K186" i="4"/>
  <c r="AG186" i="4" s="1"/>
  <c r="L186" i="4"/>
  <c r="K187" i="4"/>
  <c r="AG187" i="4" s="1"/>
  <c r="L187" i="4"/>
  <c r="K188" i="4"/>
  <c r="AG188" i="4" s="1"/>
  <c r="L188" i="4"/>
  <c r="K189" i="4"/>
  <c r="AG189" i="4" s="1"/>
  <c r="L189" i="4"/>
  <c r="K190" i="4"/>
  <c r="AG190" i="4" s="1"/>
  <c r="L190" i="4"/>
  <c r="K191" i="4"/>
  <c r="AG191" i="4" s="1"/>
  <c r="L191" i="4"/>
  <c r="K192" i="4"/>
  <c r="AG192" i="4" s="1"/>
  <c r="L192" i="4"/>
  <c r="K193" i="4"/>
  <c r="AG193" i="4" s="1"/>
  <c r="L193" i="4"/>
  <c r="K194" i="4"/>
  <c r="AG194" i="4" s="1"/>
  <c r="L194" i="4"/>
  <c r="K195" i="4"/>
  <c r="AG195" i="4" s="1"/>
  <c r="L195" i="4"/>
  <c r="K196" i="4"/>
  <c r="AG196" i="4" s="1"/>
  <c r="L196" i="4"/>
  <c r="K197" i="4"/>
  <c r="AG197" i="4" s="1"/>
  <c r="L197" i="4"/>
  <c r="K198" i="4"/>
  <c r="AG198" i="4" s="1"/>
  <c r="L198" i="4"/>
  <c r="K199" i="4"/>
  <c r="AG199" i="4" s="1"/>
  <c r="L199" i="4"/>
  <c r="K200" i="4"/>
  <c r="AG200" i="4" s="1"/>
  <c r="L200" i="4"/>
  <c r="K201" i="4"/>
  <c r="AG201" i="4" s="1"/>
  <c r="L201" i="4"/>
  <c r="K202" i="4"/>
  <c r="AG202" i="4" s="1"/>
  <c r="L202" i="4"/>
  <c r="K203" i="4"/>
  <c r="AG203" i="4" s="1"/>
  <c r="L203" i="4"/>
  <c r="K204" i="4"/>
  <c r="AG204" i="4" s="1"/>
  <c r="L204" i="4"/>
  <c r="K205" i="4"/>
  <c r="AG205" i="4" s="1"/>
  <c r="L205" i="4"/>
  <c r="K206" i="4"/>
  <c r="AG206" i="4" s="1"/>
  <c r="L206" i="4"/>
  <c r="K207" i="4"/>
  <c r="AG207" i="4" s="1"/>
  <c r="L207" i="4"/>
  <c r="K208" i="4"/>
  <c r="AG208" i="4" s="1"/>
  <c r="L208" i="4"/>
  <c r="K10" i="4"/>
  <c r="AG10" i="4" s="1"/>
  <c r="L10" i="4"/>
  <c r="E149" i="16" l="1"/>
  <c r="B338" i="16"/>
  <c r="B383" i="16"/>
  <c r="E131" i="16"/>
  <c r="D98" i="16"/>
  <c r="C203" i="16"/>
  <c r="B281" i="16"/>
  <c r="F149" i="16"/>
  <c r="G203" i="16"/>
  <c r="G281" i="16"/>
  <c r="G10" i="16"/>
  <c r="F10" i="16"/>
  <c r="E10" i="16"/>
  <c r="D10" i="16"/>
  <c r="G182" i="16"/>
  <c r="E110" i="16"/>
  <c r="E176" i="16"/>
  <c r="B65" i="16"/>
  <c r="D203" i="16"/>
  <c r="F131" i="16"/>
  <c r="B188" i="16"/>
  <c r="B299" i="16"/>
  <c r="D110" i="16"/>
  <c r="F188" i="16"/>
  <c r="G248" i="16"/>
  <c r="D182" i="16"/>
  <c r="G338" i="16"/>
  <c r="C383" i="16"/>
  <c r="G320" i="16"/>
  <c r="AI173" i="35"/>
  <c r="J173" i="35" s="1"/>
  <c r="D149" i="16"/>
  <c r="C110" i="16"/>
  <c r="B149" i="16"/>
  <c r="D143" i="16"/>
  <c r="B221" i="16"/>
  <c r="F110" i="16"/>
  <c r="D176" i="16"/>
  <c r="G131" i="16"/>
  <c r="E188" i="16"/>
  <c r="G30" i="16"/>
  <c r="F30" i="16"/>
  <c r="E30" i="16"/>
  <c r="D30" i="16"/>
  <c r="B30" i="16"/>
  <c r="B182" i="16"/>
  <c r="G98" i="16"/>
  <c r="D188" i="16"/>
  <c r="F281" i="16"/>
  <c r="AI74" i="37"/>
  <c r="J74" i="37" s="1"/>
  <c r="C188" i="16"/>
  <c r="D281" i="16"/>
  <c r="G176" i="16"/>
  <c r="B110" i="16"/>
  <c r="G299" i="16"/>
  <c r="B131" i="16"/>
  <c r="D299" i="16"/>
  <c r="F383" i="16"/>
  <c r="D383" i="16"/>
  <c r="D338" i="16"/>
  <c r="C281" i="16"/>
  <c r="B203" i="16"/>
  <c r="D221" i="16"/>
  <c r="B143" i="16"/>
  <c r="G143" i="16"/>
  <c r="E98" i="16"/>
  <c r="G137" i="16"/>
  <c r="G104" i="16"/>
  <c r="AI104" i="38"/>
  <c r="J104" i="38" s="1"/>
  <c r="AI172" i="38"/>
  <c r="J172" i="38" s="1"/>
  <c r="AI118" i="38"/>
  <c r="J118" i="38" s="1"/>
  <c r="AI162" i="38"/>
  <c r="J162" i="38" s="1"/>
  <c r="P196" i="37"/>
  <c r="Q22" i="4"/>
  <c r="Y22" i="4" s="1"/>
  <c r="AI22" i="4" s="1"/>
  <c r="J22" i="4" s="1"/>
  <c r="AI116" i="35"/>
  <c r="J116" i="35" s="1"/>
  <c r="E29" i="16"/>
  <c r="D29" i="16"/>
  <c r="B29" i="16"/>
  <c r="F29" i="16"/>
  <c r="G29" i="16"/>
  <c r="B104" i="16"/>
  <c r="D104" i="16"/>
  <c r="AI33" i="38"/>
  <c r="J33" i="38" s="1"/>
  <c r="AI156" i="38"/>
  <c r="J156" i="38" s="1"/>
  <c r="AI95" i="38"/>
  <c r="J95" i="38" s="1"/>
  <c r="AB129" i="38"/>
  <c r="AI129" i="38" s="1"/>
  <c r="J129" i="38" s="1"/>
  <c r="AI48" i="38"/>
  <c r="J48" i="38" s="1"/>
  <c r="AI145" i="38"/>
  <c r="J145" i="38" s="1"/>
  <c r="AI85" i="38"/>
  <c r="J85" i="38" s="1"/>
  <c r="AI158" i="38"/>
  <c r="J158" i="38" s="1"/>
  <c r="AI101" i="38"/>
  <c r="J101" i="38" s="1"/>
  <c r="AI137" i="38"/>
  <c r="J137" i="38" s="1"/>
  <c r="AI174" i="38"/>
  <c r="J174" i="38" s="1"/>
  <c r="AI23" i="38"/>
  <c r="J23" i="38" s="1"/>
  <c r="P28" i="38"/>
  <c r="AI26" i="38"/>
  <c r="J26" i="38" s="1"/>
  <c r="P26" i="38"/>
  <c r="G326" i="16"/>
  <c r="P172" i="37"/>
  <c r="P184" i="37"/>
  <c r="B320" i="16"/>
  <c r="F320" i="16"/>
  <c r="F326" i="16"/>
  <c r="AI58" i="37"/>
  <c r="J58" i="37" s="1"/>
  <c r="AI154" i="37"/>
  <c r="J154" i="37" s="1"/>
  <c r="C320" i="16"/>
  <c r="P47" i="37"/>
  <c r="P51" i="37"/>
  <c r="P66" i="37"/>
  <c r="P63" i="37"/>
  <c r="AI21" i="37"/>
  <c r="AI71" i="37"/>
  <c r="J71" i="37" s="1"/>
  <c r="P59" i="37"/>
  <c r="P54" i="37"/>
  <c r="P40" i="37"/>
  <c r="P23" i="37"/>
  <c r="P75" i="37"/>
  <c r="P35" i="37"/>
  <c r="P27" i="37"/>
  <c r="AI78" i="37"/>
  <c r="J78" i="37" s="1"/>
  <c r="AI50" i="37"/>
  <c r="J50" i="37" s="1"/>
  <c r="AI54" i="37"/>
  <c r="J54" i="37" s="1"/>
  <c r="AI112" i="37"/>
  <c r="J112" i="37" s="1"/>
  <c r="P66" i="36"/>
  <c r="P25" i="36"/>
  <c r="P41" i="36"/>
  <c r="P26" i="36"/>
  <c r="P46" i="36"/>
  <c r="P42" i="36"/>
  <c r="P51" i="36"/>
  <c r="P29" i="36"/>
  <c r="D260" i="16"/>
  <c r="B260" i="16"/>
  <c r="F248" i="16"/>
  <c r="P64" i="35"/>
  <c r="P25" i="35"/>
  <c r="P24" i="35"/>
  <c r="P35" i="35"/>
  <c r="P41" i="35"/>
  <c r="P26" i="35"/>
  <c r="AI194" i="35"/>
  <c r="J194" i="35" s="1"/>
  <c r="P28" i="35"/>
  <c r="P65" i="35"/>
  <c r="P23" i="35"/>
  <c r="P22" i="35"/>
  <c r="P74" i="34"/>
  <c r="P34" i="34"/>
  <c r="P26" i="34"/>
  <c r="P29" i="34"/>
  <c r="P31" i="34"/>
  <c r="P43" i="34"/>
  <c r="P37" i="34"/>
  <c r="P44" i="34"/>
  <c r="AI46" i="34"/>
  <c r="J46" i="34" s="1"/>
  <c r="P40" i="34"/>
  <c r="P53" i="34"/>
  <c r="P25" i="34"/>
  <c r="P28" i="34"/>
  <c r="P36" i="34"/>
  <c r="P85" i="34"/>
  <c r="P45" i="34"/>
  <c r="P32" i="34"/>
  <c r="P39" i="34"/>
  <c r="P64" i="34"/>
  <c r="P79" i="33"/>
  <c r="P52" i="33"/>
  <c r="P36" i="33"/>
  <c r="P68" i="33"/>
  <c r="P77" i="33"/>
  <c r="P81" i="33"/>
  <c r="P31" i="33"/>
  <c r="P53" i="33"/>
  <c r="P63" i="33"/>
  <c r="P101" i="33"/>
  <c r="P28" i="33"/>
  <c r="P62" i="33"/>
  <c r="P26" i="33"/>
  <c r="P69" i="33"/>
  <c r="P35" i="33"/>
  <c r="P30" i="33"/>
  <c r="P86" i="33"/>
  <c r="P94" i="33"/>
  <c r="P84" i="33"/>
  <c r="P54" i="33"/>
  <c r="P76" i="33"/>
  <c r="P43" i="33"/>
  <c r="E137" i="16"/>
  <c r="D137" i="16"/>
  <c r="P66" i="25"/>
  <c r="P36" i="35"/>
  <c r="P27" i="34"/>
  <c r="AI141" i="34"/>
  <c r="J141" i="34" s="1"/>
  <c r="P46" i="34"/>
  <c r="P50" i="34"/>
  <c r="P49" i="33"/>
  <c r="P61" i="33"/>
  <c r="P108" i="33"/>
  <c r="P95" i="33"/>
  <c r="P47" i="33"/>
  <c r="P59" i="33"/>
  <c r="P24" i="33"/>
  <c r="P46" i="33"/>
  <c r="P25" i="33"/>
  <c r="P27" i="33"/>
  <c r="P91" i="33"/>
  <c r="P42" i="33"/>
  <c r="P73" i="33"/>
  <c r="P58" i="33"/>
  <c r="P50" i="33"/>
  <c r="P44" i="33"/>
  <c r="P32" i="33"/>
  <c r="AI205" i="32"/>
  <c r="J205" i="32" s="1"/>
  <c r="F92" i="16"/>
  <c r="F7" i="16"/>
  <c r="G7" i="16"/>
  <c r="D7" i="16"/>
  <c r="P41" i="25"/>
  <c r="P55" i="25"/>
  <c r="P46" i="25"/>
  <c r="P22" i="25"/>
  <c r="G92" i="16"/>
  <c r="B92" i="16"/>
  <c r="P59" i="25"/>
  <c r="P51" i="25"/>
  <c r="P60" i="25"/>
  <c r="P54" i="25"/>
  <c r="P30" i="25"/>
  <c r="P33" i="25"/>
  <c r="P38" i="25"/>
  <c r="P37" i="25"/>
  <c r="P26" i="25"/>
  <c r="P43" i="25"/>
  <c r="P42" i="25"/>
  <c r="P32" i="25"/>
  <c r="P27" i="25"/>
  <c r="P31" i="24"/>
  <c r="P50" i="24"/>
  <c r="P58" i="24"/>
  <c r="P38" i="24"/>
  <c r="P25" i="24"/>
  <c r="P22" i="24"/>
  <c r="P45" i="24"/>
  <c r="P36" i="24"/>
  <c r="C47" i="16"/>
  <c r="P30" i="38"/>
  <c r="AI148" i="38"/>
  <c r="J148" i="38" s="1"/>
  <c r="AI72" i="38"/>
  <c r="J72" i="38" s="1"/>
  <c r="P23" i="38"/>
  <c r="P34" i="38"/>
  <c r="AI132" i="38"/>
  <c r="J132" i="38" s="1"/>
  <c r="AI84" i="38"/>
  <c r="J84" i="38" s="1"/>
  <c r="P38" i="38"/>
  <c r="P42" i="38"/>
  <c r="AI138" i="38"/>
  <c r="J138" i="38" s="1"/>
  <c r="AI195" i="38"/>
  <c r="J195" i="38" s="1"/>
  <c r="AI208" i="38"/>
  <c r="J208" i="38" s="1"/>
  <c r="AI47" i="38"/>
  <c r="J47" i="38" s="1"/>
  <c r="AI183" i="37"/>
  <c r="J183" i="37" s="1"/>
  <c r="P37" i="37"/>
  <c r="AI159" i="37"/>
  <c r="J159" i="37" s="1"/>
  <c r="P42" i="37"/>
  <c r="P39" i="37"/>
  <c r="AI62" i="37"/>
  <c r="J62" i="37" s="1"/>
  <c r="P30" i="37"/>
  <c r="P31" i="37"/>
  <c r="AB20" i="37"/>
  <c r="AI20" i="37" s="1"/>
  <c r="P24" i="36"/>
  <c r="P36" i="36"/>
  <c r="P32" i="36"/>
  <c r="P31" i="36"/>
  <c r="P38" i="36"/>
  <c r="P27" i="35"/>
  <c r="P60" i="35"/>
  <c r="P34" i="35"/>
  <c r="P55" i="35"/>
  <c r="P31" i="35"/>
  <c r="AI161" i="35"/>
  <c r="J161" i="35" s="1"/>
  <c r="P73" i="34"/>
  <c r="P57" i="34"/>
  <c r="P38" i="34"/>
  <c r="P52" i="34"/>
  <c r="P41" i="34"/>
  <c r="P51" i="33"/>
  <c r="P96" i="33"/>
  <c r="P41" i="33"/>
  <c r="P64" i="33"/>
  <c r="P74" i="33"/>
  <c r="P70" i="33"/>
  <c r="D33" i="16"/>
  <c r="E33" i="16"/>
  <c r="B33" i="16"/>
  <c r="F33" i="16"/>
  <c r="E28" i="16"/>
  <c r="D28" i="16"/>
  <c r="G28" i="16"/>
  <c r="B28" i="16"/>
  <c r="D27" i="16"/>
  <c r="B27" i="16"/>
  <c r="G27" i="16"/>
  <c r="F27" i="16"/>
  <c r="E21" i="16"/>
  <c r="D21" i="16"/>
  <c r="F21" i="16"/>
  <c r="G21" i="16"/>
  <c r="E15" i="16"/>
  <c r="F15" i="16"/>
  <c r="G15" i="16"/>
  <c r="F9" i="16"/>
  <c r="B9" i="16"/>
  <c r="G9" i="16"/>
  <c r="D5" i="16"/>
  <c r="F5" i="16"/>
  <c r="G5" i="16"/>
  <c r="C5" i="16"/>
  <c r="F4" i="16"/>
  <c r="G4" i="16"/>
  <c r="P65" i="25"/>
  <c r="P39" i="25"/>
  <c r="P23" i="25"/>
  <c r="P36" i="25"/>
  <c r="P31" i="25"/>
  <c r="P47" i="25"/>
  <c r="P71" i="25"/>
  <c r="P52" i="25"/>
  <c r="P44" i="25"/>
  <c r="P35" i="24"/>
  <c r="P62" i="24"/>
  <c r="P40" i="24"/>
  <c r="P49" i="24"/>
  <c r="P64" i="24"/>
  <c r="P53" i="25"/>
  <c r="P57" i="25"/>
  <c r="P24" i="37"/>
  <c r="P29" i="38"/>
  <c r="AI49" i="38"/>
  <c r="J49" i="38" s="1"/>
  <c r="P36" i="38"/>
  <c r="AI160" i="38"/>
  <c r="J160" i="38" s="1"/>
  <c r="AI103" i="38"/>
  <c r="J103" i="38" s="1"/>
  <c r="P25" i="38"/>
  <c r="AI204" i="38"/>
  <c r="J204" i="38" s="1"/>
  <c r="AI83" i="35"/>
  <c r="J83" i="35" s="1"/>
  <c r="AI58" i="34"/>
  <c r="J58" i="34" s="1"/>
  <c r="D17" i="16"/>
  <c r="G17" i="16"/>
  <c r="F17" i="16"/>
  <c r="E17" i="16"/>
  <c r="AI140" i="38"/>
  <c r="J140" i="38" s="1"/>
  <c r="P27" i="38"/>
  <c r="AI106" i="38"/>
  <c r="J106" i="38" s="1"/>
  <c r="G377" i="16"/>
  <c r="AI92" i="38"/>
  <c r="J92" i="38" s="1"/>
  <c r="AI196" i="38"/>
  <c r="J196" i="38" s="1"/>
  <c r="AI183" i="38"/>
  <c r="J183" i="38" s="1"/>
  <c r="AI186" i="38"/>
  <c r="J186" i="38" s="1"/>
  <c r="AI184" i="38"/>
  <c r="J184" i="38" s="1"/>
  <c r="AI128" i="38"/>
  <c r="J128" i="38" s="1"/>
  <c r="AI136" i="38"/>
  <c r="J136" i="38" s="1"/>
  <c r="AI150" i="38"/>
  <c r="J150" i="38" s="1"/>
  <c r="AI59" i="38"/>
  <c r="J59" i="38" s="1"/>
  <c r="AI108" i="35"/>
  <c r="J108" i="35" s="1"/>
  <c r="P22" i="34"/>
  <c r="P37" i="33"/>
  <c r="P34" i="24"/>
  <c r="P55" i="33"/>
  <c r="P34" i="33"/>
  <c r="P38" i="33"/>
  <c r="P65" i="33"/>
  <c r="P39" i="33"/>
  <c r="P75" i="33"/>
  <c r="P29" i="33"/>
  <c r="P33" i="33"/>
  <c r="P41" i="24"/>
  <c r="P39" i="24"/>
  <c r="AI77" i="38"/>
  <c r="J77" i="38" s="1"/>
  <c r="AI74" i="38"/>
  <c r="J74" i="38" s="1"/>
  <c r="P23" i="24"/>
  <c r="AI171" i="38"/>
  <c r="J171" i="38" s="1"/>
  <c r="AI141" i="38"/>
  <c r="J141" i="38" s="1"/>
  <c r="AI113" i="38"/>
  <c r="J113" i="38" s="1"/>
  <c r="P65" i="34"/>
  <c r="P48" i="33"/>
  <c r="P189" i="38"/>
  <c r="AI111" i="37"/>
  <c r="J111" i="37" s="1"/>
  <c r="AI91" i="38"/>
  <c r="J91" i="38" s="1"/>
  <c r="AI29" i="38"/>
  <c r="J29" i="38" s="1"/>
  <c r="AI73" i="38"/>
  <c r="J73" i="38" s="1"/>
  <c r="E36" i="16"/>
  <c r="G36" i="16"/>
  <c r="F36" i="16"/>
  <c r="D36" i="16"/>
  <c r="B36" i="16"/>
  <c r="P61" i="34"/>
  <c r="AI198" i="38"/>
  <c r="J198" i="38" s="1"/>
  <c r="P27" i="24"/>
  <c r="P51" i="24"/>
  <c r="P44" i="24"/>
  <c r="AI136" i="24"/>
  <c r="J136" i="24" s="1"/>
  <c r="P69" i="24"/>
  <c r="P24" i="24"/>
  <c r="P60" i="24"/>
  <c r="P32" i="24"/>
  <c r="P47" i="24"/>
  <c r="P56" i="24"/>
  <c r="AI68" i="34"/>
  <c r="J68" i="34" s="1"/>
  <c r="AI76" i="34"/>
  <c r="J76" i="34" s="1"/>
  <c r="AI192" i="38"/>
  <c r="J192" i="38" s="1"/>
  <c r="AI180" i="38"/>
  <c r="J180" i="38" s="1"/>
  <c r="AI89" i="37"/>
  <c r="J89" i="37" s="1"/>
  <c r="AI179" i="38"/>
  <c r="J179" i="38" s="1"/>
  <c r="AI105" i="38"/>
  <c r="J105" i="38" s="1"/>
  <c r="P33" i="34"/>
  <c r="P22" i="38"/>
  <c r="AI154" i="38"/>
  <c r="J154" i="38" s="1"/>
  <c r="AI174" i="37"/>
  <c r="J174" i="37" s="1"/>
  <c r="AI101" i="37"/>
  <c r="J101" i="37" s="1"/>
  <c r="AI66" i="37"/>
  <c r="J66" i="37" s="1"/>
  <c r="P34" i="25"/>
  <c r="P61" i="25"/>
  <c r="P25" i="25"/>
  <c r="P70" i="25"/>
  <c r="AI46" i="37"/>
  <c r="J46" i="37" s="1"/>
  <c r="AI150" i="37"/>
  <c r="J150" i="37" s="1"/>
  <c r="AI146" i="37"/>
  <c r="J146" i="37" s="1"/>
  <c r="AI137" i="35"/>
  <c r="J137" i="35" s="1"/>
  <c r="AI66" i="38"/>
  <c r="J66" i="38" s="1"/>
  <c r="P47" i="38"/>
  <c r="P170" i="38"/>
  <c r="AI130" i="34"/>
  <c r="J130" i="34" s="1"/>
  <c r="AI186" i="32"/>
  <c r="J186" i="32" s="1"/>
  <c r="AI79" i="36"/>
  <c r="J79" i="36" s="1"/>
  <c r="P22" i="36"/>
  <c r="P64" i="36"/>
  <c r="P34" i="36"/>
  <c r="AI59" i="36"/>
  <c r="J59" i="36" s="1"/>
  <c r="P35" i="36"/>
  <c r="P44" i="36"/>
  <c r="AI129" i="36"/>
  <c r="J129" i="36" s="1"/>
  <c r="AI171" i="36"/>
  <c r="J171" i="36" s="1"/>
  <c r="P30" i="36"/>
  <c r="P33" i="36"/>
  <c r="AI18" i="36"/>
  <c r="P50" i="36"/>
  <c r="AI153" i="36"/>
  <c r="J153" i="36" s="1"/>
  <c r="P40" i="36"/>
  <c r="AI167" i="36"/>
  <c r="J167" i="36" s="1"/>
  <c r="AI97" i="36"/>
  <c r="J97" i="36" s="1"/>
  <c r="AI117" i="36"/>
  <c r="J117" i="36" s="1"/>
  <c r="P24" i="25"/>
  <c r="P35" i="25"/>
  <c r="P49" i="25"/>
  <c r="P45" i="38"/>
  <c r="P26" i="37"/>
  <c r="P25" i="37"/>
  <c r="AI18" i="37"/>
  <c r="P29" i="37"/>
  <c r="AI183" i="36"/>
  <c r="J183" i="36" s="1"/>
  <c r="O11" i="36"/>
  <c r="AI93" i="36"/>
  <c r="J93" i="36" s="1"/>
  <c r="P23" i="36"/>
  <c r="P28" i="36"/>
  <c r="AI91" i="36"/>
  <c r="J91" i="36" s="1"/>
  <c r="P23" i="34"/>
  <c r="P67" i="33"/>
  <c r="P45" i="33"/>
  <c r="P57" i="33"/>
  <c r="P66" i="33"/>
  <c r="P56" i="33"/>
  <c r="P60" i="33"/>
  <c r="P33" i="38"/>
  <c r="P28" i="37"/>
  <c r="AI140" i="36"/>
  <c r="J140" i="36" s="1"/>
  <c r="AI204" i="36"/>
  <c r="J204" i="36" s="1"/>
  <c r="AI14" i="36"/>
  <c r="AI60" i="35"/>
  <c r="J60" i="35" s="1"/>
  <c r="AI31" i="35"/>
  <c r="J31" i="35" s="1"/>
  <c r="AI21" i="35"/>
  <c r="J21" i="35" s="1"/>
  <c r="P89" i="33"/>
  <c r="P40" i="33"/>
  <c r="N10" i="38"/>
  <c r="AI40" i="32"/>
  <c r="J40" i="32" s="1"/>
  <c r="AI89" i="34"/>
  <c r="J89" i="34" s="1"/>
  <c r="AI122" i="36"/>
  <c r="J122" i="36" s="1"/>
  <c r="AI130" i="36"/>
  <c r="J130" i="36" s="1"/>
  <c r="AI119" i="33"/>
  <c r="J119" i="33" s="1"/>
  <c r="P54" i="36"/>
  <c r="AI85" i="35"/>
  <c r="J85" i="35" s="1"/>
  <c r="AI55" i="36"/>
  <c r="J55" i="36" s="1"/>
  <c r="AI98" i="37"/>
  <c r="J98" i="37" s="1"/>
  <c r="AI182" i="38"/>
  <c r="J182" i="38" s="1"/>
  <c r="P57" i="38"/>
  <c r="P65" i="38"/>
  <c r="P49" i="36"/>
  <c r="AI186" i="37"/>
  <c r="J186" i="37" s="1"/>
  <c r="AI42" i="37"/>
  <c r="J42" i="37" s="1"/>
  <c r="AI108" i="37"/>
  <c r="J108" i="37" s="1"/>
  <c r="P138" i="37"/>
  <c r="P199" i="37"/>
  <c r="P50" i="37"/>
  <c r="P78" i="37"/>
  <c r="P55" i="37"/>
  <c r="AI68" i="36"/>
  <c r="J68" i="36" s="1"/>
  <c r="AI102" i="36"/>
  <c r="J102" i="36" s="1"/>
  <c r="P57" i="36"/>
  <c r="P107" i="36"/>
  <c r="AI131" i="36"/>
  <c r="J131" i="36" s="1"/>
  <c r="AI23" i="36"/>
  <c r="J23" i="36" s="1"/>
  <c r="AI89" i="36"/>
  <c r="J89" i="36" s="1"/>
  <c r="AI30" i="36"/>
  <c r="J30" i="36" s="1"/>
  <c r="AI157" i="36"/>
  <c r="J157" i="36" s="1"/>
  <c r="AI22" i="36"/>
  <c r="J22" i="36" s="1"/>
  <c r="AI162" i="35"/>
  <c r="J162" i="35" s="1"/>
  <c r="P68" i="35"/>
  <c r="AI195" i="34"/>
  <c r="J195" i="34" s="1"/>
  <c r="AI49" i="34"/>
  <c r="J49" i="34" s="1"/>
  <c r="AI28" i="33"/>
  <c r="J28" i="33" s="1"/>
  <c r="AI118" i="32"/>
  <c r="J118" i="32" s="1"/>
  <c r="AI32" i="38"/>
  <c r="J32" i="38" s="1"/>
  <c r="P104" i="38"/>
  <c r="F354" i="16"/>
  <c r="P69" i="38"/>
  <c r="G354" i="16"/>
  <c r="AI67" i="37"/>
  <c r="J67" i="37" s="1"/>
  <c r="AI195" i="37"/>
  <c r="J195" i="37" s="1"/>
  <c r="AI93" i="37"/>
  <c r="J93" i="37" s="1"/>
  <c r="AI34" i="36"/>
  <c r="J34" i="36" s="1"/>
  <c r="AI144" i="36"/>
  <c r="J144" i="36" s="1"/>
  <c r="AI142" i="34"/>
  <c r="J142" i="34" s="1"/>
  <c r="AI97" i="33"/>
  <c r="J97" i="33" s="1"/>
  <c r="G11" i="16"/>
  <c r="F11" i="16"/>
  <c r="D11" i="16"/>
  <c r="AI100" i="38"/>
  <c r="J100" i="38" s="1"/>
  <c r="AI54" i="38"/>
  <c r="J54" i="38" s="1"/>
  <c r="P169" i="38"/>
  <c r="P65" i="37"/>
  <c r="AI170" i="35"/>
  <c r="J170" i="35" s="1"/>
  <c r="P71" i="37"/>
  <c r="AI33" i="36"/>
  <c r="J33" i="36" s="1"/>
  <c r="AI24" i="32"/>
  <c r="J24" i="32" s="1"/>
  <c r="AI206" i="37"/>
  <c r="J206" i="37" s="1"/>
  <c r="AI64" i="38"/>
  <c r="J64" i="38" s="1"/>
  <c r="AI146" i="34"/>
  <c r="J146" i="34" s="1"/>
  <c r="P154" i="35"/>
  <c r="AI196" i="37"/>
  <c r="J196" i="37" s="1"/>
  <c r="P125" i="38"/>
  <c r="AI105" i="36"/>
  <c r="J105" i="36" s="1"/>
  <c r="P137" i="35"/>
  <c r="AI145" i="36"/>
  <c r="J145" i="36" s="1"/>
  <c r="P34" i="37"/>
  <c r="AI126" i="38"/>
  <c r="J126" i="38" s="1"/>
  <c r="P177" i="38"/>
  <c r="P195" i="38"/>
  <c r="AI181" i="32"/>
  <c r="J181" i="32" s="1"/>
  <c r="P77" i="35"/>
  <c r="AI85" i="34"/>
  <c r="J85" i="34" s="1"/>
  <c r="AI51" i="36"/>
  <c r="J51" i="36" s="1"/>
  <c r="AI168" i="38"/>
  <c r="J168" i="38" s="1"/>
  <c r="P45" i="37"/>
  <c r="AI46" i="38"/>
  <c r="J46" i="38" s="1"/>
  <c r="P174" i="38"/>
  <c r="AI20" i="38"/>
  <c r="J20" i="38" s="1"/>
  <c r="P145" i="38"/>
  <c r="AI132" i="37"/>
  <c r="J132" i="37" s="1"/>
  <c r="AI84" i="33"/>
  <c r="J84" i="33" s="1"/>
  <c r="AI194" i="36"/>
  <c r="J194" i="36" s="1"/>
  <c r="AI185" i="38"/>
  <c r="J185" i="38" s="1"/>
  <c r="P46" i="38"/>
  <c r="P73" i="38"/>
  <c r="P115" i="38"/>
  <c r="AI33" i="37"/>
  <c r="J33" i="37" s="1"/>
  <c r="AI161" i="36"/>
  <c r="J161" i="36" s="1"/>
  <c r="AI75" i="35"/>
  <c r="J75" i="35" s="1"/>
  <c r="AI179" i="37"/>
  <c r="J179" i="37" s="1"/>
  <c r="AI172" i="37"/>
  <c r="J172" i="37" s="1"/>
  <c r="AI35" i="36"/>
  <c r="J35" i="36" s="1"/>
  <c r="AI15" i="34"/>
  <c r="AI161" i="38"/>
  <c r="J161" i="38" s="1"/>
  <c r="AI117" i="37"/>
  <c r="J117" i="37" s="1"/>
  <c r="AI198" i="36"/>
  <c r="J198" i="36" s="1"/>
  <c r="AI109" i="38"/>
  <c r="J109" i="38" s="1"/>
  <c r="AI75" i="38"/>
  <c r="J75" i="38" s="1"/>
  <c r="AI169" i="32"/>
  <c r="J169" i="32" s="1"/>
  <c r="AI138" i="34"/>
  <c r="J138" i="34" s="1"/>
  <c r="AI116" i="37"/>
  <c r="J116" i="37" s="1"/>
  <c r="AI115" i="38"/>
  <c r="J115" i="38" s="1"/>
  <c r="AI117" i="38"/>
  <c r="J117" i="38" s="1"/>
  <c r="AI34" i="38"/>
  <c r="J34" i="38" s="1"/>
  <c r="AI114" i="38"/>
  <c r="J114" i="38" s="1"/>
  <c r="P113" i="38"/>
  <c r="P80" i="38"/>
  <c r="AI170" i="37"/>
  <c r="J170" i="37" s="1"/>
  <c r="AI77" i="37"/>
  <c r="J77" i="37" s="1"/>
  <c r="AI182" i="37"/>
  <c r="J182" i="37" s="1"/>
  <c r="AI131" i="38"/>
  <c r="J131" i="38" s="1"/>
  <c r="P79" i="36"/>
  <c r="P32" i="38"/>
  <c r="P202" i="38"/>
  <c r="AI162" i="37"/>
  <c r="J162" i="37" s="1"/>
  <c r="AI196" i="35"/>
  <c r="J196" i="35" s="1"/>
  <c r="AI197" i="37"/>
  <c r="J197" i="37" s="1"/>
  <c r="AI129" i="37"/>
  <c r="J129" i="37" s="1"/>
  <c r="AI70" i="35"/>
  <c r="J70" i="35" s="1"/>
  <c r="P39" i="38"/>
  <c r="P67" i="36"/>
  <c r="AI78" i="38"/>
  <c r="J78" i="38" s="1"/>
  <c r="AI134" i="36"/>
  <c r="J134" i="36" s="1"/>
  <c r="AI182" i="35"/>
  <c r="J182" i="35" s="1"/>
  <c r="P64" i="38"/>
  <c r="P61" i="38"/>
  <c r="P109" i="38"/>
  <c r="AI53" i="35"/>
  <c r="J53" i="35" s="1"/>
  <c r="AI159" i="34"/>
  <c r="J159" i="34" s="1"/>
  <c r="P50" i="38"/>
  <c r="P52" i="38"/>
  <c r="P66" i="38"/>
  <c r="P90" i="38"/>
  <c r="P140" i="38"/>
  <c r="P153" i="38"/>
  <c r="P134" i="38"/>
  <c r="P160" i="38"/>
  <c r="P185" i="38"/>
  <c r="P182" i="38"/>
  <c r="AI42" i="36"/>
  <c r="J42" i="36" s="1"/>
  <c r="AI25" i="38"/>
  <c r="J25" i="38" s="1"/>
  <c r="AI33" i="34"/>
  <c r="J33" i="34" s="1"/>
  <c r="AI173" i="33"/>
  <c r="J173" i="33" s="1"/>
  <c r="AI96" i="35"/>
  <c r="J96" i="35" s="1"/>
  <c r="P43" i="35"/>
  <c r="AI50" i="34"/>
  <c r="J50" i="34" s="1"/>
  <c r="AI128" i="34"/>
  <c r="J128" i="34" s="1"/>
  <c r="AI48" i="36"/>
  <c r="J48" i="36" s="1"/>
  <c r="AI42" i="35"/>
  <c r="J42" i="35" s="1"/>
  <c r="AI165" i="37"/>
  <c r="J165" i="37" s="1"/>
  <c r="AI157" i="37"/>
  <c r="J157" i="37" s="1"/>
  <c r="AI103" i="37"/>
  <c r="J103" i="37" s="1"/>
  <c r="P92" i="37"/>
  <c r="P88" i="37"/>
  <c r="AI51" i="37"/>
  <c r="J51" i="37" s="1"/>
  <c r="AI19" i="37"/>
  <c r="AI207" i="38"/>
  <c r="J207" i="38" s="1"/>
  <c r="AI149" i="38"/>
  <c r="J149" i="38" s="1"/>
  <c r="AI135" i="38"/>
  <c r="J135" i="38" s="1"/>
  <c r="P70" i="38"/>
  <c r="P84" i="38"/>
  <c r="P139" i="38"/>
  <c r="P176" i="38"/>
  <c r="AI40" i="38"/>
  <c r="J40" i="38" s="1"/>
  <c r="AI207" i="35"/>
  <c r="J207" i="35" s="1"/>
  <c r="AI103" i="34"/>
  <c r="J103" i="34" s="1"/>
  <c r="P39" i="36"/>
  <c r="AI30" i="38"/>
  <c r="J30" i="38" s="1"/>
  <c r="AI198" i="37"/>
  <c r="J198" i="37" s="1"/>
  <c r="P38" i="37"/>
  <c r="P77" i="37"/>
  <c r="P180" i="37"/>
  <c r="P74" i="37"/>
  <c r="AI60" i="36"/>
  <c r="J60" i="36" s="1"/>
  <c r="AI38" i="35"/>
  <c r="J38" i="35" s="1"/>
  <c r="AI194" i="38"/>
  <c r="J194" i="38" s="1"/>
  <c r="AI197" i="38"/>
  <c r="J197" i="38" s="1"/>
  <c r="AI120" i="38"/>
  <c r="J120" i="38" s="1"/>
  <c r="AI88" i="38"/>
  <c r="J88" i="38" s="1"/>
  <c r="AI82" i="38"/>
  <c r="J82" i="38" s="1"/>
  <c r="P31" i="38"/>
  <c r="AI158" i="37"/>
  <c r="J158" i="37" s="1"/>
  <c r="AI25" i="32"/>
  <c r="J25" i="32" s="1"/>
  <c r="P53" i="36"/>
  <c r="AI66" i="35"/>
  <c r="J66" i="35" s="1"/>
  <c r="AI184" i="37"/>
  <c r="J184" i="37" s="1"/>
  <c r="AI128" i="37"/>
  <c r="J128" i="37" s="1"/>
  <c r="AI124" i="37"/>
  <c r="J124" i="37" s="1"/>
  <c r="AI186" i="36"/>
  <c r="J186" i="36" s="1"/>
  <c r="AI191" i="38"/>
  <c r="J191" i="38" s="1"/>
  <c r="AI193" i="38"/>
  <c r="J193" i="38" s="1"/>
  <c r="P87" i="38"/>
  <c r="P68" i="38"/>
  <c r="P89" i="38"/>
  <c r="P92" i="38"/>
  <c r="P180" i="38"/>
  <c r="P67" i="35"/>
  <c r="AI172" i="34"/>
  <c r="J172" i="34" s="1"/>
  <c r="AI98" i="36"/>
  <c r="J98" i="36" s="1"/>
  <c r="AI139" i="37"/>
  <c r="J139" i="37" s="1"/>
  <c r="P69" i="37"/>
  <c r="P64" i="37"/>
  <c r="P41" i="37"/>
  <c r="AI141" i="36"/>
  <c r="J141" i="36" s="1"/>
  <c r="AI159" i="38"/>
  <c r="J159" i="38" s="1"/>
  <c r="AI155" i="38"/>
  <c r="J155" i="38" s="1"/>
  <c r="AI86" i="38"/>
  <c r="J86" i="38" s="1"/>
  <c r="AI94" i="38"/>
  <c r="J94" i="38" s="1"/>
  <c r="AI98" i="38"/>
  <c r="J98" i="38" s="1"/>
  <c r="AI35" i="38"/>
  <c r="J35" i="38" s="1"/>
  <c r="AI141" i="37"/>
  <c r="J141" i="37" s="1"/>
  <c r="AI18" i="38"/>
  <c r="P78" i="33"/>
  <c r="AI84" i="32"/>
  <c r="J84" i="32" s="1"/>
  <c r="AI38" i="33"/>
  <c r="J38" i="33" s="1"/>
  <c r="AI112" i="35"/>
  <c r="J112" i="35" s="1"/>
  <c r="AI35" i="35"/>
  <c r="J35" i="35" s="1"/>
  <c r="AI188" i="36"/>
  <c r="J188" i="36" s="1"/>
  <c r="AI158" i="36"/>
  <c r="J158" i="36" s="1"/>
  <c r="AI32" i="36"/>
  <c r="J32" i="36" s="1"/>
  <c r="P81" i="36"/>
  <c r="AI37" i="35"/>
  <c r="J37" i="35" s="1"/>
  <c r="AI191" i="37"/>
  <c r="J191" i="37" s="1"/>
  <c r="AI142" i="37"/>
  <c r="J142" i="37" s="1"/>
  <c r="P100" i="37"/>
  <c r="AI174" i="36"/>
  <c r="J174" i="36" s="1"/>
  <c r="AI82" i="36"/>
  <c r="J82" i="36" s="1"/>
  <c r="AI175" i="38"/>
  <c r="J175" i="38" s="1"/>
  <c r="AI45" i="38"/>
  <c r="J45" i="38" s="1"/>
  <c r="P60" i="38"/>
  <c r="AI44" i="38"/>
  <c r="J44" i="38" s="1"/>
  <c r="P41" i="38"/>
  <c r="P79" i="38"/>
  <c r="P77" i="38"/>
  <c r="P103" i="38"/>
  <c r="P163" i="38"/>
  <c r="P184" i="38"/>
  <c r="P143" i="35"/>
  <c r="P155" i="35"/>
  <c r="AI65" i="34"/>
  <c r="J65" i="34" s="1"/>
  <c r="AI121" i="36"/>
  <c r="J121" i="36" s="1"/>
  <c r="AI108" i="34"/>
  <c r="J108" i="34" s="1"/>
  <c r="AI189" i="37"/>
  <c r="J189" i="37" s="1"/>
  <c r="AI120" i="37"/>
  <c r="J120" i="37" s="1"/>
  <c r="AI118" i="37"/>
  <c r="J118" i="37" s="1"/>
  <c r="AI90" i="37"/>
  <c r="J90" i="37" s="1"/>
  <c r="P43" i="37"/>
  <c r="AI24" i="36"/>
  <c r="J24" i="36" s="1"/>
  <c r="AI43" i="38"/>
  <c r="J43" i="38" s="1"/>
  <c r="AI42" i="38"/>
  <c r="J42" i="38" s="1"/>
  <c r="AI53" i="38"/>
  <c r="J53" i="38" s="1"/>
  <c r="P91" i="38"/>
  <c r="P43" i="38"/>
  <c r="P83" i="38"/>
  <c r="P133" i="38"/>
  <c r="P147" i="38"/>
  <c r="AI57" i="38"/>
  <c r="J57" i="38" s="1"/>
  <c r="AI44" i="37"/>
  <c r="J44" i="37" s="1"/>
  <c r="AI121" i="37"/>
  <c r="J121" i="37" s="1"/>
  <c r="AI90" i="36"/>
  <c r="J90" i="36" s="1"/>
  <c r="P65" i="36"/>
  <c r="AI177" i="37"/>
  <c r="J177" i="37" s="1"/>
  <c r="AI73" i="37"/>
  <c r="J73" i="37" s="1"/>
  <c r="AI64" i="36"/>
  <c r="J64" i="36" s="1"/>
  <c r="AI195" i="36"/>
  <c r="J195" i="36" s="1"/>
  <c r="AI201" i="37"/>
  <c r="J201" i="37" s="1"/>
  <c r="P110" i="38"/>
  <c r="P132" i="38"/>
  <c r="P118" i="38"/>
  <c r="P151" i="38"/>
  <c r="P175" i="38"/>
  <c r="P186" i="38"/>
  <c r="P196" i="38"/>
  <c r="P193" i="38"/>
  <c r="AI41" i="38"/>
  <c r="J41" i="38" s="1"/>
  <c r="AI140" i="35"/>
  <c r="J140" i="35" s="1"/>
  <c r="AI32" i="35"/>
  <c r="J32" i="35" s="1"/>
  <c r="AI139" i="36"/>
  <c r="J139" i="36" s="1"/>
  <c r="AI118" i="36"/>
  <c r="J118" i="36" s="1"/>
  <c r="AI74" i="36"/>
  <c r="J74" i="36" s="1"/>
  <c r="AI108" i="36"/>
  <c r="J108" i="36" s="1"/>
  <c r="AI117" i="35"/>
  <c r="J117" i="35" s="1"/>
  <c r="AI169" i="37"/>
  <c r="J169" i="37" s="1"/>
  <c r="AI206" i="38"/>
  <c r="J206" i="38" s="1"/>
  <c r="AI142" i="38"/>
  <c r="J142" i="38" s="1"/>
  <c r="AI153" i="38"/>
  <c r="J153" i="38" s="1"/>
  <c r="AI107" i="38"/>
  <c r="J107" i="38" s="1"/>
  <c r="P85" i="38"/>
  <c r="AI37" i="38"/>
  <c r="J37" i="38" s="1"/>
  <c r="P48" i="38"/>
  <c r="P40" i="38"/>
  <c r="AI125" i="36"/>
  <c r="J125" i="36" s="1"/>
  <c r="AI184" i="35"/>
  <c r="J184" i="35" s="1"/>
  <c r="AI27" i="35"/>
  <c r="J27" i="35" s="1"/>
  <c r="AI110" i="37"/>
  <c r="J110" i="37" s="1"/>
  <c r="AI88" i="36"/>
  <c r="J88" i="36" s="1"/>
  <c r="AI134" i="38"/>
  <c r="J134" i="38" s="1"/>
  <c r="AI144" i="38"/>
  <c r="J144" i="38" s="1"/>
  <c r="AI112" i="38"/>
  <c r="J112" i="38" s="1"/>
  <c r="AI97" i="38"/>
  <c r="J97" i="38" s="1"/>
  <c r="P78" i="38"/>
  <c r="P127" i="38"/>
  <c r="AI126" i="36"/>
  <c r="J126" i="36" s="1"/>
  <c r="AI60" i="37"/>
  <c r="J60" i="37" s="1"/>
  <c r="P143" i="37"/>
  <c r="AI115" i="36"/>
  <c r="J115" i="36" s="1"/>
  <c r="AI96" i="37"/>
  <c r="J96" i="37" s="1"/>
  <c r="M10" i="38"/>
  <c r="AI152" i="32"/>
  <c r="J152" i="32" s="1"/>
  <c r="AI165" i="33"/>
  <c r="J165" i="33" s="1"/>
  <c r="AI156" i="33"/>
  <c r="J156" i="33" s="1"/>
  <c r="AI26" i="33"/>
  <c r="J26" i="33" s="1"/>
  <c r="AI141" i="35"/>
  <c r="J141" i="35" s="1"/>
  <c r="P76" i="35"/>
  <c r="P62" i="35"/>
  <c r="AI96" i="36"/>
  <c r="J96" i="36" s="1"/>
  <c r="AI15" i="36"/>
  <c r="J15" i="36" s="1"/>
  <c r="AI173" i="37"/>
  <c r="J173" i="37" s="1"/>
  <c r="AI123" i="37"/>
  <c r="J123" i="37" s="1"/>
  <c r="AI144" i="37"/>
  <c r="J144" i="37" s="1"/>
  <c r="AI107" i="37"/>
  <c r="J107" i="37" s="1"/>
  <c r="AI85" i="37"/>
  <c r="J85" i="37" s="1"/>
  <c r="P62" i="37"/>
  <c r="P173" i="37"/>
  <c r="AI80" i="37"/>
  <c r="J80" i="37" s="1"/>
  <c r="AI64" i="37"/>
  <c r="J64" i="37" s="1"/>
  <c r="AI26" i="37"/>
  <c r="J26" i="37" s="1"/>
  <c r="AI35" i="37"/>
  <c r="J35" i="37" s="1"/>
  <c r="AI177" i="38"/>
  <c r="J177" i="38" s="1"/>
  <c r="AI170" i="38"/>
  <c r="J170" i="38" s="1"/>
  <c r="AI143" i="38"/>
  <c r="J143" i="38" s="1"/>
  <c r="AI124" i="38"/>
  <c r="J124" i="38" s="1"/>
  <c r="AI146" i="38"/>
  <c r="J146" i="38" s="1"/>
  <c r="AI127" i="38"/>
  <c r="J127" i="38" s="1"/>
  <c r="AI122" i="38"/>
  <c r="J122" i="38" s="1"/>
  <c r="AI89" i="38"/>
  <c r="J89" i="38" s="1"/>
  <c r="P24" i="38"/>
  <c r="P101" i="38"/>
  <c r="P138" i="38"/>
  <c r="P142" i="38"/>
  <c r="P131" i="38"/>
  <c r="P162" i="38"/>
  <c r="P200" i="38"/>
  <c r="P190" i="38"/>
  <c r="P187" i="38"/>
  <c r="P198" i="38"/>
  <c r="P197" i="38"/>
  <c r="P208" i="38"/>
  <c r="P194" i="38"/>
  <c r="P205" i="38"/>
  <c r="AI21" i="38"/>
  <c r="J21" i="38" s="1"/>
  <c r="P70" i="35"/>
  <c r="P49" i="35"/>
  <c r="P123" i="35"/>
  <c r="P63" i="35"/>
  <c r="P176" i="35"/>
  <c r="AI111" i="36"/>
  <c r="J111" i="36" s="1"/>
  <c r="AI58" i="36"/>
  <c r="J58" i="36" s="1"/>
  <c r="P58" i="36"/>
  <c r="P56" i="36"/>
  <c r="AI85" i="36"/>
  <c r="J85" i="36" s="1"/>
  <c r="AI25" i="36"/>
  <c r="J25" i="36" s="1"/>
  <c r="AI207" i="37"/>
  <c r="J207" i="37" s="1"/>
  <c r="AI119" i="37"/>
  <c r="J119" i="37" s="1"/>
  <c r="P89" i="37"/>
  <c r="AI38" i="37"/>
  <c r="J38" i="37" s="1"/>
  <c r="P107" i="37"/>
  <c r="P101" i="37"/>
  <c r="P134" i="37"/>
  <c r="P158" i="37"/>
  <c r="P168" i="37"/>
  <c r="P146" i="37"/>
  <c r="P187" i="37"/>
  <c r="P194" i="37"/>
  <c r="P203" i="37"/>
  <c r="AI201" i="38"/>
  <c r="J201" i="38" s="1"/>
  <c r="AI176" i="38"/>
  <c r="J176" i="38" s="1"/>
  <c r="AI166" i="38"/>
  <c r="J166" i="38" s="1"/>
  <c r="AI157" i="38"/>
  <c r="J157" i="38" s="1"/>
  <c r="AI152" i="38"/>
  <c r="J152" i="38" s="1"/>
  <c r="AI139" i="38"/>
  <c r="J139" i="38" s="1"/>
  <c r="P59" i="38"/>
  <c r="P76" i="38"/>
  <c r="P86" i="38"/>
  <c r="P144" i="38"/>
  <c r="P107" i="38"/>
  <c r="P150" i="38"/>
  <c r="P148" i="38"/>
  <c r="P119" i="38"/>
  <c r="P183" i="38"/>
  <c r="P203" i="38"/>
  <c r="AI144" i="32"/>
  <c r="J144" i="32" s="1"/>
  <c r="AI130" i="35"/>
  <c r="J130" i="35" s="1"/>
  <c r="AI149" i="37"/>
  <c r="J149" i="37" s="1"/>
  <c r="AI95" i="37"/>
  <c r="J95" i="37" s="1"/>
  <c r="P81" i="37"/>
  <c r="AI52" i="37"/>
  <c r="J52" i="37" s="1"/>
  <c r="AI162" i="36"/>
  <c r="J162" i="36" s="1"/>
  <c r="AI181" i="38"/>
  <c r="J181" i="38" s="1"/>
  <c r="AI111" i="38"/>
  <c r="J111" i="38" s="1"/>
  <c r="AI68" i="38"/>
  <c r="J68" i="38" s="1"/>
  <c r="AI62" i="38"/>
  <c r="J62" i="38" s="1"/>
  <c r="AI70" i="38"/>
  <c r="J70" i="38" s="1"/>
  <c r="AI67" i="38"/>
  <c r="J67" i="38" s="1"/>
  <c r="P111" i="38"/>
  <c r="P158" i="38"/>
  <c r="P141" i="38"/>
  <c r="P178" i="38"/>
  <c r="P188" i="38"/>
  <c r="AI28" i="38"/>
  <c r="J28" i="38" s="1"/>
  <c r="AI24" i="38"/>
  <c r="J24" i="38" s="1"/>
  <c r="AI197" i="33"/>
  <c r="J197" i="33" s="1"/>
  <c r="AI109" i="33"/>
  <c r="J109" i="33" s="1"/>
  <c r="AI135" i="36"/>
  <c r="J135" i="36" s="1"/>
  <c r="AI62" i="35"/>
  <c r="J62" i="35" s="1"/>
  <c r="AI57" i="35"/>
  <c r="J57" i="35" s="1"/>
  <c r="AI151" i="37"/>
  <c r="J151" i="37" s="1"/>
  <c r="AI84" i="37"/>
  <c r="J84" i="37" s="1"/>
  <c r="P113" i="37"/>
  <c r="P52" i="37"/>
  <c r="P128" i="37"/>
  <c r="P93" i="37"/>
  <c r="P167" i="37"/>
  <c r="P132" i="37"/>
  <c r="P112" i="37"/>
  <c r="P154" i="37"/>
  <c r="P177" i="37"/>
  <c r="P136" i="37"/>
  <c r="P176" i="37"/>
  <c r="P185" i="37"/>
  <c r="AI65" i="37"/>
  <c r="J65" i="37" s="1"/>
  <c r="AI25" i="37"/>
  <c r="J25" i="37" s="1"/>
  <c r="AI12" i="36"/>
  <c r="AI151" i="38"/>
  <c r="J151" i="38" s="1"/>
  <c r="AI119" i="38"/>
  <c r="J119" i="38" s="1"/>
  <c r="AI121" i="38"/>
  <c r="J121" i="38" s="1"/>
  <c r="AI108" i="38"/>
  <c r="J108" i="38" s="1"/>
  <c r="AI61" i="38"/>
  <c r="J61" i="38" s="1"/>
  <c r="AI51" i="38"/>
  <c r="J51" i="38" s="1"/>
  <c r="AI60" i="38"/>
  <c r="J60" i="38" s="1"/>
  <c r="AI36" i="38"/>
  <c r="J36" i="38" s="1"/>
  <c r="AI55" i="38"/>
  <c r="J55" i="38" s="1"/>
  <c r="P35" i="38"/>
  <c r="P62" i="38"/>
  <c r="P95" i="38"/>
  <c r="P112" i="38"/>
  <c r="P123" i="38"/>
  <c r="P98" i="38"/>
  <c r="P99" i="38"/>
  <c r="P114" i="38"/>
  <c r="P96" i="38"/>
  <c r="P152" i="38"/>
  <c r="P171" i="38"/>
  <c r="P124" i="38"/>
  <c r="P137" i="38"/>
  <c r="P191" i="38"/>
  <c r="P199" i="38"/>
  <c r="P161" i="38"/>
  <c r="P172" i="38"/>
  <c r="P206" i="38"/>
  <c r="P51" i="38"/>
  <c r="AI32" i="37"/>
  <c r="J32" i="37" s="1"/>
  <c r="AI18" i="35"/>
  <c r="J18" i="35" s="1"/>
  <c r="P126" i="38"/>
  <c r="P128" i="38"/>
  <c r="P179" i="38"/>
  <c r="AI30" i="37"/>
  <c r="J30" i="37" s="1"/>
  <c r="AI75" i="37"/>
  <c r="J75" i="37" s="1"/>
  <c r="AI195" i="35"/>
  <c r="J195" i="35" s="1"/>
  <c r="AI164" i="35"/>
  <c r="J164" i="35" s="1"/>
  <c r="AI84" i="35"/>
  <c r="J84" i="35" s="1"/>
  <c r="AI25" i="34"/>
  <c r="J25" i="34" s="1"/>
  <c r="AI127" i="34"/>
  <c r="J127" i="34" s="1"/>
  <c r="AI43" i="36"/>
  <c r="J43" i="36" s="1"/>
  <c r="AI17" i="36"/>
  <c r="J17" i="36" s="1"/>
  <c r="AI149" i="35"/>
  <c r="J149" i="35" s="1"/>
  <c r="AI92" i="35"/>
  <c r="J92" i="35" s="1"/>
  <c r="AI150" i="34"/>
  <c r="J150" i="34" s="1"/>
  <c r="AI53" i="34"/>
  <c r="J53" i="34" s="1"/>
  <c r="AI61" i="35"/>
  <c r="J61" i="35" s="1"/>
  <c r="AI34" i="34"/>
  <c r="J34" i="34" s="1"/>
  <c r="AI208" i="37"/>
  <c r="J208" i="37" s="1"/>
  <c r="AI194" i="37"/>
  <c r="J194" i="37" s="1"/>
  <c r="AI205" i="37"/>
  <c r="J205" i="37" s="1"/>
  <c r="AI181" i="37"/>
  <c r="J181" i="37" s="1"/>
  <c r="AI161" i="37"/>
  <c r="J161" i="37" s="1"/>
  <c r="AI147" i="37"/>
  <c r="J147" i="37" s="1"/>
  <c r="AI207" i="36"/>
  <c r="J207" i="36" s="1"/>
  <c r="AI55" i="37"/>
  <c r="J55" i="37" s="1"/>
  <c r="AI23" i="37"/>
  <c r="J23" i="37" s="1"/>
  <c r="AI203" i="38"/>
  <c r="J203" i="38" s="1"/>
  <c r="AI187" i="38"/>
  <c r="J187" i="38" s="1"/>
  <c r="AI163" i="38"/>
  <c r="J163" i="38" s="1"/>
  <c r="AI71" i="38"/>
  <c r="J71" i="38" s="1"/>
  <c r="AI52" i="38"/>
  <c r="J52" i="38" s="1"/>
  <c r="P58" i="38"/>
  <c r="P37" i="38"/>
  <c r="P129" i="38"/>
  <c r="P49" i="38"/>
  <c r="P75" i="38"/>
  <c r="P121" i="38"/>
  <c r="P100" i="38"/>
  <c r="P102" i="38"/>
  <c r="P108" i="38"/>
  <c r="P120" i="38"/>
  <c r="P105" i="38"/>
  <c r="P154" i="38"/>
  <c r="P156" i="38"/>
  <c r="P168" i="38"/>
  <c r="AI19" i="38"/>
  <c r="AI176" i="36"/>
  <c r="J176" i="36" s="1"/>
  <c r="P116" i="36"/>
  <c r="P178" i="36"/>
  <c r="P185" i="36"/>
  <c r="P187" i="36"/>
  <c r="P182" i="36"/>
  <c r="P193" i="36"/>
  <c r="AI198" i="35"/>
  <c r="J198" i="35" s="1"/>
  <c r="AI73" i="35"/>
  <c r="J73" i="35" s="1"/>
  <c r="AI89" i="35"/>
  <c r="J89" i="35" s="1"/>
  <c r="AI156" i="37"/>
  <c r="J156" i="37" s="1"/>
  <c r="AI79" i="37"/>
  <c r="J79" i="37" s="1"/>
  <c r="AI48" i="37"/>
  <c r="J48" i="37" s="1"/>
  <c r="P44" i="37"/>
  <c r="P83" i="37"/>
  <c r="P58" i="37"/>
  <c r="P33" i="37"/>
  <c r="P145" i="37"/>
  <c r="AI53" i="37"/>
  <c r="J53" i="37" s="1"/>
  <c r="AI12" i="37"/>
  <c r="J12" i="37" s="1"/>
  <c r="AI107" i="36"/>
  <c r="J107" i="36" s="1"/>
  <c r="AI202" i="38"/>
  <c r="J202" i="38" s="1"/>
  <c r="AI205" i="38"/>
  <c r="J205" i="38" s="1"/>
  <c r="AI200" i="38"/>
  <c r="J200" i="38" s="1"/>
  <c r="AI189" i="38"/>
  <c r="J189" i="38" s="1"/>
  <c r="AI125" i="38"/>
  <c r="J125" i="38" s="1"/>
  <c r="AI123" i="38"/>
  <c r="J123" i="38" s="1"/>
  <c r="AI99" i="38"/>
  <c r="J99" i="38" s="1"/>
  <c r="AI116" i="38"/>
  <c r="J116" i="38" s="1"/>
  <c r="AI69" i="38"/>
  <c r="J69" i="38" s="1"/>
  <c r="AI80" i="38"/>
  <c r="J80" i="38" s="1"/>
  <c r="AI58" i="38"/>
  <c r="J58" i="38" s="1"/>
  <c r="AI50" i="38"/>
  <c r="J50" i="38" s="1"/>
  <c r="P122" i="38"/>
  <c r="P149" i="38"/>
  <c r="P173" i="38"/>
  <c r="P181" i="38"/>
  <c r="AI56" i="38"/>
  <c r="J56" i="38" s="1"/>
  <c r="AI191" i="32"/>
  <c r="J191" i="32" s="1"/>
  <c r="AI98" i="33"/>
  <c r="J98" i="33" s="1"/>
  <c r="AI81" i="34"/>
  <c r="J81" i="34" s="1"/>
  <c r="AI165" i="36"/>
  <c r="J165" i="36" s="1"/>
  <c r="P109" i="36"/>
  <c r="P208" i="36"/>
  <c r="AI63" i="36"/>
  <c r="J63" i="36" s="1"/>
  <c r="AI39" i="36"/>
  <c r="J39" i="36" s="1"/>
  <c r="AI30" i="34"/>
  <c r="J30" i="34" s="1"/>
  <c r="AI192" i="37"/>
  <c r="J192" i="37" s="1"/>
  <c r="AI180" i="37"/>
  <c r="J180" i="37" s="1"/>
  <c r="P48" i="37"/>
  <c r="AI199" i="38"/>
  <c r="J199" i="38" s="1"/>
  <c r="AI147" i="38"/>
  <c r="J147" i="38" s="1"/>
  <c r="AI133" i="38"/>
  <c r="J133" i="38" s="1"/>
  <c r="AI83" i="38"/>
  <c r="J83" i="38" s="1"/>
  <c r="P44" i="38"/>
  <c r="P82" i="38"/>
  <c r="P81" i="38"/>
  <c r="P167" i="38"/>
  <c r="P143" i="38"/>
  <c r="P207" i="38"/>
  <c r="P192" i="38"/>
  <c r="P63" i="38"/>
  <c r="AI27" i="38"/>
  <c r="J27" i="38" s="1"/>
  <c r="AI71" i="36"/>
  <c r="J71" i="36" s="1"/>
  <c r="AI79" i="35"/>
  <c r="J79" i="35" s="1"/>
  <c r="AI67" i="36"/>
  <c r="J67" i="36" s="1"/>
  <c r="AI20" i="36"/>
  <c r="AI36" i="35"/>
  <c r="J36" i="35" s="1"/>
  <c r="AI160" i="37"/>
  <c r="J160" i="37" s="1"/>
  <c r="AI143" i="37"/>
  <c r="J143" i="37" s="1"/>
  <c r="AI99" i="37"/>
  <c r="J99" i="37" s="1"/>
  <c r="AI72" i="37"/>
  <c r="J72" i="37" s="1"/>
  <c r="AI40" i="37"/>
  <c r="J40" i="37" s="1"/>
  <c r="P103" i="37"/>
  <c r="P70" i="37"/>
  <c r="P161" i="37"/>
  <c r="P179" i="37"/>
  <c r="P190" i="37"/>
  <c r="AI169" i="38"/>
  <c r="J169" i="38" s="1"/>
  <c r="AI165" i="38"/>
  <c r="J165" i="38" s="1"/>
  <c r="AI110" i="38"/>
  <c r="J110" i="38" s="1"/>
  <c r="AI130" i="38"/>
  <c r="J130" i="38" s="1"/>
  <c r="AI81" i="38"/>
  <c r="J81" i="38" s="1"/>
  <c r="AI93" i="38"/>
  <c r="J93" i="38" s="1"/>
  <c r="P106" i="38"/>
  <c r="P135" i="38"/>
  <c r="P116" i="38"/>
  <c r="P164" i="38"/>
  <c r="AI22" i="38"/>
  <c r="J22" i="38" s="1"/>
  <c r="AI200" i="37"/>
  <c r="J200" i="37" s="1"/>
  <c r="AI114" i="37"/>
  <c r="J114" i="37" s="1"/>
  <c r="AI143" i="36"/>
  <c r="J143" i="36" s="1"/>
  <c r="P88" i="38"/>
  <c r="AI137" i="37"/>
  <c r="J137" i="37" s="1"/>
  <c r="AI22" i="35"/>
  <c r="J22" i="35" s="1"/>
  <c r="AI174" i="34"/>
  <c r="J174" i="34" s="1"/>
  <c r="AI84" i="36"/>
  <c r="J84" i="36" s="1"/>
  <c r="AI94" i="36"/>
  <c r="J94" i="36" s="1"/>
  <c r="P43" i="36"/>
  <c r="AI171" i="37"/>
  <c r="J171" i="37" s="1"/>
  <c r="AI163" i="37"/>
  <c r="J163" i="37" s="1"/>
  <c r="AI109" i="37"/>
  <c r="J109" i="37" s="1"/>
  <c r="P94" i="37"/>
  <c r="P130" i="37"/>
  <c r="AI37" i="37"/>
  <c r="J37" i="37" s="1"/>
  <c r="AI83" i="36"/>
  <c r="J83" i="36" s="1"/>
  <c r="AI178" i="38"/>
  <c r="J178" i="38" s="1"/>
  <c r="AI173" i="38"/>
  <c r="J173" i="38" s="1"/>
  <c r="AI167" i="38"/>
  <c r="J167" i="38" s="1"/>
  <c r="AI76" i="38"/>
  <c r="J76" i="38" s="1"/>
  <c r="AI102" i="38"/>
  <c r="J102" i="38" s="1"/>
  <c r="AI87" i="38"/>
  <c r="J87" i="38" s="1"/>
  <c r="AI39" i="38"/>
  <c r="J39" i="38" s="1"/>
  <c r="P56" i="38"/>
  <c r="P93" i="38"/>
  <c r="P130" i="38"/>
  <c r="P94" i="38"/>
  <c r="P67" i="38"/>
  <c r="P117" i="38"/>
  <c r="P74" i="38"/>
  <c r="P146" i="38"/>
  <c r="P165" i="38"/>
  <c r="P204" i="38"/>
  <c r="P54" i="38"/>
  <c r="AI134" i="37"/>
  <c r="J134" i="37" s="1"/>
  <c r="AI168" i="36"/>
  <c r="J168" i="36" s="1"/>
  <c r="AI133" i="36"/>
  <c r="J133" i="36" s="1"/>
  <c r="AI82" i="37"/>
  <c r="J82" i="37" s="1"/>
  <c r="P129" i="37"/>
  <c r="P183" i="37"/>
  <c r="AI188" i="38"/>
  <c r="J188" i="38" s="1"/>
  <c r="AI190" i="38"/>
  <c r="J190" i="38" s="1"/>
  <c r="AI164" i="38"/>
  <c r="J164" i="38" s="1"/>
  <c r="AI79" i="38"/>
  <c r="J79" i="38" s="1"/>
  <c r="AI96" i="38"/>
  <c r="J96" i="38" s="1"/>
  <c r="AI65" i="38"/>
  <c r="J65" i="38" s="1"/>
  <c r="AI90" i="38"/>
  <c r="J90" i="38" s="1"/>
  <c r="AI38" i="38"/>
  <c r="J38" i="38" s="1"/>
  <c r="P97" i="38"/>
  <c r="P55" i="38"/>
  <c r="P72" i="38"/>
  <c r="P71" i="38"/>
  <c r="P155" i="38"/>
  <c r="P136" i="38"/>
  <c r="P159" i="38"/>
  <c r="P157" i="38"/>
  <c r="P166" i="38"/>
  <c r="P201" i="38"/>
  <c r="AI63" i="38"/>
  <c r="J63" i="38" s="1"/>
  <c r="P53" i="38"/>
  <c r="AI31" i="38"/>
  <c r="J31" i="38" s="1"/>
  <c r="AI56" i="37"/>
  <c r="J56" i="37" s="1"/>
  <c r="AI15" i="32"/>
  <c r="AI63" i="34"/>
  <c r="J63" i="34" s="1"/>
  <c r="P60" i="34"/>
  <c r="P67" i="34"/>
  <c r="AI134" i="35"/>
  <c r="J134" i="35" s="1"/>
  <c r="AI43" i="35"/>
  <c r="J43" i="35" s="1"/>
  <c r="AI206" i="36"/>
  <c r="J206" i="36" s="1"/>
  <c r="P179" i="36"/>
  <c r="AI45" i="36"/>
  <c r="J45" i="36" s="1"/>
  <c r="AI49" i="35"/>
  <c r="J49" i="35" s="1"/>
  <c r="AI155" i="37"/>
  <c r="J155" i="37" s="1"/>
  <c r="P114" i="37"/>
  <c r="P124" i="37"/>
  <c r="P153" i="37"/>
  <c r="P171" i="37"/>
  <c r="P22" i="37"/>
  <c r="AI39" i="37"/>
  <c r="J39" i="37" s="1"/>
  <c r="AI18" i="34"/>
  <c r="AI86" i="33"/>
  <c r="J86" i="33" s="1"/>
  <c r="AI174" i="33"/>
  <c r="J174" i="33" s="1"/>
  <c r="AI131" i="35"/>
  <c r="J131" i="35" s="1"/>
  <c r="AI147" i="35"/>
  <c r="J147" i="35" s="1"/>
  <c r="AI28" i="35"/>
  <c r="J28" i="35" s="1"/>
  <c r="AI62" i="34"/>
  <c r="J62" i="34" s="1"/>
  <c r="AI98" i="34"/>
  <c r="J98" i="34" s="1"/>
  <c r="AI193" i="36"/>
  <c r="J193" i="36" s="1"/>
  <c r="AI138" i="36"/>
  <c r="J138" i="36" s="1"/>
  <c r="P156" i="36"/>
  <c r="AI187" i="37"/>
  <c r="J187" i="37" s="1"/>
  <c r="AI153" i="37"/>
  <c r="J153" i="37" s="1"/>
  <c r="AI130" i="37"/>
  <c r="J130" i="37" s="1"/>
  <c r="AI145" i="37"/>
  <c r="J145" i="37" s="1"/>
  <c r="AI140" i="37"/>
  <c r="J140" i="37" s="1"/>
  <c r="AI135" i="37"/>
  <c r="J135" i="37" s="1"/>
  <c r="AI104" i="37"/>
  <c r="J104" i="37" s="1"/>
  <c r="AI106" i="37"/>
  <c r="J106" i="37" s="1"/>
  <c r="AI70" i="37"/>
  <c r="J70" i="37" s="1"/>
  <c r="AI57" i="37"/>
  <c r="J57" i="37" s="1"/>
  <c r="P32" i="37"/>
  <c r="P120" i="37"/>
  <c r="P155" i="37"/>
  <c r="P104" i="37"/>
  <c r="P84" i="37"/>
  <c r="P125" i="37"/>
  <c r="P102" i="37"/>
  <c r="P127" i="37"/>
  <c r="P162" i="37"/>
  <c r="P186" i="37"/>
  <c r="P188" i="37"/>
  <c r="AI22" i="37"/>
  <c r="J22" i="37" s="1"/>
  <c r="AI38" i="36"/>
  <c r="J38" i="36" s="1"/>
  <c r="AI42" i="32"/>
  <c r="J42" i="32" s="1"/>
  <c r="AI133" i="34"/>
  <c r="J133" i="34" s="1"/>
  <c r="AI132" i="33"/>
  <c r="J132" i="33" s="1"/>
  <c r="AI148" i="35"/>
  <c r="J148" i="35" s="1"/>
  <c r="AI154" i="35"/>
  <c r="J154" i="35" s="1"/>
  <c r="P208" i="35"/>
  <c r="AI90" i="34"/>
  <c r="J90" i="34" s="1"/>
  <c r="AI101" i="34"/>
  <c r="J101" i="34" s="1"/>
  <c r="AI12" i="34"/>
  <c r="J12" i="34" s="1"/>
  <c r="AI69" i="33"/>
  <c r="J69" i="33" s="1"/>
  <c r="AI94" i="34"/>
  <c r="J94" i="34" s="1"/>
  <c r="AI109" i="34"/>
  <c r="J109" i="34" s="1"/>
  <c r="AI182" i="36"/>
  <c r="J182" i="36" s="1"/>
  <c r="AI203" i="36"/>
  <c r="J203" i="36" s="1"/>
  <c r="AI191" i="36"/>
  <c r="J191" i="36" s="1"/>
  <c r="AI192" i="36"/>
  <c r="J192" i="36" s="1"/>
  <c r="AI163" i="36"/>
  <c r="J163" i="36" s="1"/>
  <c r="AI154" i="36"/>
  <c r="J154" i="36" s="1"/>
  <c r="AI113" i="36"/>
  <c r="J113" i="36" s="1"/>
  <c r="AI95" i="36"/>
  <c r="J95" i="36" s="1"/>
  <c r="AI72" i="36"/>
  <c r="J72" i="36" s="1"/>
  <c r="AI49" i="36"/>
  <c r="J49" i="36" s="1"/>
  <c r="AI44" i="36"/>
  <c r="J44" i="36" s="1"/>
  <c r="AI199" i="37"/>
  <c r="J199" i="37" s="1"/>
  <c r="AI152" i="37"/>
  <c r="J152" i="37" s="1"/>
  <c r="AI148" i="37"/>
  <c r="J148" i="37" s="1"/>
  <c r="AI125" i="37"/>
  <c r="J125" i="37" s="1"/>
  <c r="AI105" i="37"/>
  <c r="J105" i="37" s="1"/>
  <c r="AI92" i="37"/>
  <c r="J92" i="37" s="1"/>
  <c r="P53" i="37"/>
  <c r="P86" i="37"/>
  <c r="P117" i="37"/>
  <c r="P57" i="37"/>
  <c r="P115" i="37"/>
  <c r="P108" i="37"/>
  <c r="P106" i="37"/>
  <c r="P85" i="37"/>
  <c r="P160" i="37"/>
  <c r="P164" i="37"/>
  <c r="P175" i="37"/>
  <c r="P182" i="37"/>
  <c r="P193" i="37"/>
  <c r="P204" i="37"/>
  <c r="AI41" i="37"/>
  <c r="J41" i="37" s="1"/>
  <c r="AI68" i="37"/>
  <c r="J68" i="37" s="1"/>
  <c r="P61" i="37"/>
  <c r="AI27" i="37"/>
  <c r="J27" i="37" s="1"/>
  <c r="AI155" i="34"/>
  <c r="J155" i="34" s="1"/>
  <c r="AI186" i="33"/>
  <c r="J186" i="33" s="1"/>
  <c r="AI186" i="35"/>
  <c r="J186" i="35" s="1"/>
  <c r="AI190" i="37"/>
  <c r="J190" i="37" s="1"/>
  <c r="AI188" i="37"/>
  <c r="J188" i="37" s="1"/>
  <c r="AI168" i="37"/>
  <c r="J168" i="37" s="1"/>
  <c r="AI102" i="37"/>
  <c r="J102" i="37" s="1"/>
  <c r="AI97" i="37"/>
  <c r="J97" i="37" s="1"/>
  <c r="AI61" i="37"/>
  <c r="J61" i="37" s="1"/>
  <c r="P98" i="37"/>
  <c r="P46" i="37"/>
  <c r="P91" i="37"/>
  <c r="P165" i="37"/>
  <c r="P135" i="37"/>
  <c r="P202" i="37"/>
  <c r="P80" i="37"/>
  <c r="P60" i="37"/>
  <c r="AI36" i="37"/>
  <c r="J36" i="37" s="1"/>
  <c r="O19" i="37"/>
  <c r="O18" i="37"/>
  <c r="O17" i="37"/>
  <c r="O16" i="37"/>
  <c r="P39" i="32"/>
  <c r="P160" i="32"/>
  <c r="P81" i="34"/>
  <c r="P205" i="34"/>
  <c r="P78" i="35"/>
  <c r="AI208" i="36"/>
  <c r="J208" i="36" s="1"/>
  <c r="AI101" i="36"/>
  <c r="J101" i="36" s="1"/>
  <c r="P166" i="36"/>
  <c r="AI87" i="36"/>
  <c r="J87" i="36" s="1"/>
  <c r="AI185" i="35"/>
  <c r="J185" i="35" s="1"/>
  <c r="AI120" i="35"/>
  <c r="J120" i="35" s="1"/>
  <c r="AI87" i="37"/>
  <c r="J87" i="37" s="1"/>
  <c r="AI47" i="37"/>
  <c r="J47" i="37" s="1"/>
  <c r="AI31" i="37"/>
  <c r="J31" i="37" s="1"/>
  <c r="AI186" i="34"/>
  <c r="J186" i="34" s="1"/>
  <c r="AI179" i="36"/>
  <c r="J179" i="36" s="1"/>
  <c r="AI181" i="36"/>
  <c r="J181" i="36" s="1"/>
  <c r="AI69" i="37"/>
  <c r="J69" i="37" s="1"/>
  <c r="P68" i="37"/>
  <c r="P189" i="37"/>
  <c r="P205" i="37"/>
  <c r="AI36" i="24"/>
  <c r="J36" i="24" s="1"/>
  <c r="AI76" i="32"/>
  <c r="J76" i="32" s="1"/>
  <c r="AI27" i="33"/>
  <c r="J27" i="33" s="1"/>
  <c r="AI115" i="32"/>
  <c r="J115" i="32" s="1"/>
  <c r="AI183" i="34"/>
  <c r="J183" i="34" s="1"/>
  <c r="AI185" i="34"/>
  <c r="J185" i="34" s="1"/>
  <c r="AI181" i="35"/>
  <c r="J181" i="35" s="1"/>
  <c r="AI87" i="35"/>
  <c r="J87" i="35" s="1"/>
  <c r="AI95" i="35"/>
  <c r="J95" i="35" s="1"/>
  <c r="P56" i="35"/>
  <c r="P111" i="35"/>
  <c r="P147" i="35"/>
  <c r="P138" i="35"/>
  <c r="P183" i="35"/>
  <c r="AI185" i="36"/>
  <c r="J185" i="36" s="1"/>
  <c r="AI180" i="36"/>
  <c r="J180" i="36" s="1"/>
  <c r="AI65" i="36"/>
  <c r="J65" i="36" s="1"/>
  <c r="P100" i="36"/>
  <c r="P143" i="36"/>
  <c r="P59" i="36"/>
  <c r="P147" i="36"/>
  <c r="P146" i="36"/>
  <c r="P72" i="36"/>
  <c r="AI40" i="36"/>
  <c r="J40" i="36" s="1"/>
  <c r="AI61" i="36"/>
  <c r="J61" i="36" s="1"/>
  <c r="AI167" i="37"/>
  <c r="J167" i="37" s="1"/>
  <c r="AI115" i="37"/>
  <c r="J115" i="37" s="1"/>
  <c r="AI126" i="37"/>
  <c r="J126" i="37" s="1"/>
  <c r="AI45" i="37"/>
  <c r="J45" i="37" s="1"/>
  <c r="P82" i="37"/>
  <c r="P72" i="37"/>
  <c r="P67" i="37"/>
  <c r="P110" i="37"/>
  <c r="P118" i="37"/>
  <c r="P123" i="37"/>
  <c r="P152" i="37"/>
  <c r="P97" i="37"/>
  <c r="P151" i="37"/>
  <c r="P169" i="37"/>
  <c r="P147" i="37"/>
  <c r="P200" i="37"/>
  <c r="P195" i="37"/>
  <c r="P201" i="37"/>
  <c r="P36" i="37"/>
  <c r="P49" i="37"/>
  <c r="P87" i="35"/>
  <c r="P73" i="37"/>
  <c r="AI29" i="37"/>
  <c r="J29" i="37" s="1"/>
  <c r="AI114" i="34"/>
  <c r="J114" i="34" s="1"/>
  <c r="AI106" i="34"/>
  <c r="J106" i="34" s="1"/>
  <c r="AI191" i="35"/>
  <c r="J191" i="35" s="1"/>
  <c r="AI132" i="36"/>
  <c r="J132" i="36" s="1"/>
  <c r="P45" i="36"/>
  <c r="P150" i="36"/>
  <c r="P174" i="36"/>
  <c r="P130" i="36"/>
  <c r="AI54" i="36"/>
  <c r="J54" i="36" s="1"/>
  <c r="AI17" i="35"/>
  <c r="J17" i="35" s="1"/>
  <c r="AI176" i="37"/>
  <c r="J176" i="37" s="1"/>
  <c r="AI178" i="37"/>
  <c r="J178" i="37" s="1"/>
  <c r="AI138" i="37"/>
  <c r="J138" i="37" s="1"/>
  <c r="AI88" i="37"/>
  <c r="J88" i="37" s="1"/>
  <c r="AI127" i="37"/>
  <c r="J127" i="37" s="1"/>
  <c r="AI113" i="37"/>
  <c r="J113" i="37" s="1"/>
  <c r="AI81" i="37"/>
  <c r="J81" i="37" s="1"/>
  <c r="AI94" i="37"/>
  <c r="J94" i="37" s="1"/>
  <c r="P96" i="37"/>
  <c r="P150" i="37"/>
  <c r="P166" i="37"/>
  <c r="P140" i="37"/>
  <c r="P157" i="37"/>
  <c r="P206" i="37"/>
  <c r="AI34" i="37"/>
  <c r="J34" i="37" s="1"/>
  <c r="AI63" i="37"/>
  <c r="J63" i="37" s="1"/>
  <c r="AI67" i="34"/>
  <c r="J67" i="34" s="1"/>
  <c r="P77" i="34"/>
  <c r="P88" i="34"/>
  <c r="P172" i="34"/>
  <c r="AI162" i="33"/>
  <c r="J162" i="33" s="1"/>
  <c r="AI81" i="35"/>
  <c r="J81" i="35" s="1"/>
  <c r="AI90" i="35"/>
  <c r="J90" i="35" s="1"/>
  <c r="P129" i="35"/>
  <c r="AI34" i="35"/>
  <c r="J34" i="35" s="1"/>
  <c r="AI63" i="35"/>
  <c r="J63" i="35" s="1"/>
  <c r="AI204" i="34"/>
  <c r="J204" i="34" s="1"/>
  <c r="AI182" i="34"/>
  <c r="J182" i="34" s="1"/>
  <c r="AI197" i="36"/>
  <c r="J197" i="36" s="1"/>
  <c r="AI172" i="36"/>
  <c r="J172" i="36" s="1"/>
  <c r="AI112" i="36"/>
  <c r="J112" i="36" s="1"/>
  <c r="AI146" i="36"/>
  <c r="J146" i="36" s="1"/>
  <c r="AI123" i="36"/>
  <c r="J123" i="36" s="1"/>
  <c r="P55" i="36"/>
  <c r="P112" i="36"/>
  <c r="P98" i="36"/>
  <c r="P70" i="36"/>
  <c r="P74" i="36"/>
  <c r="P135" i="36"/>
  <c r="P172" i="36"/>
  <c r="AI185" i="37"/>
  <c r="J185" i="37" s="1"/>
  <c r="AI166" i="37"/>
  <c r="J166" i="37" s="1"/>
  <c r="P111" i="37"/>
  <c r="P141" i="37"/>
  <c r="P121" i="37"/>
  <c r="P131" i="37"/>
  <c r="P105" i="37"/>
  <c r="P174" i="37"/>
  <c r="P137" i="37"/>
  <c r="P191" i="37"/>
  <c r="P144" i="37"/>
  <c r="P159" i="37"/>
  <c r="P207" i="37"/>
  <c r="P178" i="37"/>
  <c r="AI24" i="37"/>
  <c r="J24" i="37" s="1"/>
  <c r="AI47" i="36"/>
  <c r="J47" i="36" s="1"/>
  <c r="AI149" i="33"/>
  <c r="J149" i="33" s="1"/>
  <c r="P35" i="32"/>
  <c r="P103" i="32"/>
  <c r="P178" i="32"/>
  <c r="AI147" i="33"/>
  <c r="J147" i="33" s="1"/>
  <c r="AI86" i="34"/>
  <c r="J86" i="34" s="1"/>
  <c r="AI54" i="34"/>
  <c r="J54" i="34" s="1"/>
  <c r="P80" i="34"/>
  <c r="P94" i="34"/>
  <c r="P70" i="34"/>
  <c r="P75" i="34"/>
  <c r="AI110" i="33"/>
  <c r="J110" i="33" s="1"/>
  <c r="AI152" i="35"/>
  <c r="J152" i="35" s="1"/>
  <c r="AI106" i="35"/>
  <c r="J106" i="35" s="1"/>
  <c r="AI46" i="35"/>
  <c r="J46" i="35" s="1"/>
  <c r="AI149" i="36"/>
  <c r="J149" i="36" s="1"/>
  <c r="AI156" i="36"/>
  <c r="J156" i="36" s="1"/>
  <c r="P77" i="36"/>
  <c r="P62" i="36"/>
  <c r="P105" i="36"/>
  <c r="P89" i="36"/>
  <c r="P73" i="36"/>
  <c r="P108" i="36"/>
  <c r="P78" i="36"/>
  <c r="P140" i="36"/>
  <c r="P138" i="36"/>
  <c r="P122" i="36"/>
  <c r="P145" i="36"/>
  <c r="P197" i="36"/>
  <c r="AI197" i="35"/>
  <c r="J197" i="35" s="1"/>
  <c r="AI36" i="36"/>
  <c r="J36" i="36" s="1"/>
  <c r="AI172" i="35"/>
  <c r="J172" i="35" s="1"/>
  <c r="AI184" i="34"/>
  <c r="J184" i="34" s="1"/>
  <c r="AI203" i="37"/>
  <c r="J203" i="37" s="1"/>
  <c r="AI193" i="37"/>
  <c r="J193" i="37" s="1"/>
  <c r="AI164" i="37"/>
  <c r="J164" i="37" s="1"/>
  <c r="AI133" i="37"/>
  <c r="J133" i="37" s="1"/>
  <c r="AI136" i="37"/>
  <c r="J136" i="37" s="1"/>
  <c r="AI131" i="37"/>
  <c r="J131" i="37" s="1"/>
  <c r="AI76" i="37"/>
  <c r="J76" i="37" s="1"/>
  <c r="AI100" i="37"/>
  <c r="J100" i="37" s="1"/>
  <c r="AI91" i="37"/>
  <c r="J91" i="37" s="1"/>
  <c r="AI49" i="37"/>
  <c r="J49" i="37" s="1"/>
  <c r="P87" i="37"/>
  <c r="P95" i="37"/>
  <c r="P148" i="37"/>
  <c r="P116" i="37"/>
  <c r="P76" i="37"/>
  <c r="P133" i="37"/>
  <c r="P90" i="37"/>
  <c r="P109" i="37"/>
  <c r="P119" i="37"/>
  <c r="P156" i="37"/>
  <c r="P122" i="37"/>
  <c r="P197" i="37"/>
  <c r="AI83" i="37"/>
  <c r="J83" i="37" s="1"/>
  <c r="AI59" i="37"/>
  <c r="J59" i="37" s="1"/>
  <c r="AI43" i="37"/>
  <c r="J43" i="37" s="1"/>
  <c r="P58" i="34"/>
  <c r="P55" i="34"/>
  <c r="AI55" i="35"/>
  <c r="J55" i="35" s="1"/>
  <c r="P37" i="35"/>
  <c r="AI148" i="36"/>
  <c r="J148" i="36" s="1"/>
  <c r="AI151" i="36"/>
  <c r="J151" i="36" s="1"/>
  <c r="AI46" i="36"/>
  <c r="J46" i="36" s="1"/>
  <c r="P52" i="36"/>
  <c r="AI202" i="37"/>
  <c r="J202" i="37" s="1"/>
  <c r="AI204" i="37"/>
  <c r="J204" i="37" s="1"/>
  <c r="AI175" i="37"/>
  <c r="J175" i="37" s="1"/>
  <c r="AI122" i="37"/>
  <c r="J122" i="37" s="1"/>
  <c r="AI86" i="37"/>
  <c r="J86" i="37" s="1"/>
  <c r="P56" i="37"/>
  <c r="P126" i="37"/>
  <c r="P99" i="37"/>
  <c r="P79" i="37"/>
  <c r="P139" i="37"/>
  <c r="P142" i="37"/>
  <c r="P149" i="37"/>
  <c r="P163" i="37"/>
  <c r="P198" i="37"/>
  <c r="P170" i="37"/>
  <c r="P181" i="37"/>
  <c r="P192" i="37"/>
  <c r="AI28" i="37"/>
  <c r="J28" i="37" s="1"/>
  <c r="O19" i="36"/>
  <c r="O17" i="36"/>
  <c r="O21" i="36"/>
  <c r="O18" i="36"/>
  <c r="AI168" i="32"/>
  <c r="J168" i="32" s="1"/>
  <c r="AI152" i="33"/>
  <c r="J152" i="33" s="1"/>
  <c r="AI93" i="32"/>
  <c r="J93" i="32" s="1"/>
  <c r="AI66" i="34"/>
  <c r="J66" i="34" s="1"/>
  <c r="AI19" i="33"/>
  <c r="P107" i="35"/>
  <c r="P61" i="35"/>
  <c r="P80" i="35"/>
  <c r="P57" i="35"/>
  <c r="AI56" i="35"/>
  <c r="J56" i="35" s="1"/>
  <c r="AI187" i="36"/>
  <c r="J187" i="36" s="1"/>
  <c r="P116" i="32"/>
  <c r="AI71" i="34"/>
  <c r="J71" i="34" s="1"/>
  <c r="AI37" i="34"/>
  <c r="J37" i="34" s="1"/>
  <c r="P51" i="34"/>
  <c r="P86" i="34"/>
  <c r="P194" i="34"/>
  <c r="AI162" i="32"/>
  <c r="J162" i="32" s="1"/>
  <c r="AI123" i="33"/>
  <c r="J123" i="33" s="1"/>
  <c r="AI131" i="33"/>
  <c r="J131" i="33" s="1"/>
  <c r="AI200" i="35"/>
  <c r="J200" i="35" s="1"/>
  <c r="AI144" i="35"/>
  <c r="J144" i="35" s="1"/>
  <c r="AI78" i="35"/>
  <c r="J78" i="35" s="1"/>
  <c r="P69" i="35"/>
  <c r="P29" i="35"/>
  <c r="P82" i="35"/>
  <c r="P127" i="35"/>
  <c r="P125" i="35"/>
  <c r="P132" i="35"/>
  <c r="P152" i="35"/>
  <c r="P188" i="35"/>
  <c r="P184" i="35"/>
  <c r="P53" i="35"/>
  <c r="AI190" i="36"/>
  <c r="J190" i="36" s="1"/>
  <c r="AI166" i="36"/>
  <c r="J166" i="36" s="1"/>
  <c r="AI86" i="36"/>
  <c r="J86" i="36" s="1"/>
  <c r="AI99" i="36"/>
  <c r="J99" i="36" s="1"/>
  <c r="P83" i="36"/>
  <c r="AI70" i="36"/>
  <c r="J70" i="36" s="1"/>
  <c r="P47" i="36"/>
  <c r="P114" i="36"/>
  <c r="P144" i="36"/>
  <c r="P160" i="36"/>
  <c r="P125" i="36"/>
  <c r="P168" i="36"/>
  <c r="P149" i="36"/>
  <c r="P153" i="36"/>
  <c r="P94" i="36"/>
  <c r="P142" i="36"/>
  <c r="P163" i="36"/>
  <c r="P206" i="36"/>
  <c r="P180" i="36"/>
  <c r="P202" i="36"/>
  <c r="AI73" i="36"/>
  <c r="J73" i="36" s="1"/>
  <c r="AI80" i="36"/>
  <c r="J80" i="36" s="1"/>
  <c r="AI37" i="36"/>
  <c r="J37" i="36" s="1"/>
  <c r="AI56" i="36"/>
  <c r="J56" i="36" s="1"/>
  <c r="AI125" i="34"/>
  <c r="J125" i="34" s="1"/>
  <c r="AI60" i="34"/>
  <c r="J60" i="34" s="1"/>
  <c r="AI64" i="34"/>
  <c r="J64" i="34" s="1"/>
  <c r="P130" i="34"/>
  <c r="P165" i="34"/>
  <c r="AI62" i="33"/>
  <c r="J62" i="33" s="1"/>
  <c r="AI140" i="33"/>
  <c r="J140" i="33" s="1"/>
  <c r="AI127" i="33"/>
  <c r="J127" i="33" s="1"/>
  <c r="AI53" i="33"/>
  <c r="J53" i="33" s="1"/>
  <c r="AI160" i="35"/>
  <c r="J160" i="35" s="1"/>
  <c r="AI125" i="35"/>
  <c r="J125" i="35" s="1"/>
  <c r="AI135" i="35"/>
  <c r="J135" i="35" s="1"/>
  <c r="AI119" i="35"/>
  <c r="J119" i="35" s="1"/>
  <c r="P97" i="35"/>
  <c r="P88" i="35"/>
  <c r="P106" i="35"/>
  <c r="P89" i="35"/>
  <c r="P120" i="35"/>
  <c r="P168" i="35"/>
  <c r="P156" i="35"/>
  <c r="P150" i="35"/>
  <c r="P175" i="35"/>
  <c r="P174" i="35"/>
  <c r="P173" i="35"/>
  <c r="P195" i="35"/>
  <c r="P206" i="35"/>
  <c r="P204" i="35"/>
  <c r="AI12" i="35"/>
  <c r="AI54" i="35"/>
  <c r="J54" i="35" s="1"/>
  <c r="AI23" i="35"/>
  <c r="J23" i="35" s="1"/>
  <c r="AI205" i="36"/>
  <c r="J205" i="36" s="1"/>
  <c r="AI160" i="36"/>
  <c r="J160" i="36" s="1"/>
  <c r="AI75" i="36"/>
  <c r="J75" i="36" s="1"/>
  <c r="P86" i="36"/>
  <c r="P48" i="36"/>
  <c r="P93" i="36"/>
  <c r="P157" i="36"/>
  <c r="P184" i="36"/>
  <c r="P195" i="36"/>
  <c r="AI62" i="36"/>
  <c r="J62" i="36" s="1"/>
  <c r="P80" i="36"/>
  <c r="AI52" i="36"/>
  <c r="J52" i="36" s="1"/>
  <c r="AI103" i="35"/>
  <c r="J103" i="35" s="1"/>
  <c r="AI74" i="35"/>
  <c r="J74" i="35" s="1"/>
  <c r="AI165" i="32"/>
  <c r="J165" i="32" s="1"/>
  <c r="P110" i="32"/>
  <c r="P149" i="32"/>
  <c r="P132" i="32"/>
  <c r="AI117" i="33"/>
  <c r="J117" i="33" s="1"/>
  <c r="P133" i="34"/>
  <c r="AI36" i="34"/>
  <c r="J36" i="34" s="1"/>
  <c r="P94" i="35"/>
  <c r="AI48" i="35"/>
  <c r="J48" i="35" s="1"/>
  <c r="AI29" i="35"/>
  <c r="J29" i="35" s="1"/>
  <c r="AI208" i="34"/>
  <c r="J208" i="34" s="1"/>
  <c r="AI200" i="36"/>
  <c r="J200" i="36" s="1"/>
  <c r="AI175" i="36"/>
  <c r="J175" i="36" s="1"/>
  <c r="AI170" i="36"/>
  <c r="J170" i="36" s="1"/>
  <c r="AI128" i="36"/>
  <c r="J128" i="36" s="1"/>
  <c r="AI147" i="36"/>
  <c r="J147" i="36" s="1"/>
  <c r="P115" i="36"/>
  <c r="P103" i="36"/>
  <c r="P88" i="36"/>
  <c r="P158" i="36"/>
  <c r="P186" i="36"/>
  <c r="AI90" i="32"/>
  <c r="J90" i="32" s="1"/>
  <c r="AI156" i="35"/>
  <c r="J156" i="35" s="1"/>
  <c r="AI104" i="35"/>
  <c r="J104" i="35" s="1"/>
  <c r="P40" i="35"/>
  <c r="AI10" i="35"/>
  <c r="J10" i="35" s="1"/>
  <c r="AI150" i="36"/>
  <c r="J150" i="36" s="1"/>
  <c r="AI127" i="36"/>
  <c r="J127" i="36" s="1"/>
  <c r="AI78" i="36"/>
  <c r="J78" i="36" s="1"/>
  <c r="AI100" i="36"/>
  <c r="J100" i="36" s="1"/>
  <c r="AI104" i="36"/>
  <c r="J104" i="36" s="1"/>
  <c r="AI76" i="36"/>
  <c r="J76" i="36" s="1"/>
  <c r="AI81" i="36"/>
  <c r="J81" i="36" s="1"/>
  <c r="P87" i="36"/>
  <c r="P110" i="36"/>
  <c r="P95" i="36"/>
  <c r="P161" i="36"/>
  <c r="P162" i="36"/>
  <c r="P169" i="36"/>
  <c r="P106" i="36"/>
  <c r="P154" i="36"/>
  <c r="P175" i="36"/>
  <c r="P181" i="36"/>
  <c r="P192" i="36"/>
  <c r="P177" i="36"/>
  <c r="AI19" i="36"/>
  <c r="J19" i="36" s="1"/>
  <c r="AI50" i="36"/>
  <c r="J50" i="36" s="1"/>
  <c r="AI106" i="33"/>
  <c r="J106" i="33" s="1"/>
  <c r="P92" i="33"/>
  <c r="AI173" i="34"/>
  <c r="J173" i="34" s="1"/>
  <c r="AI79" i="34"/>
  <c r="J79" i="34" s="1"/>
  <c r="AI167" i="35"/>
  <c r="J167" i="35" s="1"/>
  <c r="AI145" i="35"/>
  <c r="J145" i="35" s="1"/>
  <c r="AI153" i="35"/>
  <c r="J153" i="35" s="1"/>
  <c r="AI101" i="35"/>
  <c r="J101" i="35" s="1"/>
  <c r="P33" i="35"/>
  <c r="P45" i="35"/>
  <c r="P187" i="35"/>
  <c r="P186" i="35"/>
  <c r="P207" i="35"/>
  <c r="P205" i="35"/>
  <c r="AI86" i="35"/>
  <c r="J86" i="35" s="1"/>
  <c r="P44" i="35"/>
  <c r="AI202" i="36"/>
  <c r="J202" i="36" s="1"/>
  <c r="AI177" i="36"/>
  <c r="J177" i="36" s="1"/>
  <c r="AI173" i="36"/>
  <c r="J173" i="36" s="1"/>
  <c r="AI119" i="36"/>
  <c r="J119" i="36" s="1"/>
  <c r="AI103" i="36"/>
  <c r="J103" i="36" s="1"/>
  <c r="AI109" i="36"/>
  <c r="J109" i="36" s="1"/>
  <c r="AI69" i="36"/>
  <c r="J69" i="36" s="1"/>
  <c r="P131" i="36"/>
  <c r="P68" i="36"/>
  <c r="P120" i="36"/>
  <c r="P97" i="36"/>
  <c r="P117" i="36"/>
  <c r="P60" i="36"/>
  <c r="P190" i="36"/>
  <c r="P148" i="36"/>
  <c r="P167" i="36"/>
  <c r="P119" i="36"/>
  <c r="P165" i="36"/>
  <c r="P196" i="36"/>
  <c r="P207" i="36"/>
  <c r="P61" i="36"/>
  <c r="AI41" i="24"/>
  <c r="J41" i="24" s="1"/>
  <c r="P26" i="32"/>
  <c r="AI141" i="33"/>
  <c r="J141" i="33" s="1"/>
  <c r="AI104" i="33"/>
  <c r="J104" i="33" s="1"/>
  <c r="AI34" i="33"/>
  <c r="J34" i="33" s="1"/>
  <c r="AI142" i="32"/>
  <c r="J142" i="32" s="1"/>
  <c r="P35" i="34"/>
  <c r="P148" i="34"/>
  <c r="P188" i="34"/>
  <c r="P199" i="34"/>
  <c r="P161" i="34"/>
  <c r="AI72" i="34"/>
  <c r="J72" i="34" s="1"/>
  <c r="AI155" i="35"/>
  <c r="J155" i="35" s="1"/>
  <c r="AI114" i="35"/>
  <c r="J114" i="35" s="1"/>
  <c r="AI133" i="35"/>
  <c r="J133" i="35" s="1"/>
  <c r="P108" i="35"/>
  <c r="AI45" i="35"/>
  <c r="J45" i="35" s="1"/>
  <c r="P42" i="35"/>
  <c r="P39" i="35"/>
  <c r="AI26" i="35"/>
  <c r="J26" i="35" s="1"/>
  <c r="AI162" i="34"/>
  <c r="J162" i="34" s="1"/>
  <c r="AI201" i="36"/>
  <c r="J201" i="36" s="1"/>
  <c r="AI199" i="36"/>
  <c r="J199" i="36" s="1"/>
  <c r="AI189" i="36"/>
  <c r="J189" i="36" s="1"/>
  <c r="AI155" i="36"/>
  <c r="J155" i="36" s="1"/>
  <c r="AI116" i="36"/>
  <c r="J116" i="36" s="1"/>
  <c r="AI77" i="36"/>
  <c r="J77" i="36" s="1"/>
  <c r="P27" i="36"/>
  <c r="P82" i="36"/>
  <c r="P71" i="36"/>
  <c r="P121" i="36"/>
  <c r="P99" i="36"/>
  <c r="P137" i="36"/>
  <c r="P170" i="36"/>
  <c r="P151" i="36"/>
  <c r="P173" i="36"/>
  <c r="P123" i="36"/>
  <c r="P188" i="36"/>
  <c r="P152" i="36"/>
  <c r="P176" i="36"/>
  <c r="P198" i="36"/>
  <c r="AI66" i="36"/>
  <c r="J66" i="36" s="1"/>
  <c r="AI57" i="36"/>
  <c r="J57" i="36" s="1"/>
  <c r="AI26" i="36"/>
  <c r="J26" i="36" s="1"/>
  <c r="AI151" i="35"/>
  <c r="J151" i="35" s="1"/>
  <c r="AI184" i="36"/>
  <c r="J184" i="36" s="1"/>
  <c r="AI164" i="36"/>
  <c r="J164" i="36" s="1"/>
  <c r="AI106" i="36"/>
  <c r="J106" i="36" s="1"/>
  <c r="AI110" i="36"/>
  <c r="J110" i="36" s="1"/>
  <c r="P85" i="36"/>
  <c r="P128" i="36"/>
  <c r="P164" i="36"/>
  <c r="P134" i="36"/>
  <c r="P159" i="36"/>
  <c r="P127" i="36"/>
  <c r="P118" i="36"/>
  <c r="P204" i="36"/>
  <c r="P189" i="36"/>
  <c r="AI21" i="36"/>
  <c r="J21" i="36" s="1"/>
  <c r="AI99" i="34"/>
  <c r="J99" i="34" s="1"/>
  <c r="AI115" i="34"/>
  <c r="J115" i="34" s="1"/>
  <c r="P97" i="34"/>
  <c r="P146" i="34"/>
  <c r="P195" i="34"/>
  <c r="AI198" i="33"/>
  <c r="J198" i="33" s="1"/>
  <c r="AI161" i="33"/>
  <c r="J161" i="33" s="1"/>
  <c r="AI150" i="35"/>
  <c r="J150" i="35" s="1"/>
  <c r="AI58" i="35"/>
  <c r="J58" i="35" s="1"/>
  <c r="P75" i="36"/>
  <c r="P37" i="36"/>
  <c r="P92" i="36"/>
  <c r="P129" i="36"/>
  <c r="P113" i="36"/>
  <c r="AI29" i="36"/>
  <c r="J29" i="36" s="1"/>
  <c r="AI149" i="34"/>
  <c r="J149" i="34" s="1"/>
  <c r="P91" i="34"/>
  <c r="P127" i="34"/>
  <c r="P59" i="34"/>
  <c r="P47" i="34"/>
  <c r="P79" i="34"/>
  <c r="P115" i="34"/>
  <c r="P111" i="34"/>
  <c r="P113" i="34"/>
  <c r="P155" i="34"/>
  <c r="P173" i="34"/>
  <c r="P184" i="34"/>
  <c r="P192" i="34"/>
  <c r="P178" i="34"/>
  <c r="AI142" i="35"/>
  <c r="J142" i="35" s="1"/>
  <c r="P189" i="35"/>
  <c r="AI41" i="35"/>
  <c r="J41" i="35" s="1"/>
  <c r="AI198" i="34"/>
  <c r="J198" i="34" s="1"/>
  <c r="AI27" i="34"/>
  <c r="J27" i="34" s="1"/>
  <c r="AI196" i="36"/>
  <c r="J196" i="36" s="1"/>
  <c r="AI159" i="36"/>
  <c r="J159" i="36" s="1"/>
  <c r="AI137" i="36"/>
  <c r="J137" i="36" s="1"/>
  <c r="AI92" i="36"/>
  <c r="J92" i="36" s="1"/>
  <c r="P101" i="36"/>
  <c r="P91" i="36"/>
  <c r="P63" i="36"/>
  <c r="P69" i="36"/>
  <c r="P111" i="36"/>
  <c r="P155" i="36"/>
  <c r="P139" i="36"/>
  <c r="P132" i="36"/>
  <c r="P191" i="36"/>
  <c r="P200" i="36"/>
  <c r="P96" i="36"/>
  <c r="AI174" i="35"/>
  <c r="J174" i="35" s="1"/>
  <c r="AI88" i="35"/>
  <c r="J88" i="35" s="1"/>
  <c r="AI189" i="32"/>
  <c r="J189" i="32" s="1"/>
  <c r="AI190" i="34"/>
  <c r="J190" i="34" s="1"/>
  <c r="AI206" i="35"/>
  <c r="J206" i="35" s="1"/>
  <c r="AI25" i="35"/>
  <c r="J25" i="35" s="1"/>
  <c r="AI100" i="34"/>
  <c r="J100" i="34" s="1"/>
  <c r="AI169" i="36"/>
  <c r="J169" i="36" s="1"/>
  <c r="AI152" i="36"/>
  <c r="J152" i="36" s="1"/>
  <c r="AI120" i="36"/>
  <c r="J120" i="36" s="1"/>
  <c r="AI142" i="36"/>
  <c r="J142" i="36" s="1"/>
  <c r="AI124" i="36"/>
  <c r="J124" i="36" s="1"/>
  <c r="AI114" i="36"/>
  <c r="J114" i="36" s="1"/>
  <c r="P76" i="36"/>
  <c r="P102" i="36"/>
  <c r="P104" i="36"/>
  <c r="P124" i="36"/>
  <c r="P133" i="36"/>
  <c r="P171" i="36"/>
  <c r="P141" i="36"/>
  <c r="P136" i="36"/>
  <c r="P199" i="36"/>
  <c r="P194" i="36"/>
  <c r="P205" i="36"/>
  <c r="P203" i="36"/>
  <c r="P201" i="36"/>
  <c r="P90" i="36"/>
  <c r="AI28" i="36"/>
  <c r="J28" i="36" s="1"/>
  <c r="AI31" i="36"/>
  <c r="J31" i="36" s="1"/>
  <c r="AI27" i="36"/>
  <c r="J27" i="36" s="1"/>
  <c r="AI161" i="32"/>
  <c r="J161" i="32" s="1"/>
  <c r="AI189" i="34"/>
  <c r="J189" i="34" s="1"/>
  <c r="AI104" i="34"/>
  <c r="J104" i="34" s="1"/>
  <c r="AI208" i="35"/>
  <c r="J208" i="35" s="1"/>
  <c r="AI203" i="35"/>
  <c r="J203" i="35" s="1"/>
  <c r="AI132" i="35"/>
  <c r="J132" i="35" s="1"/>
  <c r="P100" i="35"/>
  <c r="P119" i="35"/>
  <c r="P159" i="35"/>
  <c r="P161" i="35"/>
  <c r="P192" i="35"/>
  <c r="AI178" i="36"/>
  <c r="J178" i="36" s="1"/>
  <c r="AI136" i="36"/>
  <c r="J136" i="36" s="1"/>
  <c r="P126" i="36"/>
  <c r="P84" i="36"/>
  <c r="P183" i="36"/>
  <c r="AI53" i="36"/>
  <c r="J53" i="36" s="1"/>
  <c r="AI41" i="36"/>
  <c r="J41" i="36" s="1"/>
  <c r="AI157" i="32"/>
  <c r="J157" i="32" s="1"/>
  <c r="P90" i="32"/>
  <c r="P204" i="32"/>
  <c r="AI91" i="33"/>
  <c r="J91" i="33" s="1"/>
  <c r="AI183" i="32"/>
  <c r="J183" i="32" s="1"/>
  <c r="AI17" i="32"/>
  <c r="AI131" i="32"/>
  <c r="J131" i="32" s="1"/>
  <c r="AI37" i="33"/>
  <c r="J37" i="33" s="1"/>
  <c r="AI28" i="32"/>
  <c r="J28" i="32" s="1"/>
  <c r="AI198" i="32"/>
  <c r="J198" i="32" s="1"/>
  <c r="AI130" i="32"/>
  <c r="J130" i="32" s="1"/>
  <c r="AI48" i="32"/>
  <c r="J48" i="32" s="1"/>
  <c r="AI22" i="34"/>
  <c r="J22" i="34" s="1"/>
  <c r="AI42" i="34"/>
  <c r="J42" i="34" s="1"/>
  <c r="P106" i="34"/>
  <c r="P118" i="34"/>
  <c r="AI50" i="33"/>
  <c r="J50" i="33" s="1"/>
  <c r="AI108" i="32"/>
  <c r="J108" i="32" s="1"/>
  <c r="AI19" i="34"/>
  <c r="J19" i="34" s="1"/>
  <c r="AI57" i="33"/>
  <c r="J57" i="33" s="1"/>
  <c r="AI51" i="32"/>
  <c r="J51" i="32" s="1"/>
  <c r="AI129" i="35"/>
  <c r="J129" i="35" s="1"/>
  <c r="AI159" i="35"/>
  <c r="J159" i="35" s="1"/>
  <c r="AI113" i="35"/>
  <c r="J113" i="35" s="1"/>
  <c r="AI138" i="35"/>
  <c r="J138" i="35" s="1"/>
  <c r="AI122" i="35"/>
  <c r="J122" i="35" s="1"/>
  <c r="AI76" i="35"/>
  <c r="J76" i="35" s="1"/>
  <c r="AI44" i="35"/>
  <c r="J44" i="35" s="1"/>
  <c r="P32" i="35"/>
  <c r="P84" i="35"/>
  <c r="P99" i="35"/>
  <c r="P145" i="35"/>
  <c r="P148" i="35"/>
  <c r="P149" i="35"/>
  <c r="P136" i="35"/>
  <c r="P170" i="35"/>
  <c r="P191" i="35"/>
  <c r="P200" i="35"/>
  <c r="P196" i="35"/>
  <c r="AI50" i="35"/>
  <c r="J50" i="35" s="1"/>
  <c r="P59" i="35"/>
  <c r="AI33" i="35"/>
  <c r="J33" i="35" s="1"/>
  <c r="AI47" i="35"/>
  <c r="J47" i="35" s="1"/>
  <c r="AI24" i="35"/>
  <c r="J24" i="35" s="1"/>
  <c r="AI13" i="35"/>
  <c r="J13" i="35" s="1"/>
  <c r="P37" i="32"/>
  <c r="AI206" i="33"/>
  <c r="J206" i="33" s="1"/>
  <c r="AI195" i="33"/>
  <c r="J195" i="33" s="1"/>
  <c r="AI192" i="33"/>
  <c r="J192" i="33" s="1"/>
  <c r="AI139" i="33"/>
  <c r="J139" i="33" s="1"/>
  <c r="AI79" i="33"/>
  <c r="J79" i="33" s="1"/>
  <c r="AI118" i="33"/>
  <c r="J118" i="33" s="1"/>
  <c r="AI92" i="33"/>
  <c r="J92" i="33" s="1"/>
  <c r="AI20" i="33"/>
  <c r="AI207" i="34"/>
  <c r="J207" i="34" s="1"/>
  <c r="AI194" i="34"/>
  <c r="J194" i="34" s="1"/>
  <c r="AI151" i="34"/>
  <c r="J151" i="34" s="1"/>
  <c r="AI135" i="34"/>
  <c r="J135" i="34" s="1"/>
  <c r="AI110" i="34"/>
  <c r="J110" i="34" s="1"/>
  <c r="AI120" i="34"/>
  <c r="J120" i="34" s="1"/>
  <c r="AI73" i="34"/>
  <c r="J73" i="34" s="1"/>
  <c r="P98" i="34"/>
  <c r="P153" i="34"/>
  <c r="P162" i="34"/>
  <c r="P186" i="34"/>
  <c r="P204" i="34"/>
  <c r="AI122" i="33"/>
  <c r="J122" i="33" s="1"/>
  <c r="AI205" i="35"/>
  <c r="J205" i="35" s="1"/>
  <c r="AI201" i="35"/>
  <c r="J201" i="35" s="1"/>
  <c r="AI176" i="35"/>
  <c r="J176" i="35" s="1"/>
  <c r="AI171" i="35"/>
  <c r="J171" i="35" s="1"/>
  <c r="AI118" i="35"/>
  <c r="J118" i="35" s="1"/>
  <c r="AI77" i="35"/>
  <c r="J77" i="35" s="1"/>
  <c r="P79" i="35"/>
  <c r="P122" i="35"/>
  <c r="P92" i="35"/>
  <c r="P72" i="35"/>
  <c r="P46" i="35"/>
  <c r="P116" i="35"/>
  <c r="P101" i="35"/>
  <c r="P38" i="35"/>
  <c r="P86" i="35"/>
  <c r="P146" i="35"/>
  <c r="P142" i="35"/>
  <c r="P202" i="35"/>
  <c r="P167" i="35"/>
  <c r="P185" i="35"/>
  <c r="P203" i="35"/>
  <c r="P73" i="35"/>
  <c r="P85" i="35"/>
  <c r="AI19" i="35"/>
  <c r="AI153" i="34"/>
  <c r="J153" i="34" s="1"/>
  <c r="AI137" i="34"/>
  <c r="J137" i="34" s="1"/>
  <c r="AI82" i="32"/>
  <c r="J82" i="32" s="1"/>
  <c r="P57" i="32"/>
  <c r="AI191" i="33"/>
  <c r="J191" i="33" s="1"/>
  <c r="AI87" i="34"/>
  <c r="J87" i="34" s="1"/>
  <c r="AI77" i="33"/>
  <c r="J77" i="33" s="1"/>
  <c r="AI202" i="35"/>
  <c r="J202" i="35" s="1"/>
  <c r="AI204" i="35"/>
  <c r="J204" i="35" s="1"/>
  <c r="AI107" i="35"/>
  <c r="J107" i="35" s="1"/>
  <c r="P103" i="35"/>
  <c r="P47" i="35"/>
  <c r="P113" i="35"/>
  <c r="P52" i="35"/>
  <c r="P178" i="35"/>
  <c r="P181" i="35"/>
  <c r="P190" i="35"/>
  <c r="P81" i="35"/>
  <c r="P54" i="35"/>
  <c r="AI165" i="34"/>
  <c r="J165" i="34" s="1"/>
  <c r="AI173" i="32"/>
  <c r="J173" i="32" s="1"/>
  <c r="P167" i="32"/>
  <c r="AI154" i="32"/>
  <c r="J154" i="32" s="1"/>
  <c r="AI35" i="34"/>
  <c r="J35" i="34" s="1"/>
  <c r="AI38" i="34"/>
  <c r="J38" i="34" s="1"/>
  <c r="AI165" i="35"/>
  <c r="J165" i="35" s="1"/>
  <c r="AI139" i="35"/>
  <c r="J139" i="35" s="1"/>
  <c r="AI94" i="35"/>
  <c r="J94" i="35" s="1"/>
  <c r="P30" i="35"/>
  <c r="P66" i="35"/>
  <c r="P115" i="35"/>
  <c r="P153" i="35"/>
  <c r="P164" i="35"/>
  <c r="P131" i="35"/>
  <c r="P109" i="35"/>
  <c r="P158" i="35"/>
  <c r="P172" i="35"/>
  <c r="P169" i="35"/>
  <c r="P130" i="35"/>
  <c r="P177" i="35"/>
  <c r="AI72" i="35"/>
  <c r="J72" i="35" s="1"/>
  <c r="AI71" i="35"/>
  <c r="J71" i="35" s="1"/>
  <c r="AI64" i="35"/>
  <c r="J64" i="35" s="1"/>
  <c r="AI30" i="35"/>
  <c r="J30" i="35" s="1"/>
  <c r="P87" i="33"/>
  <c r="AI23" i="33"/>
  <c r="J23" i="33" s="1"/>
  <c r="AI171" i="34"/>
  <c r="J171" i="34" s="1"/>
  <c r="AI157" i="34"/>
  <c r="J157" i="34" s="1"/>
  <c r="AI122" i="34"/>
  <c r="J122" i="34" s="1"/>
  <c r="AI51" i="34"/>
  <c r="J51" i="34" s="1"/>
  <c r="P191" i="34"/>
  <c r="P187" i="34"/>
  <c r="P198" i="34"/>
  <c r="P203" i="34"/>
  <c r="AI32" i="34"/>
  <c r="J32" i="34" s="1"/>
  <c r="AI77" i="32"/>
  <c r="J77" i="32" s="1"/>
  <c r="AI158" i="33"/>
  <c r="J158" i="33" s="1"/>
  <c r="AI189" i="35"/>
  <c r="J189" i="35" s="1"/>
  <c r="AI199" i="35"/>
  <c r="J199" i="35" s="1"/>
  <c r="AI177" i="35"/>
  <c r="J177" i="35" s="1"/>
  <c r="AI192" i="35"/>
  <c r="J192" i="35" s="1"/>
  <c r="AI157" i="35"/>
  <c r="J157" i="35" s="1"/>
  <c r="AI102" i="35"/>
  <c r="J102" i="35" s="1"/>
  <c r="AI121" i="35"/>
  <c r="J121" i="35" s="1"/>
  <c r="AI98" i="35"/>
  <c r="J98" i="35" s="1"/>
  <c r="P83" i="35"/>
  <c r="P110" i="35"/>
  <c r="P98" i="35"/>
  <c r="P157" i="35"/>
  <c r="P50" i="35"/>
  <c r="P134" i="35"/>
  <c r="P199" i="35"/>
  <c r="P198" i="35"/>
  <c r="P197" i="35"/>
  <c r="P171" i="35"/>
  <c r="P182" i="35"/>
  <c r="P180" i="35"/>
  <c r="P201" i="35"/>
  <c r="AI40" i="35"/>
  <c r="J40" i="35" s="1"/>
  <c r="AI166" i="33"/>
  <c r="J166" i="33" s="1"/>
  <c r="P83" i="33"/>
  <c r="P116" i="33"/>
  <c r="AI168" i="34"/>
  <c r="J168" i="34" s="1"/>
  <c r="AI132" i="34"/>
  <c r="J132" i="34" s="1"/>
  <c r="AI111" i="34"/>
  <c r="J111" i="34" s="1"/>
  <c r="AI48" i="34"/>
  <c r="J48" i="34" s="1"/>
  <c r="AI153" i="33"/>
  <c r="J153" i="33" s="1"/>
  <c r="AI193" i="35"/>
  <c r="J193" i="35" s="1"/>
  <c r="AI187" i="35"/>
  <c r="J187" i="35" s="1"/>
  <c r="AI178" i="35"/>
  <c r="J178" i="35" s="1"/>
  <c r="AI126" i="35"/>
  <c r="J126" i="35" s="1"/>
  <c r="AI109" i="35"/>
  <c r="J109" i="35" s="1"/>
  <c r="AI115" i="35"/>
  <c r="J115" i="35" s="1"/>
  <c r="AI91" i="35"/>
  <c r="J91" i="35" s="1"/>
  <c r="P91" i="35"/>
  <c r="P133" i="35"/>
  <c r="P95" i="35"/>
  <c r="P71" i="35"/>
  <c r="P112" i="35"/>
  <c r="P105" i="35"/>
  <c r="P141" i="35"/>
  <c r="P193" i="35"/>
  <c r="P139" i="35"/>
  <c r="P151" i="35"/>
  <c r="AI65" i="35"/>
  <c r="J65" i="35" s="1"/>
  <c r="AI11" i="35"/>
  <c r="J11" i="35" s="1"/>
  <c r="AI154" i="34"/>
  <c r="J154" i="34" s="1"/>
  <c r="P53" i="32"/>
  <c r="P162" i="32"/>
  <c r="AI197" i="34"/>
  <c r="J197" i="34" s="1"/>
  <c r="AI205" i="34"/>
  <c r="J205" i="34" s="1"/>
  <c r="AI148" i="34"/>
  <c r="J148" i="34" s="1"/>
  <c r="AI75" i="34"/>
  <c r="J75" i="34" s="1"/>
  <c r="AI55" i="34"/>
  <c r="J55" i="34" s="1"/>
  <c r="AI110" i="35"/>
  <c r="J110" i="35" s="1"/>
  <c r="AI123" i="35"/>
  <c r="J123" i="35" s="1"/>
  <c r="AI128" i="35"/>
  <c r="J128" i="35" s="1"/>
  <c r="AI97" i="35"/>
  <c r="J97" i="35" s="1"/>
  <c r="P114" i="35"/>
  <c r="P104" i="35"/>
  <c r="P144" i="35"/>
  <c r="P121" i="35"/>
  <c r="P117" i="35"/>
  <c r="P165" i="35"/>
  <c r="AI93" i="35"/>
  <c r="J93" i="35" s="1"/>
  <c r="AI69" i="35"/>
  <c r="J69" i="35" s="1"/>
  <c r="AI39" i="35"/>
  <c r="J39" i="35" s="1"/>
  <c r="AI20" i="35"/>
  <c r="J20" i="35" s="1"/>
  <c r="AI74" i="33"/>
  <c r="J74" i="33" s="1"/>
  <c r="P169" i="34"/>
  <c r="P119" i="34"/>
  <c r="P145" i="34"/>
  <c r="AI143" i="33"/>
  <c r="J143" i="33" s="1"/>
  <c r="AI166" i="35"/>
  <c r="J166" i="35" s="1"/>
  <c r="AI190" i="35"/>
  <c r="J190" i="35" s="1"/>
  <c r="AI175" i="35"/>
  <c r="J175" i="35" s="1"/>
  <c r="AI136" i="35"/>
  <c r="J136" i="35" s="1"/>
  <c r="AI82" i="35"/>
  <c r="J82" i="35" s="1"/>
  <c r="P58" i="35"/>
  <c r="P124" i="35"/>
  <c r="P166" i="35"/>
  <c r="P179" i="35"/>
  <c r="P163" i="35"/>
  <c r="P162" i="35"/>
  <c r="P194" i="35"/>
  <c r="P75" i="35"/>
  <c r="AI51" i="35"/>
  <c r="J51" i="35" s="1"/>
  <c r="P48" i="35"/>
  <c r="AI52" i="35"/>
  <c r="J52" i="35" s="1"/>
  <c r="AI77" i="34"/>
  <c r="J77" i="34" s="1"/>
  <c r="AI50" i="32"/>
  <c r="J50" i="32" s="1"/>
  <c r="P102" i="33"/>
  <c r="AI65" i="33"/>
  <c r="J65" i="33" s="1"/>
  <c r="AI187" i="34"/>
  <c r="J187" i="34" s="1"/>
  <c r="AI88" i="34"/>
  <c r="J88" i="34" s="1"/>
  <c r="AI82" i="34"/>
  <c r="J82" i="34" s="1"/>
  <c r="AI144" i="33"/>
  <c r="J144" i="33" s="1"/>
  <c r="AI188" i="35"/>
  <c r="J188" i="35" s="1"/>
  <c r="AI146" i="35"/>
  <c r="J146" i="35" s="1"/>
  <c r="AI124" i="35"/>
  <c r="J124" i="35" s="1"/>
  <c r="AI100" i="35"/>
  <c r="J100" i="35" s="1"/>
  <c r="AI105" i="35"/>
  <c r="J105" i="35" s="1"/>
  <c r="P140" i="35"/>
  <c r="P96" i="35"/>
  <c r="P128" i="35"/>
  <c r="P126" i="35"/>
  <c r="AI99" i="35"/>
  <c r="J99" i="35" s="1"/>
  <c r="AI155" i="33"/>
  <c r="J155" i="33" s="1"/>
  <c r="AI32" i="33"/>
  <c r="J32" i="33" s="1"/>
  <c r="AI60" i="32"/>
  <c r="J60" i="32" s="1"/>
  <c r="AI136" i="32"/>
  <c r="J136" i="32" s="1"/>
  <c r="P32" i="32"/>
  <c r="AI204" i="33"/>
  <c r="J204" i="33" s="1"/>
  <c r="AI206" i="34"/>
  <c r="J206" i="34" s="1"/>
  <c r="AI160" i="34"/>
  <c r="J160" i="34" s="1"/>
  <c r="AI139" i="34"/>
  <c r="J139" i="34" s="1"/>
  <c r="AI59" i="34"/>
  <c r="J59" i="34" s="1"/>
  <c r="P101" i="34"/>
  <c r="P177" i="34"/>
  <c r="P158" i="34"/>
  <c r="P182" i="34"/>
  <c r="P163" i="34"/>
  <c r="AI183" i="35"/>
  <c r="J183" i="35" s="1"/>
  <c r="AI168" i="35"/>
  <c r="J168" i="35" s="1"/>
  <c r="AI158" i="35"/>
  <c r="J158" i="35" s="1"/>
  <c r="AI180" i="35"/>
  <c r="J180" i="35" s="1"/>
  <c r="AI169" i="35"/>
  <c r="J169" i="35" s="1"/>
  <c r="AI143" i="35"/>
  <c r="J143" i="35" s="1"/>
  <c r="AI127" i="35"/>
  <c r="J127" i="35" s="1"/>
  <c r="P74" i="35"/>
  <c r="P59" i="32"/>
  <c r="P99" i="32"/>
  <c r="P137" i="33"/>
  <c r="AI59" i="33"/>
  <c r="J59" i="33" s="1"/>
  <c r="AI33" i="33"/>
  <c r="J33" i="33" s="1"/>
  <c r="AI35" i="32"/>
  <c r="J35" i="32" s="1"/>
  <c r="AI126" i="32"/>
  <c r="J126" i="32" s="1"/>
  <c r="AI55" i="32"/>
  <c r="J55" i="32" s="1"/>
  <c r="AI193" i="34"/>
  <c r="J193" i="34" s="1"/>
  <c r="AI161" i="34"/>
  <c r="J161" i="34" s="1"/>
  <c r="AI158" i="34"/>
  <c r="J158" i="34" s="1"/>
  <c r="AI145" i="34"/>
  <c r="J145" i="34" s="1"/>
  <c r="AI80" i="34"/>
  <c r="J80" i="34" s="1"/>
  <c r="P103" i="34"/>
  <c r="P63" i="34"/>
  <c r="P109" i="34"/>
  <c r="P48" i="34"/>
  <c r="P137" i="34"/>
  <c r="P134" i="34"/>
  <c r="P179" i="34"/>
  <c r="P189" i="34"/>
  <c r="P193" i="34"/>
  <c r="AI136" i="33"/>
  <c r="J136" i="33" s="1"/>
  <c r="AI179" i="35"/>
  <c r="J179" i="35" s="1"/>
  <c r="AI163" i="35"/>
  <c r="J163" i="35" s="1"/>
  <c r="AI111" i="35"/>
  <c r="J111" i="35" s="1"/>
  <c r="AI80" i="35"/>
  <c r="J80" i="35" s="1"/>
  <c r="P90" i="35"/>
  <c r="P118" i="35"/>
  <c r="P102" i="35"/>
  <c r="P135" i="35"/>
  <c r="P93" i="35"/>
  <c r="P160" i="35"/>
  <c r="AI68" i="35"/>
  <c r="J68" i="35" s="1"/>
  <c r="P51" i="35"/>
  <c r="AI59" i="35"/>
  <c r="J59" i="35" s="1"/>
  <c r="AI67" i="35"/>
  <c r="J67" i="35" s="1"/>
  <c r="AI196" i="34"/>
  <c r="J196" i="34" s="1"/>
  <c r="O21" i="34"/>
  <c r="O17" i="34"/>
  <c r="AI207" i="32"/>
  <c r="J207" i="32" s="1"/>
  <c r="AI129" i="32"/>
  <c r="J129" i="32" s="1"/>
  <c r="AI100" i="32"/>
  <c r="J100" i="32" s="1"/>
  <c r="AI188" i="33"/>
  <c r="J188" i="33" s="1"/>
  <c r="AI189" i="33"/>
  <c r="J189" i="33" s="1"/>
  <c r="AI169" i="33"/>
  <c r="J169" i="33" s="1"/>
  <c r="P140" i="33"/>
  <c r="P71" i="33"/>
  <c r="P126" i="33"/>
  <c r="P154" i="33"/>
  <c r="P141" i="33"/>
  <c r="P183" i="33"/>
  <c r="AI94" i="33"/>
  <c r="J94" i="33" s="1"/>
  <c r="AI54" i="33"/>
  <c r="J54" i="33" s="1"/>
  <c r="AI36" i="33"/>
  <c r="J36" i="33" s="1"/>
  <c r="AI180" i="34"/>
  <c r="J180" i="34" s="1"/>
  <c r="AI178" i="34"/>
  <c r="J178" i="34" s="1"/>
  <c r="AI200" i="34"/>
  <c r="J200" i="34" s="1"/>
  <c r="AI143" i="34"/>
  <c r="J143" i="34" s="1"/>
  <c r="AI123" i="34"/>
  <c r="J123" i="34" s="1"/>
  <c r="AI118" i="34"/>
  <c r="J118" i="34" s="1"/>
  <c r="AI140" i="34"/>
  <c r="J140" i="34" s="1"/>
  <c r="AI102" i="34"/>
  <c r="J102" i="34" s="1"/>
  <c r="P56" i="34"/>
  <c r="P30" i="34"/>
  <c r="P42" i="34"/>
  <c r="P104" i="34"/>
  <c r="P112" i="34"/>
  <c r="P87" i="34"/>
  <c r="P116" i="34"/>
  <c r="P78" i="34"/>
  <c r="P152" i="34"/>
  <c r="P156" i="34"/>
  <c r="P150" i="34"/>
  <c r="P201" i="34"/>
  <c r="P207" i="34"/>
  <c r="AI70" i="34"/>
  <c r="J70" i="34" s="1"/>
  <c r="AI23" i="34"/>
  <c r="J23" i="34" s="1"/>
  <c r="AI40" i="34"/>
  <c r="J40" i="34" s="1"/>
  <c r="AI179" i="32"/>
  <c r="J179" i="32" s="1"/>
  <c r="P66" i="32"/>
  <c r="P207" i="32"/>
  <c r="AI208" i="33"/>
  <c r="J208" i="33" s="1"/>
  <c r="AI194" i="33"/>
  <c r="J194" i="33" s="1"/>
  <c r="AI183" i="33"/>
  <c r="J183" i="33" s="1"/>
  <c r="AI175" i="33"/>
  <c r="J175" i="33" s="1"/>
  <c r="AI78" i="33"/>
  <c r="J78" i="33" s="1"/>
  <c r="AI60" i="33"/>
  <c r="J60" i="33" s="1"/>
  <c r="AI96" i="33"/>
  <c r="J96" i="33" s="1"/>
  <c r="AI199" i="34"/>
  <c r="J199" i="34" s="1"/>
  <c r="AI117" i="34"/>
  <c r="J117" i="34" s="1"/>
  <c r="AI61" i="34"/>
  <c r="J61" i="34" s="1"/>
  <c r="AI91" i="34"/>
  <c r="J91" i="34" s="1"/>
  <c r="P68" i="34"/>
  <c r="P93" i="34"/>
  <c r="P126" i="34"/>
  <c r="P160" i="34"/>
  <c r="P142" i="34"/>
  <c r="P175" i="34"/>
  <c r="P185" i="34"/>
  <c r="P196" i="34"/>
  <c r="P190" i="34"/>
  <c r="AI97" i="34"/>
  <c r="J97" i="34" s="1"/>
  <c r="AI145" i="33"/>
  <c r="J145" i="33" s="1"/>
  <c r="AI45" i="33"/>
  <c r="J45" i="33" s="1"/>
  <c r="AI192" i="25"/>
  <c r="J192" i="25" s="1"/>
  <c r="AI208" i="32"/>
  <c r="J208" i="32" s="1"/>
  <c r="AI206" i="32"/>
  <c r="J206" i="32" s="1"/>
  <c r="AI184" i="33"/>
  <c r="J184" i="33" s="1"/>
  <c r="AI199" i="33"/>
  <c r="J199" i="33" s="1"/>
  <c r="AI159" i="33"/>
  <c r="J159" i="33" s="1"/>
  <c r="P136" i="33"/>
  <c r="P177" i="33"/>
  <c r="AI191" i="34"/>
  <c r="J191" i="34" s="1"/>
  <c r="AI92" i="34"/>
  <c r="J92" i="34" s="1"/>
  <c r="AI144" i="34"/>
  <c r="J144" i="34" s="1"/>
  <c r="AI96" i="34"/>
  <c r="J96" i="34" s="1"/>
  <c r="AI116" i="34"/>
  <c r="J116" i="34" s="1"/>
  <c r="AI78" i="34"/>
  <c r="J78" i="34" s="1"/>
  <c r="AI74" i="34"/>
  <c r="J74" i="34" s="1"/>
  <c r="P72" i="34"/>
  <c r="P129" i="34"/>
  <c r="P128" i="34"/>
  <c r="P171" i="34"/>
  <c r="P159" i="34"/>
  <c r="P49" i="34"/>
  <c r="AI52" i="34"/>
  <c r="J52" i="34" s="1"/>
  <c r="AI20" i="34"/>
  <c r="J20" i="34" s="1"/>
  <c r="AI57" i="32"/>
  <c r="J57" i="32" s="1"/>
  <c r="AI27" i="32"/>
  <c r="J27" i="32" s="1"/>
  <c r="P27" i="32"/>
  <c r="P133" i="32"/>
  <c r="AI182" i="33"/>
  <c r="J182" i="33" s="1"/>
  <c r="AI179" i="33"/>
  <c r="J179" i="33" s="1"/>
  <c r="AI176" i="33"/>
  <c r="J176" i="33" s="1"/>
  <c r="AI167" i="33"/>
  <c r="J167" i="33" s="1"/>
  <c r="AI148" i="33"/>
  <c r="J148" i="33" s="1"/>
  <c r="AI120" i="33"/>
  <c r="J120" i="33" s="1"/>
  <c r="P85" i="33"/>
  <c r="AI90" i="33"/>
  <c r="J90" i="33" s="1"/>
  <c r="AI48" i="33"/>
  <c r="J48" i="33" s="1"/>
  <c r="AI39" i="33"/>
  <c r="J39" i="33" s="1"/>
  <c r="AI134" i="32"/>
  <c r="J134" i="32" s="1"/>
  <c r="AI85" i="32"/>
  <c r="J85" i="32" s="1"/>
  <c r="AI167" i="34"/>
  <c r="J167" i="34" s="1"/>
  <c r="AI126" i="34"/>
  <c r="J126" i="34" s="1"/>
  <c r="AI105" i="34"/>
  <c r="J105" i="34" s="1"/>
  <c r="P138" i="34"/>
  <c r="P141" i="34"/>
  <c r="P90" i="34"/>
  <c r="P135" i="34"/>
  <c r="P132" i="34"/>
  <c r="AI44" i="34"/>
  <c r="J44" i="34" s="1"/>
  <c r="AI194" i="32"/>
  <c r="J194" i="32" s="1"/>
  <c r="P25" i="32"/>
  <c r="P134" i="32"/>
  <c r="P129" i="33"/>
  <c r="P113" i="33"/>
  <c r="P143" i="33"/>
  <c r="P151" i="33"/>
  <c r="P171" i="33"/>
  <c r="P173" i="33"/>
  <c r="P202" i="33"/>
  <c r="P185" i="33"/>
  <c r="AI59" i="32"/>
  <c r="J59" i="32" s="1"/>
  <c r="AI201" i="34"/>
  <c r="J201" i="34" s="1"/>
  <c r="AI181" i="34"/>
  <c r="J181" i="34" s="1"/>
  <c r="AI119" i="34"/>
  <c r="J119" i="34" s="1"/>
  <c r="AI112" i="34"/>
  <c r="J112" i="34" s="1"/>
  <c r="P83" i="34"/>
  <c r="P120" i="34"/>
  <c r="P124" i="34"/>
  <c r="P100" i="34"/>
  <c r="P168" i="34"/>
  <c r="P110" i="34"/>
  <c r="P136" i="34"/>
  <c r="P131" i="34"/>
  <c r="P197" i="34"/>
  <c r="P208" i="34"/>
  <c r="P202" i="34"/>
  <c r="P69" i="34"/>
  <c r="AI41" i="34"/>
  <c r="J41" i="34" s="1"/>
  <c r="AI89" i="33"/>
  <c r="J89" i="33" s="1"/>
  <c r="AI132" i="32"/>
  <c r="J132" i="32" s="1"/>
  <c r="AI92" i="32"/>
  <c r="J92" i="32" s="1"/>
  <c r="AI32" i="32"/>
  <c r="J32" i="32" s="1"/>
  <c r="P63" i="32"/>
  <c r="P154" i="32"/>
  <c r="P165" i="32"/>
  <c r="AI163" i="33"/>
  <c r="J163" i="33" s="1"/>
  <c r="AI157" i="33"/>
  <c r="J157" i="33" s="1"/>
  <c r="AI112" i="33"/>
  <c r="J112" i="33" s="1"/>
  <c r="P100" i="33"/>
  <c r="P88" i="33"/>
  <c r="P123" i="33"/>
  <c r="P124" i="33"/>
  <c r="P184" i="33"/>
  <c r="P181" i="33"/>
  <c r="P192" i="33"/>
  <c r="AI46" i="33"/>
  <c r="J46" i="33" s="1"/>
  <c r="AI61" i="33"/>
  <c r="J61" i="33" s="1"/>
  <c r="AI24" i="33"/>
  <c r="J24" i="33" s="1"/>
  <c r="AI25" i="33"/>
  <c r="J25" i="33" s="1"/>
  <c r="AI177" i="34"/>
  <c r="J177" i="34" s="1"/>
  <c r="AI179" i="34"/>
  <c r="J179" i="34" s="1"/>
  <c r="AI175" i="34"/>
  <c r="J175" i="34" s="1"/>
  <c r="AI136" i="34"/>
  <c r="J136" i="34" s="1"/>
  <c r="AI56" i="34"/>
  <c r="J56" i="34" s="1"/>
  <c r="AI57" i="34"/>
  <c r="J57" i="34" s="1"/>
  <c r="AI31" i="34"/>
  <c r="J31" i="34" s="1"/>
  <c r="P99" i="34"/>
  <c r="P121" i="34"/>
  <c r="P125" i="34"/>
  <c r="P108" i="34"/>
  <c r="P164" i="34"/>
  <c r="P151" i="34"/>
  <c r="P154" i="34"/>
  <c r="P140" i="34"/>
  <c r="P200" i="34"/>
  <c r="P206" i="34"/>
  <c r="AI45" i="34"/>
  <c r="J45" i="34" s="1"/>
  <c r="AI28" i="34"/>
  <c r="J28" i="34" s="1"/>
  <c r="AI72" i="33"/>
  <c r="J72" i="33" s="1"/>
  <c r="AI114" i="32"/>
  <c r="J114" i="32" s="1"/>
  <c r="AI68" i="32"/>
  <c r="J68" i="32" s="1"/>
  <c r="AI181" i="33"/>
  <c r="J181" i="33" s="1"/>
  <c r="AI95" i="33"/>
  <c r="J95" i="33" s="1"/>
  <c r="P106" i="33"/>
  <c r="P72" i="33"/>
  <c r="P99" i="33"/>
  <c r="P127" i="33"/>
  <c r="P207" i="33"/>
  <c r="AI67" i="33"/>
  <c r="J67" i="33" s="1"/>
  <c r="AI76" i="33"/>
  <c r="J76" i="33" s="1"/>
  <c r="AI30" i="33"/>
  <c r="J30" i="33" s="1"/>
  <c r="AI96" i="32"/>
  <c r="J96" i="32" s="1"/>
  <c r="AI188" i="34"/>
  <c r="J188" i="34" s="1"/>
  <c r="AI152" i="34"/>
  <c r="J152" i="34" s="1"/>
  <c r="AI170" i="34"/>
  <c r="J170" i="34" s="1"/>
  <c r="AI163" i="34"/>
  <c r="J163" i="34" s="1"/>
  <c r="AI124" i="34"/>
  <c r="J124" i="34" s="1"/>
  <c r="AI84" i="34"/>
  <c r="J84" i="34" s="1"/>
  <c r="AI131" i="34"/>
  <c r="J131" i="34" s="1"/>
  <c r="AI95" i="34"/>
  <c r="J95" i="34" s="1"/>
  <c r="AI93" i="34"/>
  <c r="J93" i="34" s="1"/>
  <c r="P92" i="34"/>
  <c r="P76" i="34"/>
  <c r="P114" i="34"/>
  <c r="P96" i="34"/>
  <c r="P144" i="34"/>
  <c r="P54" i="34"/>
  <c r="P102" i="34"/>
  <c r="P167" i="34"/>
  <c r="P157" i="34"/>
  <c r="P176" i="34"/>
  <c r="P183" i="34"/>
  <c r="AI16" i="34"/>
  <c r="AI43" i="34"/>
  <c r="J43" i="34" s="1"/>
  <c r="AI81" i="33"/>
  <c r="J81" i="33" s="1"/>
  <c r="P197" i="32"/>
  <c r="P200" i="32"/>
  <c r="AI207" i="33"/>
  <c r="J207" i="33" s="1"/>
  <c r="AI202" i="34"/>
  <c r="J202" i="34" s="1"/>
  <c r="AI176" i="34"/>
  <c r="J176" i="34" s="1"/>
  <c r="AI166" i="34"/>
  <c r="J166" i="34" s="1"/>
  <c r="AI134" i="34"/>
  <c r="J134" i="34" s="1"/>
  <c r="AI107" i="34"/>
  <c r="J107" i="34" s="1"/>
  <c r="AI83" i="34"/>
  <c r="J83" i="34" s="1"/>
  <c r="P82" i="34"/>
  <c r="P139" i="34"/>
  <c r="P89" i="34"/>
  <c r="P170" i="34"/>
  <c r="P143" i="34"/>
  <c r="P180" i="34"/>
  <c r="P166" i="34"/>
  <c r="P62" i="34"/>
  <c r="AI24" i="34"/>
  <c r="J24" i="34" s="1"/>
  <c r="AI10" i="34"/>
  <c r="AI180" i="32"/>
  <c r="J180" i="32" s="1"/>
  <c r="AI22" i="32"/>
  <c r="J22" i="32" s="1"/>
  <c r="P129" i="32"/>
  <c r="AI200" i="33"/>
  <c r="J200" i="33" s="1"/>
  <c r="AI172" i="33"/>
  <c r="J172" i="33" s="1"/>
  <c r="AI103" i="33"/>
  <c r="J103" i="33" s="1"/>
  <c r="P93" i="33"/>
  <c r="P146" i="33"/>
  <c r="P114" i="33"/>
  <c r="AI111" i="33"/>
  <c r="J111" i="33" s="1"/>
  <c r="AI113" i="33"/>
  <c r="J113" i="33" s="1"/>
  <c r="AI83" i="33"/>
  <c r="J83" i="33" s="1"/>
  <c r="AI75" i="33"/>
  <c r="J75" i="33" s="1"/>
  <c r="AI40" i="33"/>
  <c r="J40" i="33" s="1"/>
  <c r="AI195" i="32"/>
  <c r="J195" i="32" s="1"/>
  <c r="AI174" i="32"/>
  <c r="J174" i="32" s="1"/>
  <c r="AI120" i="32"/>
  <c r="J120" i="32" s="1"/>
  <c r="AI164" i="34"/>
  <c r="J164" i="34" s="1"/>
  <c r="AI113" i="34"/>
  <c r="J113" i="34" s="1"/>
  <c r="AI129" i="34"/>
  <c r="J129" i="34" s="1"/>
  <c r="AI26" i="34"/>
  <c r="J26" i="34" s="1"/>
  <c r="AI39" i="34"/>
  <c r="J39" i="34" s="1"/>
  <c r="P84" i="34"/>
  <c r="P71" i="34"/>
  <c r="P95" i="34"/>
  <c r="P105" i="34"/>
  <c r="P123" i="34"/>
  <c r="P149" i="34"/>
  <c r="P181" i="34"/>
  <c r="AI21" i="34"/>
  <c r="J21" i="34" s="1"/>
  <c r="AI11" i="34"/>
  <c r="J11" i="34" s="1"/>
  <c r="AI111" i="32"/>
  <c r="J111" i="32" s="1"/>
  <c r="AI81" i="32"/>
  <c r="J81" i="32" s="1"/>
  <c r="P194" i="32"/>
  <c r="AI203" i="33"/>
  <c r="J203" i="33" s="1"/>
  <c r="AI177" i="33"/>
  <c r="J177" i="33" s="1"/>
  <c r="AI124" i="33"/>
  <c r="J124" i="33" s="1"/>
  <c r="AI71" i="33"/>
  <c r="J71" i="33" s="1"/>
  <c r="AI13" i="32"/>
  <c r="AI203" i="34"/>
  <c r="J203" i="34" s="1"/>
  <c r="AI192" i="34"/>
  <c r="J192" i="34" s="1"/>
  <c r="AI156" i="34"/>
  <c r="J156" i="34" s="1"/>
  <c r="AI147" i="34"/>
  <c r="J147" i="34" s="1"/>
  <c r="P122" i="34"/>
  <c r="P66" i="34"/>
  <c r="AI29" i="34"/>
  <c r="J29" i="34" s="1"/>
  <c r="AI185" i="33"/>
  <c r="J185" i="33" s="1"/>
  <c r="AI47" i="34"/>
  <c r="J47" i="34" s="1"/>
  <c r="N18" i="34"/>
  <c r="AI169" i="34"/>
  <c r="J169" i="34" s="1"/>
  <c r="AI121" i="34"/>
  <c r="J121" i="34" s="1"/>
  <c r="P107" i="34"/>
  <c r="P147" i="34"/>
  <c r="P174" i="34"/>
  <c r="AI69" i="34"/>
  <c r="J69" i="34" s="1"/>
  <c r="AI128" i="32"/>
  <c r="J128" i="32" s="1"/>
  <c r="AI142" i="33"/>
  <c r="J142" i="33" s="1"/>
  <c r="AI11" i="33"/>
  <c r="J11" i="33" s="1"/>
  <c r="P117" i="34"/>
  <c r="AI148" i="32"/>
  <c r="J148" i="32" s="1"/>
  <c r="AI171" i="32"/>
  <c r="J171" i="32" s="1"/>
  <c r="AI74" i="32"/>
  <c r="J74" i="32" s="1"/>
  <c r="AI89" i="32"/>
  <c r="J89" i="32" s="1"/>
  <c r="AI72" i="32"/>
  <c r="J72" i="32" s="1"/>
  <c r="AI65" i="32"/>
  <c r="J65" i="32" s="1"/>
  <c r="AI19" i="32"/>
  <c r="AI90" i="24"/>
  <c r="J90" i="24" s="1"/>
  <c r="P78" i="32"/>
  <c r="P28" i="32"/>
  <c r="P92" i="32"/>
  <c r="P164" i="32"/>
  <c r="P179" i="32"/>
  <c r="AI196" i="33"/>
  <c r="J196" i="33" s="1"/>
  <c r="AI154" i="33"/>
  <c r="J154" i="33" s="1"/>
  <c r="AI137" i="33"/>
  <c r="J137" i="33" s="1"/>
  <c r="AI108" i="33"/>
  <c r="J108" i="33" s="1"/>
  <c r="AI116" i="33"/>
  <c r="J116" i="33" s="1"/>
  <c r="AI129" i="33"/>
  <c r="J129" i="33" s="1"/>
  <c r="P117" i="33"/>
  <c r="P105" i="33"/>
  <c r="P121" i="33"/>
  <c r="P145" i="33"/>
  <c r="P90" i="33"/>
  <c r="P157" i="33"/>
  <c r="P155" i="33"/>
  <c r="P130" i="33"/>
  <c r="P150" i="33"/>
  <c r="P147" i="33"/>
  <c r="P179" i="33"/>
  <c r="P191" i="33"/>
  <c r="P199" i="33"/>
  <c r="P198" i="33"/>
  <c r="AI135" i="33"/>
  <c r="J135" i="33" s="1"/>
  <c r="AI107" i="33"/>
  <c r="J107" i="33" s="1"/>
  <c r="AI87" i="33"/>
  <c r="J87" i="33" s="1"/>
  <c r="AI85" i="33"/>
  <c r="J85" i="33" s="1"/>
  <c r="AI185" i="32"/>
  <c r="J185" i="32" s="1"/>
  <c r="AI104" i="32"/>
  <c r="J104" i="32" s="1"/>
  <c r="P33" i="32"/>
  <c r="P71" i="32"/>
  <c r="M17" i="32"/>
  <c r="P177" i="32"/>
  <c r="P185" i="32"/>
  <c r="AI205" i="33"/>
  <c r="J205" i="33" s="1"/>
  <c r="AI160" i="33"/>
  <c r="J160" i="33" s="1"/>
  <c r="AI102" i="33"/>
  <c r="J102" i="33" s="1"/>
  <c r="P82" i="33"/>
  <c r="P158" i="33"/>
  <c r="P170" i="33"/>
  <c r="P156" i="33"/>
  <c r="P206" i="33"/>
  <c r="P180" i="33"/>
  <c r="AI55" i="33"/>
  <c r="J55" i="33" s="1"/>
  <c r="AI64" i="33"/>
  <c r="J64" i="33" s="1"/>
  <c r="AI171" i="25"/>
  <c r="J171" i="25" s="1"/>
  <c r="AI197" i="32"/>
  <c r="J197" i="32" s="1"/>
  <c r="AI170" i="32"/>
  <c r="J170" i="32" s="1"/>
  <c r="AI86" i="32"/>
  <c r="J86" i="32" s="1"/>
  <c r="AI41" i="32"/>
  <c r="J41" i="32" s="1"/>
  <c r="AI53" i="32"/>
  <c r="J53" i="32" s="1"/>
  <c r="AI36" i="32"/>
  <c r="J36" i="32" s="1"/>
  <c r="AI29" i="32"/>
  <c r="J29" i="32" s="1"/>
  <c r="AI23" i="32"/>
  <c r="J23" i="32" s="1"/>
  <c r="P43" i="32"/>
  <c r="P168" i="32"/>
  <c r="P166" i="32"/>
  <c r="P140" i="32"/>
  <c r="P191" i="32"/>
  <c r="P182" i="32"/>
  <c r="AI187" i="33"/>
  <c r="J187" i="33" s="1"/>
  <c r="AI138" i="33"/>
  <c r="J138" i="33" s="1"/>
  <c r="P128" i="33"/>
  <c r="P109" i="33"/>
  <c r="P135" i="33"/>
  <c r="P195" i="33"/>
  <c r="AI88" i="33"/>
  <c r="J88" i="33" s="1"/>
  <c r="AI31" i="33"/>
  <c r="J31" i="33" s="1"/>
  <c r="AI12" i="33"/>
  <c r="AI21" i="33"/>
  <c r="J21" i="33" s="1"/>
  <c r="AI135" i="32"/>
  <c r="J135" i="32" s="1"/>
  <c r="AI190" i="33"/>
  <c r="J190" i="33" s="1"/>
  <c r="P120" i="33"/>
  <c r="P163" i="33"/>
  <c r="P162" i="33"/>
  <c r="AI121" i="33"/>
  <c r="J121" i="33" s="1"/>
  <c r="AI52" i="33"/>
  <c r="J52" i="33" s="1"/>
  <c r="AI56" i="33"/>
  <c r="J56" i="33" s="1"/>
  <c r="AI106" i="32"/>
  <c r="J106" i="32" s="1"/>
  <c r="AI139" i="32"/>
  <c r="J139" i="32" s="1"/>
  <c r="AI204" i="32"/>
  <c r="J204" i="32" s="1"/>
  <c r="AI182" i="32"/>
  <c r="J182" i="32" s="1"/>
  <c r="AI164" i="32"/>
  <c r="J164" i="32" s="1"/>
  <c r="AI156" i="32"/>
  <c r="J156" i="32" s="1"/>
  <c r="P55" i="32"/>
  <c r="P46" i="32"/>
  <c r="P141" i="32"/>
  <c r="P145" i="32"/>
  <c r="AI170" i="33"/>
  <c r="J170" i="33" s="1"/>
  <c r="AI115" i="33"/>
  <c r="J115" i="33" s="1"/>
  <c r="P119" i="33"/>
  <c r="P125" i="33"/>
  <c r="P167" i="33"/>
  <c r="P165" i="33"/>
  <c r="P189" i="33"/>
  <c r="AI73" i="33"/>
  <c r="J73" i="33" s="1"/>
  <c r="AI49" i="33"/>
  <c r="J49" i="33" s="1"/>
  <c r="AI58" i="33"/>
  <c r="J58" i="33" s="1"/>
  <c r="AI193" i="33"/>
  <c r="J193" i="33" s="1"/>
  <c r="AI66" i="33"/>
  <c r="J66" i="33" s="1"/>
  <c r="AI31" i="32"/>
  <c r="J31" i="32" s="1"/>
  <c r="P147" i="32"/>
  <c r="P186" i="32"/>
  <c r="P183" i="32"/>
  <c r="AI101" i="33"/>
  <c r="J101" i="33" s="1"/>
  <c r="AI126" i="33"/>
  <c r="J126" i="33" s="1"/>
  <c r="P118" i="33"/>
  <c r="P103" i="33"/>
  <c r="P153" i="33"/>
  <c r="P175" i="33"/>
  <c r="P174" i="33"/>
  <c r="AI82" i="33"/>
  <c r="J82" i="33" s="1"/>
  <c r="AI170" i="24"/>
  <c r="J170" i="24" s="1"/>
  <c r="AI18" i="32"/>
  <c r="AI43" i="32"/>
  <c r="J43" i="32" s="1"/>
  <c r="P77" i="32"/>
  <c r="P67" i="32"/>
  <c r="P49" i="32"/>
  <c r="P51" i="32"/>
  <c r="P88" i="32"/>
  <c r="P86" i="32"/>
  <c r="P158" i="32"/>
  <c r="AI178" i="33"/>
  <c r="J178" i="33" s="1"/>
  <c r="AI171" i="33"/>
  <c r="J171" i="33" s="1"/>
  <c r="AI164" i="33"/>
  <c r="J164" i="33" s="1"/>
  <c r="AI151" i="33"/>
  <c r="J151" i="33" s="1"/>
  <c r="AI134" i="33"/>
  <c r="J134" i="33" s="1"/>
  <c r="AI146" i="33"/>
  <c r="J146" i="33" s="1"/>
  <c r="AI114" i="33"/>
  <c r="J114" i="33" s="1"/>
  <c r="AI128" i="33"/>
  <c r="J128" i="33" s="1"/>
  <c r="AI105" i="33"/>
  <c r="J105" i="33" s="1"/>
  <c r="P107" i="33"/>
  <c r="P134" i="33"/>
  <c r="P159" i="33"/>
  <c r="P188" i="33"/>
  <c r="P197" i="33"/>
  <c r="P132" i="33"/>
  <c r="P176" i="33"/>
  <c r="P196" i="33"/>
  <c r="P182" i="33"/>
  <c r="P193" i="33"/>
  <c r="P204" i="33"/>
  <c r="P201" i="33"/>
  <c r="P138" i="33"/>
  <c r="AI93" i="33"/>
  <c r="J93" i="33" s="1"/>
  <c r="AI22" i="33"/>
  <c r="J22" i="33" s="1"/>
  <c r="AI43" i="33"/>
  <c r="J43" i="33" s="1"/>
  <c r="AI42" i="33"/>
  <c r="J42" i="33" s="1"/>
  <c r="AI44" i="33"/>
  <c r="J44" i="33" s="1"/>
  <c r="AI68" i="33"/>
  <c r="J68" i="33" s="1"/>
  <c r="AI193" i="32"/>
  <c r="J193" i="32" s="1"/>
  <c r="AI47" i="32"/>
  <c r="J47" i="32" s="1"/>
  <c r="AI107" i="32"/>
  <c r="J107" i="32" s="1"/>
  <c r="AI18" i="33"/>
  <c r="AI88" i="25"/>
  <c r="J88" i="25" s="1"/>
  <c r="AI203" i="32"/>
  <c r="J203" i="32" s="1"/>
  <c r="AI201" i="32"/>
  <c r="J201" i="32" s="1"/>
  <c r="AI192" i="32"/>
  <c r="J192" i="32" s="1"/>
  <c r="AI178" i="32"/>
  <c r="J178" i="32" s="1"/>
  <c r="AI147" i="32"/>
  <c r="J147" i="32" s="1"/>
  <c r="AI138" i="32"/>
  <c r="J138" i="32" s="1"/>
  <c r="AI141" i="32"/>
  <c r="J141" i="32" s="1"/>
  <c r="AI127" i="32"/>
  <c r="J127" i="32" s="1"/>
  <c r="AI124" i="32"/>
  <c r="J124" i="32" s="1"/>
  <c r="AI97" i="32"/>
  <c r="J97" i="32" s="1"/>
  <c r="AI67" i="32"/>
  <c r="J67" i="32" s="1"/>
  <c r="AI88" i="32"/>
  <c r="J88" i="32" s="1"/>
  <c r="P68" i="32"/>
  <c r="P54" i="32"/>
  <c r="P156" i="32"/>
  <c r="P198" i="32"/>
  <c r="P206" i="32"/>
  <c r="AI202" i="33"/>
  <c r="J202" i="33" s="1"/>
  <c r="AI201" i="33"/>
  <c r="J201" i="33" s="1"/>
  <c r="AI125" i="33"/>
  <c r="J125" i="33" s="1"/>
  <c r="AI133" i="33"/>
  <c r="J133" i="33" s="1"/>
  <c r="P104" i="33"/>
  <c r="P131" i="33"/>
  <c r="P98" i="33"/>
  <c r="P139" i="33"/>
  <c r="P161" i="33"/>
  <c r="P160" i="33"/>
  <c r="AI70" i="33"/>
  <c r="J70" i="33" s="1"/>
  <c r="AI51" i="33"/>
  <c r="J51" i="33" s="1"/>
  <c r="AI80" i="33"/>
  <c r="J80" i="33" s="1"/>
  <c r="N14" i="33"/>
  <c r="N15" i="33"/>
  <c r="N11" i="33"/>
  <c r="N10" i="33"/>
  <c r="N12" i="33"/>
  <c r="AI29" i="33"/>
  <c r="J29" i="33" s="1"/>
  <c r="AI34" i="32"/>
  <c r="J34" i="32" s="1"/>
  <c r="AI71" i="32"/>
  <c r="J71" i="32" s="1"/>
  <c r="AI19" i="24"/>
  <c r="AI148" i="25"/>
  <c r="J148" i="25" s="1"/>
  <c r="AI208" i="25"/>
  <c r="J208" i="25" s="1"/>
  <c r="AI166" i="32"/>
  <c r="J166" i="32" s="1"/>
  <c r="AI105" i="32"/>
  <c r="J105" i="32" s="1"/>
  <c r="AI95" i="32"/>
  <c r="J95" i="32" s="1"/>
  <c r="AI45" i="32"/>
  <c r="J45" i="32" s="1"/>
  <c r="AI38" i="32"/>
  <c r="J38" i="32" s="1"/>
  <c r="P22" i="32"/>
  <c r="P61" i="32"/>
  <c r="P81" i="32"/>
  <c r="P79" i="32"/>
  <c r="P101" i="32"/>
  <c r="P113" i="32"/>
  <c r="P118" i="32"/>
  <c r="P97" i="33"/>
  <c r="P111" i="33"/>
  <c r="P112" i="33"/>
  <c r="P148" i="33"/>
  <c r="P172" i="33"/>
  <c r="P166" i="33"/>
  <c r="P133" i="33"/>
  <c r="P164" i="33"/>
  <c r="P187" i="33"/>
  <c r="P186" i="33"/>
  <c r="AI47" i="33"/>
  <c r="J47" i="33" s="1"/>
  <c r="AI175" i="32"/>
  <c r="J175" i="32" s="1"/>
  <c r="AI187" i="32"/>
  <c r="J187" i="32" s="1"/>
  <c r="AI80" i="32"/>
  <c r="J80" i="32" s="1"/>
  <c r="AI98" i="32"/>
  <c r="J98" i="32" s="1"/>
  <c r="AI64" i="32"/>
  <c r="J64" i="32" s="1"/>
  <c r="P93" i="32"/>
  <c r="P125" i="32"/>
  <c r="P173" i="32"/>
  <c r="P171" i="32"/>
  <c r="P195" i="32"/>
  <c r="P176" i="32"/>
  <c r="AI180" i="33"/>
  <c r="J180" i="33" s="1"/>
  <c r="AI150" i="33"/>
  <c r="J150" i="33" s="1"/>
  <c r="AI168" i="33"/>
  <c r="J168" i="33" s="1"/>
  <c r="AI130" i="33"/>
  <c r="J130" i="33" s="1"/>
  <c r="AI99" i="33"/>
  <c r="J99" i="33" s="1"/>
  <c r="P80" i="33"/>
  <c r="P115" i="33"/>
  <c r="P122" i="33"/>
  <c r="P142" i="33"/>
  <c r="P149" i="33"/>
  <c r="P168" i="33"/>
  <c r="P144" i="33"/>
  <c r="P200" i="33"/>
  <c r="P208" i="33"/>
  <c r="P194" i="33"/>
  <c r="P205" i="33"/>
  <c r="P203" i="33"/>
  <c r="AI41" i="33"/>
  <c r="J41" i="33" s="1"/>
  <c r="AI100" i="33"/>
  <c r="J100" i="33" s="1"/>
  <c r="AI35" i="33"/>
  <c r="J35" i="33" s="1"/>
  <c r="AI63" i="33"/>
  <c r="J63" i="33" s="1"/>
  <c r="AI119" i="32"/>
  <c r="J119" i="32" s="1"/>
  <c r="AI28" i="24"/>
  <c r="J28" i="24" s="1"/>
  <c r="AI158" i="24"/>
  <c r="J158" i="24" s="1"/>
  <c r="AI153" i="32"/>
  <c r="J153" i="32" s="1"/>
  <c r="AI117" i="32"/>
  <c r="J117" i="32" s="1"/>
  <c r="AI116" i="32"/>
  <c r="J116" i="32" s="1"/>
  <c r="P153" i="32"/>
  <c r="P169" i="33"/>
  <c r="P152" i="33"/>
  <c r="P110" i="33"/>
  <c r="P190" i="33"/>
  <c r="P178" i="33"/>
  <c r="AI140" i="32"/>
  <c r="J140" i="32" s="1"/>
  <c r="AI52" i="32"/>
  <c r="J52" i="32" s="1"/>
  <c r="AI61" i="32"/>
  <c r="J61" i="32" s="1"/>
  <c r="AI21" i="32"/>
  <c r="P95" i="32"/>
  <c r="P89" i="32"/>
  <c r="P94" i="32"/>
  <c r="P24" i="32"/>
  <c r="P72" i="32"/>
  <c r="P136" i="32"/>
  <c r="P97" i="32"/>
  <c r="P135" i="32"/>
  <c r="P131" i="32"/>
  <c r="P199" i="32"/>
  <c r="AI137" i="32"/>
  <c r="J137" i="32" s="1"/>
  <c r="P69" i="32"/>
  <c r="P65" i="32"/>
  <c r="P56" i="32"/>
  <c r="P44" i="32"/>
  <c r="P96" i="32"/>
  <c r="P100" i="32"/>
  <c r="P74" i="32"/>
  <c r="AI199" i="32"/>
  <c r="J199" i="32" s="1"/>
  <c r="AI66" i="32"/>
  <c r="J66" i="32" s="1"/>
  <c r="AI54" i="32"/>
  <c r="J54" i="32" s="1"/>
  <c r="AI78" i="32"/>
  <c r="J78" i="32" s="1"/>
  <c r="P50" i="32"/>
  <c r="P120" i="32"/>
  <c r="P142" i="32"/>
  <c r="P107" i="32"/>
  <c r="P159" i="32"/>
  <c r="P139" i="32"/>
  <c r="P189" i="32"/>
  <c r="P170" i="32"/>
  <c r="P169" i="32"/>
  <c r="P180" i="32"/>
  <c r="AI190" i="32"/>
  <c r="J190" i="32" s="1"/>
  <c r="AI158" i="32"/>
  <c r="J158" i="32" s="1"/>
  <c r="AI123" i="32"/>
  <c r="J123" i="32" s="1"/>
  <c r="AI26" i="32"/>
  <c r="J26" i="32" s="1"/>
  <c r="AI12" i="32"/>
  <c r="P45" i="32"/>
  <c r="P62" i="32"/>
  <c r="P105" i="32"/>
  <c r="P82" i="32"/>
  <c r="P36" i="32"/>
  <c r="P124" i="32"/>
  <c r="P109" i="32"/>
  <c r="P172" i="32"/>
  <c r="P150" i="32"/>
  <c r="P144" i="32"/>
  <c r="P163" i="32"/>
  <c r="P190" i="32"/>
  <c r="AI196" i="32"/>
  <c r="J196" i="32" s="1"/>
  <c r="AI155" i="32"/>
  <c r="J155" i="32" s="1"/>
  <c r="AI112" i="32"/>
  <c r="J112" i="32" s="1"/>
  <c r="AI103" i="32"/>
  <c r="J103" i="32" s="1"/>
  <c r="AI14" i="32"/>
  <c r="P34" i="32"/>
  <c r="P38" i="32"/>
  <c r="P29" i="32"/>
  <c r="P83" i="32"/>
  <c r="P64" i="32"/>
  <c r="P126" i="32"/>
  <c r="P174" i="32"/>
  <c r="P148" i="32"/>
  <c r="P143" i="32"/>
  <c r="AI143" i="24"/>
  <c r="J143" i="24" s="1"/>
  <c r="AI200" i="32"/>
  <c r="J200" i="32" s="1"/>
  <c r="AI150" i="32"/>
  <c r="J150" i="32" s="1"/>
  <c r="AI145" i="32"/>
  <c r="J145" i="32" s="1"/>
  <c r="AI91" i="32"/>
  <c r="J91" i="32" s="1"/>
  <c r="AI149" i="32"/>
  <c r="J149" i="32" s="1"/>
  <c r="AI110" i="32"/>
  <c r="J110" i="32" s="1"/>
  <c r="AI87" i="32"/>
  <c r="J87" i="32" s="1"/>
  <c r="AI49" i="32"/>
  <c r="J49" i="32" s="1"/>
  <c r="P31" i="32"/>
  <c r="P40" i="32"/>
  <c r="P84" i="32"/>
  <c r="P122" i="32"/>
  <c r="P119" i="32"/>
  <c r="P152" i="32"/>
  <c r="P201" i="32"/>
  <c r="P184" i="32"/>
  <c r="P181" i="32"/>
  <c r="P192" i="32"/>
  <c r="AI38" i="25"/>
  <c r="J38" i="25" s="1"/>
  <c r="AI163" i="32"/>
  <c r="J163" i="32" s="1"/>
  <c r="AI159" i="32"/>
  <c r="J159" i="32" s="1"/>
  <c r="AI151" i="32"/>
  <c r="J151" i="32" s="1"/>
  <c r="AI160" i="32"/>
  <c r="J160" i="32" s="1"/>
  <c r="AI125" i="32"/>
  <c r="J125" i="32" s="1"/>
  <c r="AI79" i="32"/>
  <c r="J79" i="32" s="1"/>
  <c r="AI101" i="32"/>
  <c r="J101" i="32" s="1"/>
  <c r="AI62" i="32"/>
  <c r="J62" i="32" s="1"/>
  <c r="AI46" i="32"/>
  <c r="J46" i="32" s="1"/>
  <c r="AI20" i="32"/>
  <c r="P23" i="32"/>
  <c r="P91" i="32"/>
  <c r="P47" i="32"/>
  <c r="P102" i="32"/>
  <c r="P48" i="32"/>
  <c r="P73" i="32"/>
  <c r="P121" i="32"/>
  <c r="P175" i="32"/>
  <c r="P202" i="32"/>
  <c r="AI188" i="32"/>
  <c r="J188" i="32" s="1"/>
  <c r="AI94" i="32"/>
  <c r="J94" i="32" s="1"/>
  <c r="AI39" i="32"/>
  <c r="J39" i="32" s="1"/>
  <c r="P104" i="32"/>
  <c r="P115" i="32"/>
  <c r="P188" i="32"/>
  <c r="P161" i="32"/>
  <c r="P157" i="32"/>
  <c r="P155" i="32"/>
  <c r="AI106" i="24"/>
  <c r="J106" i="24" s="1"/>
  <c r="AI195" i="24"/>
  <c r="J195" i="24" s="1"/>
  <c r="AI176" i="32"/>
  <c r="J176" i="32" s="1"/>
  <c r="AI121" i="32"/>
  <c r="J121" i="32" s="1"/>
  <c r="AI83" i="32"/>
  <c r="J83" i="32" s="1"/>
  <c r="AI37" i="32"/>
  <c r="J37" i="32" s="1"/>
  <c r="P76" i="32"/>
  <c r="P80" i="32"/>
  <c r="P146" i="32"/>
  <c r="P196" i="32"/>
  <c r="P193" i="32"/>
  <c r="P194" i="25"/>
  <c r="AI133" i="32"/>
  <c r="J133" i="32" s="1"/>
  <c r="AI122" i="32"/>
  <c r="J122" i="32" s="1"/>
  <c r="AI102" i="32"/>
  <c r="J102" i="32" s="1"/>
  <c r="AI63" i="32"/>
  <c r="J63" i="32" s="1"/>
  <c r="AI73" i="32"/>
  <c r="J73" i="32" s="1"/>
  <c r="P75" i="32"/>
  <c r="P42" i="32"/>
  <c r="P60" i="32"/>
  <c r="P108" i="32"/>
  <c r="P85" i="32"/>
  <c r="P138" i="32"/>
  <c r="P187" i="32"/>
  <c r="AI81" i="24"/>
  <c r="J81" i="24" s="1"/>
  <c r="AI184" i="32"/>
  <c r="J184" i="32" s="1"/>
  <c r="AI177" i="32"/>
  <c r="J177" i="32" s="1"/>
  <c r="AI172" i="32"/>
  <c r="J172" i="32" s="1"/>
  <c r="AI113" i="32"/>
  <c r="J113" i="32" s="1"/>
  <c r="AI143" i="32"/>
  <c r="J143" i="32" s="1"/>
  <c r="AI109" i="32"/>
  <c r="J109" i="32" s="1"/>
  <c r="AI70" i="32"/>
  <c r="J70" i="32" s="1"/>
  <c r="AI56" i="32"/>
  <c r="J56" i="32" s="1"/>
  <c r="AI33" i="32"/>
  <c r="J33" i="32" s="1"/>
  <c r="AI75" i="32"/>
  <c r="J75" i="32" s="1"/>
  <c r="P30" i="32"/>
  <c r="P98" i="32"/>
  <c r="P123" i="32"/>
  <c r="P106" i="32"/>
  <c r="P128" i="32"/>
  <c r="P112" i="32"/>
  <c r="P117" i="32"/>
  <c r="P137" i="32"/>
  <c r="P127" i="32"/>
  <c r="P151" i="32"/>
  <c r="AI62" i="25"/>
  <c r="J62" i="25" s="1"/>
  <c r="AI128" i="25"/>
  <c r="J128" i="25" s="1"/>
  <c r="AI202" i="32"/>
  <c r="J202" i="32" s="1"/>
  <c r="AI167" i="32"/>
  <c r="J167" i="32" s="1"/>
  <c r="AI146" i="32"/>
  <c r="J146" i="32" s="1"/>
  <c r="AI69" i="32"/>
  <c r="J69" i="32" s="1"/>
  <c r="AI99" i="32"/>
  <c r="J99" i="32" s="1"/>
  <c r="AI58" i="32"/>
  <c r="J58" i="32" s="1"/>
  <c r="AI30" i="32"/>
  <c r="J30" i="32" s="1"/>
  <c r="AI44" i="32"/>
  <c r="J44" i="32" s="1"/>
  <c r="P58" i="32"/>
  <c r="P41" i="32"/>
  <c r="P52" i="32"/>
  <c r="P87" i="32"/>
  <c r="P70" i="32"/>
  <c r="P111" i="32"/>
  <c r="P114" i="32"/>
  <c r="P130" i="32"/>
  <c r="P208" i="32"/>
  <c r="P205" i="32"/>
  <c r="P203" i="32"/>
  <c r="AI94" i="24"/>
  <c r="J94" i="24" s="1"/>
  <c r="AI127" i="24"/>
  <c r="J127" i="24" s="1"/>
  <c r="AI44" i="25"/>
  <c r="J44" i="25" s="1"/>
  <c r="AI173" i="25"/>
  <c r="J173" i="25" s="1"/>
  <c r="AI161" i="25"/>
  <c r="J161" i="25" s="1"/>
  <c r="AI169" i="25"/>
  <c r="J169" i="25" s="1"/>
  <c r="AI195" i="25"/>
  <c r="J195" i="25" s="1"/>
  <c r="P89" i="25"/>
  <c r="P75" i="25"/>
  <c r="AI28" i="25"/>
  <c r="J28" i="25" s="1"/>
  <c r="AI27" i="24"/>
  <c r="J27" i="24" s="1"/>
  <c r="AI39" i="25"/>
  <c r="J39" i="25" s="1"/>
  <c r="AI149" i="25"/>
  <c r="J149" i="25" s="1"/>
  <c r="AI183" i="25"/>
  <c r="J183" i="25" s="1"/>
  <c r="AI153" i="25"/>
  <c r="J153" i="25" s="1"/>
  <c r="P71" i="24"/>
  <c r="AI180" i="25"/>
  <c r="J180" i="25" s="1"/>
  <c r="AI32" i="24"/>
  <c r="J32" i="24" s="1"/>
  <c r="AI65" i="24"/>
  <c r="J65" i="24" s="1"/>
  <c r="AI197" i="25"/>
  <c r="J197" i="25" s="1"/>
  <c r="AI174" i="24"/>
  <c r="J174" i="24" s="1"/>
  <c r="AI40" i="25"/>
  <c r="J40" i="25" s="1"/>
  <c r="P85" i="25"/>
  <c r="AI29" i="25"/>
  <c r="J29" i="25" s="1"/>
  <c r="P95" i="25"/>
  <c r="P86" i="25"/>
  <c r="AI47" i="25"/>
  <c r="J47" i="25" s="1"/>
  <c r="P114" i="25"/>
  <c r="AI98" i="24"/>
  <c r="J98" i="24" s="1"/>
  <c r="AI207" i="24"/>
  <c r="J207" i="24" s="1"/>
  <c r="AI153" i="24"/>
  <c r="J153" i="24" s="1"/>
  <c r="AI27" i="25"/>
  <c r="J27" i="25" s="1"/>
  <c r="AI206" i="25"/>
  <c r="J206" i="25" s="1"/>
  <c r="AI176" i="25"/>
  <c r="J176" i="25" s="1"/>
  <c r="AI160" i="25"/>
  <c r="J160" i="25" s="1"/>
  <c r="AI86" i="24"/>
  <c r="J86" i="24" s="1"/>
  <c r="AI55" i="25"/>
  <c r="J55" i="25" s="1"/>
  <c r="AI34" i="25"/>
  <c r="J34" i="25" s="1"/>
  <c r="P164" i="25"/>
  <c r="P186" i="25"/>
  <c r="AI146" i="24"/>
  <c r="J146" i="24" s="1"/>
  <c r="AI52" i="25"/>
  <c r="J52" i="25" s="1"/>
  <c r="AI198" i="24"/>
  <c r="J198" i="24" s="1"/>
  <c r="AI139" i="24"/>
  <c r="J139" i="24" s="1"/>
  <c r="AI204" i="25"/>
  <c r="J204" i="25" s="1"/>
  <c r="AI12" i="24"/>
  <c r="P66" i="24"/>
  <c r="AI60" i="25"/>
  <c r="J60" i="25" s="1"/>
  <c r="AI129" i="24"/>
  <c r="J129" i="24" s="1"/>
  <c r="AI183" i="24"/>
  <c r="J183" i="24" s="1"/>
  <c r="AI148" i="24"/>
  <c r="J148" i="24" s="1"/>
  <c r="AI75" i="25"/>
  <c r="J75" i="25" s="1"/>
  <c r="AI56" i="25"/>
  <c r="J56" i="25" s="1"/>
  <c r="AI118" i="24"/>
  <c r="J118" i="24" s="1"/>
  <c r="AI123" i="25"/>
  <c r="J123" i="25" s="1"/>
  <c r="AI82" i="25"/>
  <c r="J82" i="25" s="1"/>
  <c r="P182" i="25"/>
  <c r="P208" i="25"/>
  <c r="AI134" i="24"/>
  <c r="J134" i="24" s="1"/>
  <c r="AI113" i="24"/>
  <c r="J113" i="24" s="1"/>
  <c r="AI114" i="25"/>
  <c r="J114" i="25" s="1"/>
  <c r="AI130" i="25"/>
  <c r="J130" i="25" s="1"/>
  <c r="AI93" i="25"/>
  <c r="J93" i="25" s="1"/>
  <c r="AI58" i="25"/>
  <c r="J58" i="25" s="1"/>
  <c r="P28" i="25"/>
  <c r="AI93" i="24"/>
  <c r="J93" i="24" s="1"/>
  <c r="AI111" i="25"/>
  <c r="J111" i="25" s="1"/>
  <c r="AI109" i="25"/>
  <c r="J109" i="25" s="1"/>
  <c r="AI103" i="25"/>
  <c r="J103" i="25" s="1"/>
  <c r="AI89" i="25"/>
  <c r="J89" i="25" s="1"/>
  <c r="AI17" i="25"/>
  <c r="AI102" i="24"/>
  <c r="J102" i="24" s="1"/>
  <c r="AI119" i="25"/>
  <c r="J119" i="25" s="1"/>
  <c r="AI113" i="25"/>
  <c r="J113" i="25" s="1"/>
  <c r="AI105" i="24"/>
  <c r="J105" i="24" s="1"/>
  <c r="AI76" i="25"/>
  <c r="J76" i="25" s="1"/>
  <c r="AI26" i="25"/>
  <c r="J26" i="25" s="1"/>
  <c r="AI197" i="24"/>
  <c r="J197" i="24" s="1"/>
  <c r="AI66" i="25"/>
  <c r="J66" i="25" s="1"/>
  <c r="AI110" i="25"/>
  <c r="J110" i="25" s="1"/>
  <c r="AI145" i="24"/>
  <c r="J145" i="24" s="1"/>
  <c r="P37" i="24"/>
  <c r="AI118" i="25"/>
  <c r="J118" i="25" s="1"/>
  <c r="AI77" i="25"/>
  <c r="J77" i="25" s="1"/>
  <c r="AI42" i="25"/>
  <c r="J42" i="25" s="1"/>
  <c r="AI51" i="25"/>
  <c r="J51" i="25" s="1"/>
  <c r="AI54" i="25"/>
  <c r="J54" i="25" s="1"/>
  <c r="P72" i="25"/>
  <c r="AI185" i="25"/>
  <c r="J185" i="25" s="1"/>
  <c r="P43" i="24"/>
  <c r="AI130" i="24"/>
  <c r="J130" i="24" s="1"/>
  <c r="AI135" i="25"/>
  <c r="J135" i="25" s="1"/>
  <c r="AI94" i="25"/>
  <c r="J94" i="25" s="1"/>
  <c r="P154" i="25"/>
  <c r="P201" i="25"/>
  <c r="AI162" i="25"/>
  <c r="J162" i="25" s="1"/>
  <c r="P50" i="25"/>
  <c r="AI69" i="24"/>
  <c r="J69" i="24" s="1"/>
  <c r="AI144" i="24"/>
  <c r="J144" i="24" s="1"/>
  <c r="P163" i="24"/>
  <c r="AI19" i="25"/>
  <c r="J19" i="25" s="1"/>
  <c r="AI67" i="25"/>
  <c r="J67" i="25" s="1"/>
  <c r="AI67" i="24"/>
  <c r="J67" i="24" s="1"/>
  <c r="AI165" i="25"/>
  <c r="J165" i="25" s="1"/>
  <c r="AI71" i="25"/>
  <c r="J71" i="25" s="1"/>
  <c r="AI89" i="24"/>
  <c r="J89" i="24" s="1"/>
  <c r="AI172" i="25"/>
  <c r="J172" i="25" s="1"/>
  <c r="AI63" i="24"/>
  <c r="J63" i="24" s="1"/>
  <c r="P178" i="25"/>
  <c r="AI39" i="24"/>
  <c r="J39" i="24" s="1"/>
  <c r="P147" i="25"/>
  <c r="AI122" i="24"/>
  <c r="J122" i="24" s="1"/>
  <c r="AI23" i="24"/>
  <c r="J23" i="24" s="1"/>
  <c r="AI99" i="25"/>
  <c r="J99" i="25" s="1"/>
  <c r="AI140" i="25"/>
  <c r="J140" i="25" s="1"/>
  <c r="AI138" i="25"/>
  <c r="J138" i="25" s="1"/>
  <c r="P117" i="25"/>
  <c r="P76" i="25"/>
  <c r="P152" i="25"/>
  <c r="P115" i="25"/>
  <c r="P151" i="25"/>
  <c r="P129" i="25"/>
  <c r="P176" i="25"/>
  <c r="P180" i="25"/>
  <c r="P200" i="25"/>
  <c r="P195" i="25"/>
  <c r="AI49" i="24"/>
  <c r="J49" i="24" s="1"/>
  <c r="AI163" i="24"/>
  <c r="J163" i="24" s="1"/>
  <c r="AI196" i="25"/>
  <c r="J196" i="25" s="1"/>
  <c r="AI156" i="24"/>
  <c r="J156" i="24" s="1"/>
  <c r="AI131" i="24"/>
  <c r="J131" i="24" s="1"/>
  <c r="AI108" i="24"/>
  <c r="J108" i="24" s="1"/>
  <c r="AI57" i="24"/>
  <c r="J57" i="24" s="1"/>
  <c r="AI152" i="24"/>
  <c r="J152" i="24" s="1"/>
  <c r="AI169" i="24"/>
  <c r="J169" i="24" s="1"/>
  <c r="AI168" i="24"/>
  <c r="J168" i="24" s="1"/>
  <c r="AI120" i="25"/>
  <c r="J120" i="25" s="1"/>
  <c r="AI72" i="25"/>
  <c r="J72" i="25" s="1"/>
  <c r="AI64" i="25"/>
  <c r="J64" i="25" s="1"/>
  <c r="AI96" i="25"/>
  <c r="J96" i="25" s="1"/>
  <c r="AI185" i="24"/>
  <c r="J185" i="24" s="1"/>
  <c r="AI53" i="24"/>
  <c r="J53" i="24" s="1"/>
  <c r="AI18" i="24"/>
  <c r="J18" i="24" s="1"/>
  <c r="P197" i="24"/>
  <c r="AI131" i="25"/>
  <c r="J131" i="25" s="1"/>
  <c r="AI57" i="25"/>
  <c r="J57" i="25" s="1"/>
  <c r="AI45" i="25"/>
  <c r="J45" i="25" s="1"/>
  <c r="P78" i="25"/>
  <c r="AI91" i="25"/>
  <c r="J91" i="25" s="1"/>
  <c r="P63" i="25"/>
  <c r="P158" i="25"/>
  <c r="P174" i="25"/>
  <c r="AI123" i="24"/>
  <c r="J123" i="24" s="1"/>
  <c r="AI175" i="25"/>
  <c r="J175" i="25" s="1"/>
  <c r="AI163" i="25"/>
  <c r="J163" i="25" s="1"/>
  <c r="AI122" i="25"/>
  <c r="J122" i="25" s="1"/>
  <c r="AI134" i="25"/>
  <c r="J134" i="25" s="1"/>
  <c r="AI85" i="25"/>
  <c r="J85" i="25" s="1"/>
  <c r="P109" i="25"/>
  <c r="P161" i="25"/>
  <c r="P192" i="25"/>
  <c r="AI117" i="24"/>
  <c r="J117" i="24" s="1"/>
  <c r="AI96" i="24"/>
  <c r="J96" i="24" s="1"/>
  <c r="P85" i="24"/>
  <c r="AI47" i="24"/>
  <c r="J47" i="24" s="1"/>
  <c r="AI87" i="25"/>
  <c r="J87" i="25" s="1"/>
  <c r="AI69" i="25"/>
  <c r="J69" i="25" s="1"/>
  <c r="AI22" i="25"/>
  <c r="AI53" i="25"/>
  <c r="J53" i="25" s="1"/>
  <c r="AI136" i="25"/>
  <c r="J136" i="25" s="1"/>
  <c r="AI205" i="25"/>
  <c r="J205" i="25" s="1"/>
  <c r="AI146" i="25"/>
  <c r="J146" i="25" s="1"/>
  <c r="AI105" i="25"/>
  <c r="J105" i="25" s="1"/>
  <c r="AI121" i="25"/>
  <c r="J121" i="25" s="1"/>
  <c r="AI30" i="25"/>
  <c r="J30" i="25" s="1"/>
  <c r="P79" i="25"/>
  <c r="AI25" i="25"/>
  <c r="J25" i="25" s="1"/>
  <c r="AI202" i="25"/>
  <c r="J202" i="25" s="1"/>
  <c r="AI186" i="25"/>
  <c r="J186" i="25" s="1"/>
  <c r="AI117" i="25"/>
  <c r="J117" i="25" s="1"/>
  <c r="AI78" i="25"/>
  <c r="J78" i="25" s="1"/>
  <c r="P48" i="25"/>
  <c r="P84" i="25"/>
  <c r="AI31" i="25"/>
  <c r="J31" i="25" s="1"/>
  <c r="AI32" i="25"/>
  <c r="J32" i="25" s="1"/>
  <c r="P48" i="24"/>
  <c r="P202" i="24"/>
  <c r="P76" i="24"/>
  <c r="AI26" i="24"/>
  <c r="J26" i="24" s="1"/>
  <c r="AI194" i="25"/>
  <c r="J194" i="25" s="1"/>
  <c r="AI207" i="25"/>
  <c r="J207" i="25" s="1"/>
  <c r="AI158" i="25"/>
  <c r="J158" i="25" s="1"/>
  <c r="AI18" i="25"/>
  <c r="J18" i="25" s="1"/>
  <c r="AI35" i="25"/>
  <c r="J35" i="25" s="1"/>
  <c r="AI11" i="24"/>
  <c r="J11" i="24" s="1"/>
  <c r="AI92" i="25"/>
  <c r="J92" i="25" s="1"/>
  <c r="AI193" i="25"/>
  <c r="J193" i="25" s="1"/>
  <c r="AI115" i="25"/>
  <c r="J115" i="25" s="1"/>
  <c r="P74" i="25"/>
  <c r="AI184" i="25"/>
  <c r="J184" i="25" s="1"/>
  <c r="P52" i="24"/>
  <c r="P146" i="24"/>
  <c r="P115" i="24"/>
  <c r="P186" i="24"/>
  <c r="P207" i="24"/>
  <c r="P67" i="24"/>
  <c r="AI31" i="24"/>
  <c r="J31" i="24" s="1"/>
  <c r="AI126" i="24"/>
  <c r="J126" i="24" s="1"/>
  <c r="AI72" i="24"/>
  <c r="J72" i="24" s="1"/>
  <c r="AI50" i="24"/>
  <c r="J50" i="24" s="1"/>
  <c r="P84" i="24"/>
  <c r="P96" i="24"/>
  <c r="P55" i="24"/>
  <c r="P161" i="24"/>
  <c r="P127" i="24"/>
  <c r="AI24" i="24"/>
  <c r="J24" i="24" s="1"/>
  <c r="AI142" i="25"/>
  <c r="J142" i="25" s="1"/>
  <c r="AI74" i="25"/>
  <c r="J74" i="25" s="1"/>
  <c r="P105" i="25"/>
  <c r="AI80" i="25"/>
  <c r="J80" i="25" s="1"/>
  <c r="AI194" i="24"/>
  <c r="J194" i="24" s="1"/>
  <c r="AI45" i="24"/>
  <c r="J45" i="24" s="1"/>
  <c r="AI34" i="24"/>
  <c r="J34" i="24" s="1"/>
  <c r="P86" i="24"/>
  <c r="AI156" i="25"/>
  <c r="J156" i="25" s="1"/>
  <c r="AI65" i="25"/>
  <c r="J65" i="25" s="1"/>
  <c r="P196" i="25"/>
  <c r="AI58" i="24"/>
  <c r="J58" i="24" s="1"/>
  <c r="AI76" i="24"/>
  <c r="J76" i="24" s="1"/>
  <c r="AI200" i="24"/>
  <c r="J200" i="24" s="1"/>
  <c r="AI203" i="24"/>
  <c r="J203" i="24" s="1"/>
  <c r="AI160" i="24"/>
  <c r="J160" i="24" s="1"/>
  <c r="AI100" i="25"/>
  <c r="J100" i="25" s="1"/>
  <c r="AI54" i="24"/>
  <c r="J54" i="24" s="1"/>
  <c r="AI124" i="24"/>
  <c r="J124" i="24" s="1"/>
  <c r="AI68" i="24"/>
  <c r="J68" i="24" s="1"/>
  <c r="AI177" i="25"/>
  <c r="J177" i="25" s="1"/>
  <c r="AI154" i="25"/>
  <c r="J154" i="25" s="1"/>
  <c r="AI144" i="25"/>
  <c r="J144" i="25" s="1"/>
  <c r="P58" i="25"/>
  <c r="AI41" i="25"/>
  <c r="J41" i="25" s="1"/>
  <c r="P94" i="25"/>
  <c r="P108" i="25"/>
  <c r="P145" i="25"/>
  <c r="P187" i="25"/>
  <c r="P199" i="25"/>
  <c r="AI171" i="24"/>
  <c r="J171" i="24" s="1"/>
  <c r="AI83" i="25"/>
  <c r="J83" i="25" s="1"/>
  <c r="P150" i="25"/>
  <c r="P166" i="25"/>
  <c r="AI21" i="25"/>
  <c r="J21" i="25" s="1"/>
  <c r="N20" i="24"/>
  <c r="AI204" i="24"/>
  <c r="J204" i="24" s="1"/>
  <c r="AI133" i="24"/>
  <c r="J133" i="24" s="1"/>
  <c r="AI38" i="24"/>
  <c r="J38" i="24" s="1"/>
  <c r="AI22" i="24"/>
  <c r="J22" i="24" s="1"/>
  <c r="AI178" i="25"/>
  <c r="J178" i="25" s="1"/>
  <c r="AI189" i="25"/>
  <c r="J189" i="25" s="1"/>
  <c r="AI37" i="25"/>
  <c r="J37" i="25" s="1"/>
  <c r="P83" i="25"/>
  <c r="P67" i="25"/>
  <c r="P90" i="25"/>
  <c r="P142" i="25"/>
  <c r="P185" i="25"/>
  <c r="P191" i="25"/>
  <c r="AI51" i="24"/>
  <c r="J51" i="24" s="1"/>
  <c r="AI208" i="24"/>
  <c r="J208" i="24" s="1"/>
  <c r="AI184" i="24"/>
  <c r="J184" i="24" s="1"/>
  <c r="AI110" i="24"/>
  <c r="J110" i="24" s="1"/>
  <c r="P30" i="24"/>
  <c r="P123" i="24"/>
  <c r="AI152" i="25"/>
  <c r="J152" i="25" s="1"/>
  <c r="AI107" i="25"/>
  <c r="J107" i="25" s="1"/>
  <c r="AI86" i="25"/>
  <c r="J86" i="25" s="1"/>
  <c r="AI95" i="25"/>
  <c r="J95" i="25" s="1"/>
  <c r="AI61" i="25"/>
  <c r="J61" i="25" s="1"/>
  <c r="P40" i="25"/>
  <c r="P64" i="25"/>
  <c r="AI50" i="25"/>
  <c r="J50" i="25" s="1"/>
  <c r="P97" i="25"/>
  <c r="P88" i="25"/>
  <c r="P80" i="25"/>
  <c r="P133" i="25"/>
  <c r="P96" i="25"/>
  <c r="P124" i="25"/>
  <c r="P146" i="25"/>
  <c r="P107" i="25"/>
  <c r="P121" i="25"/>
  <c r="P122" i="25"/>
  <c r="P160" i="25"/>
  <c r="P167" i="25"/>
  <c r="P177" i="25"/>
  <c r="AI201" i="25"/>
  <c r="J201" i="25" s="1"/>
  <c r="AI145" i="25"/>
  <c r="J145" i="25" s="1"/>
  <c r="AI59" i="25"/>
  <c r="J59" i="25" s="1"/>
  <c r="AI63" i="25"/>
  <c r="J63" i="25" s="1"/>
  <c r="AI79" i="25"/>
  <c r="J79" i="25" s="1"/>
  <c r="P92" i="25"/>
  <c r="P87" i="25"/>
  <c r="P106" i="25"/>
  <c r="P139" i="25"/>
  <c r="P101" i="25"/>
  <c r="P157" i="25"/>
  <c r="P134" i="25"/>
  <c r="P153" i="25"/>
  <c r="P159" i="25"/>
  <c r="P205" i="25"/>
  <c r="AI36" i="25"/>
  <c r="J36" i="25" s="1"/>
  <c r="AI206" i="24"/>
  <c r="J206" i="24" s="1"/>
  <c r="AI109" i="24"/>
  <c r="J109" i="24" s="1"/>
  <c r="AI71" i="24"/>
  <c r="J71" i="24" s="1"/>
  <c r="P113" i="24"/>
  <c r="P157" i="24"/>
  <c r="P176" i="24"/>
  <c r="P156" i="24"/>
  <c r="P199" i="24"/>
  <c r="P195" i="24"/>
  <c r="AI191" i="25"/>
  <c r="J191" i="25" s="1"/>
  <c r="AI200" i="25"/>
  <c r="J200" i="25" s="1"/>
  <c r="AI179" i="25"/>
  <c r="J179" i="25" s="1"/>
  <c r="AI150" i="25"/>
  <c r="J150" i="25" s="1"/>
  <c r="P29" i="25"/>
  <c r="AI81" i="25"/>
  <c r="J81" i="25" s="1"/>
  <c r="AI49" i="25"/>
  <c r="J49" i="25" s="1"/>
  <c r="P91" i="25"/>
  <c r="P113" i="25"/>
  <c r="P104" i="25"/>
  <c r="P131" i="25"/>
  <c r="P135" i="25"/>
  <c r="P126" i="25"/>
  <c r="P100" i="25"/>
  <c r="P140" i="25"/>
  <c r="P179" i="25"/>
  <c r="P198" i="25"/>
  <c r="P197" i="25"/>
  <c r="P206" i="25"/>
  <c r="P203" i="25"/>
  <c r="AI82" i="24"/>
  <c r="J82" i="24" s="1"/>
  <c r="AI114" i="24"/>
  <c r="J114" i="24" s="1"/>
  <c r="P133" i="24"/>
  <c r="AI60" i="24"/>
  <c r="J60" i="24" s="1"/>
  <c r="AI181" i="25"/>
  <c r="J181" i="25" s="1"/>
  <c r="AI187" i="25"/>
  <c r="J187" i="25" s="1"/>
  <c r="AI168" i="25"/>
  <c r="J168" i="25" s="1"/>
  <c r="AI106" i="25"/>
  <c r="J106" i="25" s="1"/>
  <c r="AI70" i="25"/>
  <c r="J70" i="25" s="1"/>
  <c r="AI33" i="25"/>
  <c r="J33" i="25" s="1"/>
  <c r="P98" i="25"/>
  <c r="P68" i="25"/>
  <c r="P81" i="25"/>
  <c r="P170" i="25"/>
  <c r="P163" i="25"/>
  <c r="P190" i="25"/>
  <c r="AI186" i="24"/>
  <c r="J186" i="24" s="1"/>
  <c r="AI95" i="24"/>
  <c r="J95" i="24" s="1"/>
  <c r="AI188" i="24"/>
  <c r="J188" i="24" s="1"/>
  <c r="AI175" i="24"/>
  <c r="J175" i="24" s="1"/>
  <c r="AI161" i="24"/>
  <c r="J161" i="24" s="1"/>
  <c r="AI137" i="24"/>
  <c r="J137" i="24" s="1"/>
  <c r="AI142" i="24"/>
  <c r="J142" i="24" s="1"/>
  <c r="P134" i="24"/>
  <c r="P128" i="24"/>
  <c r="P174" i="24"/>
  <c r="AI188" i="25"/>
  <c r="J188" i="25" s="1"/>
  <c r="AI133" i="25"/>
  <c r="J133" i="25" s="1"/>
  <c r="AI147" i="25"/>
  <c r="J147" i="25" s="1"/>
  <c r="AI143" i="25"/>
  <c r="J143" i="25" s="1"/>
  <c r="AI98" i="25"/>
  <c r="J98" i="25" s="1"/>
  <c r="AI127" i="25"/>
  <c r="J127" i="25" s="1"/>
  <c r="AI141" i="25"/>
  <c r="J141" i="25" s="1"/>
  <c r="AI124" i="25"/>
  <c r="J124" i="25" s="1"/>
  <c r="AI101" i="25"/>
  <c r="J101" i="25" s="1"/>
  <c r="P45" i="25"/>
  <c r="P116" i="25"/>
  <c r="P111" i="25"/>
  <c r="P202" i="25"/>
  <c r="P107" i="24"/>
  <c r="AI167" i="25"/>
  <c r="J167" i="25" s="1"/>
  <c r="AI157" i="25"/>
  <c r="J157" i="25" s="1"/>
  <c r="AI164" i="25"/>
  <c r="J164" i="25" s="1"/>
  <c r="AI151" i="25"/>
  <c r="J151" i="25" s="1"/>
  <c r="AI132" i="25"/>
  <c r="J132" i="25" s="1"/>
  <c r="AI97" i="25"/>
  <c r="J97" i="25" s="1"/>
  <c r="P73" i="25"/>
  <c r="P148" i="25"/>
  <c r="P143" i="25"/>
  <c r="P183" i="25"/>
  <c r="P162" i="25"/>
  <c r="AI137" i="25"/>
  <c r="J137" i="25" s="1"/>
  <c r="P56" i="25"/>
  <c r="P93" i="25"/>
  <c r="AI162" i="24"/>
  <c r="J162" i="24" s="1"/>
  <c r="AI191" i="24"/>
  <c r="J191" i="24" s="1"/>
  <c r="AI189" i="24"/>
  <c r="J189" i="24" s="1"/>
  <c r="P125" i="24"/>
  <c r="AI149" i="24"/>
  <c r="J149" i="24" s="1"/>
  <c r="AI128" i="24"/>
  <c r="J128" i="24" s="1"/>
  <c r="AI101" i="24"/>
  <c r="J101" i="24" s="1"/>
  <c r="AI112" i="24"/>
  <c r="J112" i="24" s="1"/>
  <c r="AI78" i="24"/>
  <c r="J78" i="24" s="1"/>
  <c r="P74" i="24"/>
  <c r="P100" i="24"/>
  <c r="AI190" i="25"/>
  <c r="J190" i="25" s="1"/>
  <c r="AI199" i="25"/>
  <c r="J199" i="25" s="1"/>
  <c r="AI182" i="25"/>
  <c r="J182" i="25" s="1"/>
  <c r="AI170" i="25"/>
  <c r="J170" i="25" s="1"/>
  <c r="AI174" i="25"/>
  <c r="J174" i="25" s="1"/>
  <c r="AI126" i="25"/>
  <c r="J126" i="25" s="1"/>
  <c r="AI112" i="25"/>
  <c r="J112" i="25" s="1"/>
  <c r="P69" i="25"/>
  <c r="P77" i="25"/>
  <c r="AI48" i="25"/>
  <c r="J48" i="25" s="1"/>
  <c r="P136" i="25"/>
  <c r="P118" i="25"/>
  <c r="P141" i="25"/>
  <c r="P127" i="25"/>
  <c r="P156" i="25"/>
  <c r="P119" i="25"/>
  <c r="P112" i="25"/>
  <c r="P155" i="25"/>
  <c r="P188" i="25"/>
  <c r="P137" i="25"/>
  <c r="P172" i="25"/>
  <c r="P181" i="25"/>
  <c r="AI24" i="25"/>
  <c r="J24" i="25" s="1"/>
  <c r="AI176" i="24"/>
  <c r="J176" i="24" s="1"/>
  <c r="AI119" i="24"/>
  <c r="J119" i="24" s="1"/>
  <c r="AI99" i="24"/>
  <c r="J99" i="24" s="1"/>
  <c r="AI121" i="24"/>
  <c r="J121" i="24" s="1"/>
  <c r="P120" i="24"/>
  <c r="P72" i="24"/>
  <c r="AI59" i="24"/>
  <c r="J59" i="24" s="1"/>
  <c r="AI155" i="25"/>
  <c r="J155" i="25" s="1"/>
  <c r="AI108" i="25"/>
  <c r="J108" i="25" s="1"/>
  <c r="AI116" i="25"/>
  <c r="J116" i="25" s="1"/>
  <c r="P120" i="25"/>
  <c r="P99" i="25"/>
  <c r="P130" i="25"/>
  <c r="P123" i="25"/>
  <c r="P110" i="25"/>
  <c r="P175" i="25"/>
  <c r="P125" i="25"/>
  <c r="P168" i="25"/>
  <c r="P189" i="25"/>
  <c r="P173" i="25"/>
  <c r="P204" i="25"/>
  <c r="AI85" i="24"/>
  <c r="J85" i="24" s="1"/>
  <c r="AI181" i="24"/>
  <c r="J181" i="24" s="1"/>
  <c r="AI147" i="24"/>
  <c r="J147" i="24" s="1"/>
  <c r="AI66" i="24"/>
  <c r="J66" i="24" s="1"/>
  <c r="AI25" i="24"/>
  <c r="J25" i="24" s="1"/>
  <c r="P98" i="24"/>
  <c r="P95" i="24"/>
  <c r="P90" i="24"/>
  <c r="P77" i="24"/>
  <c r="P165" i="24"/>
  <c r="P110" i="24"/>
  <c r="P177" i="24"/>
  <c r="P160" i="24"/>
  <c r="AI17" i="24"/>
  <c r="J17" i="24" s="1"/>
  <c r="AI42" i="24"/>
  <c r="J42" i="24" s="1"/>
  <c r="AI166" i="25"/>
  <c r="J166" i="25" s="1"/>
  <c r="AI198" i="25"/>
  <c r="J198" i="25" s="1"/>
  <c r="AI129" i="25"/>
  <c r="J129" i="25" s="1"/>
  <c r="AI139" i="25"/>
  <c r="J139" i="25" s="1"/>
  <c r="AI102" i="25"/>
  <c r="J102" i="25" s="1"/>
  <c r="AI90" i="25"/>
  <c r="J90" i="25" s="1"/>
  <c r="AI104" i="25"/>
  <c r="J104" i="25" s="1"/>
  <c r="AI68" i="25"/>
  <c r="J68" i="25" s="1"/>
  <c r="AI46" i="25"/>
  <c r="J46" i="25" s="1"/>
  <c r="AI73" i="25"/>
  <c r="J73" i="25" s="1"/>
  <c r="P62" i="25"/>
  <c r="P82" i="25"/>
  <c r="P138" i="25"/>
  <c r="P132" i="25"/>
  <c r="P128" i="25"/>
  <c r="P171" i="25"/>
  <c r="P165" i="25"/>
  <c r="P207" i="25"/>
  <c r="AI23" i="25"/>
  <c r="J23" i="25" s="1"/>
  <c r="AI12" i="25"/>
  <c r="AI107" i="24"/>
  <c r="J107" i="24" s="1"/>
  <c r="AI73" i="24"/>
  <c r="J73" i="24" s="1"/>
  <c r="AI203" i="25"/>
  <c r="J203" i="25" s="1"/>
  <c r="AI159" i="25"/>
  <c r="J159" i="25" s="1"/>
  <c r="AI125" i="25"/>
  <c r="J125" i="25" s="1"/>
  <c r="AI43" i="25"/>
  <c r="J43" i="25" s="1"/>
  <c r="AI84" i="25"/>
  <c r="J84" i="25" s="1"/>
  <c r="P102" i="25"/>
  <c r="P103" i="25"/>
  <c r="P144" i="25"/>
  <c r="P149" i="25"/>
  <c r="P169" i="25"/>
  <c r="P184" i="25"/>
  <c r="P193" i="25"/>
  <c r="Q20" i="24"/>
  <c r="Y20" i="24" s="1"/>
  <c r="AI20" i="24" s="1"/>
  <c r="J20" i="24" s="1"/>
  <c r="AI193" i="24"/>
  <c r="J193" i="24" s="1"/>
  <c r="AI177" i="24"/>
  <c r="J177" i="24" s="1"/>
  <c r="AI157" i="24"/>
  <c r="J157" i="24" s="1"/>
  <c r="AI70" i="24"/>
  <c r="J70" i="24" s="1"/>
  <c r="AI64" i="24"/>
  <c r="J64" i="24" s="1"/>
  <c r="AI79" i="24"/>
  <c r="J79" i="24" s="1"/>
  <c r="P61" i="24"/>
  <c r="P68" i="24"/>
  <c r="P121" i="24"/>
  <c r="P139" i="24"/>
  <c r="P173" i="24"/>
  <c r="P138" i="24"/>
  <c r="P166" i="24"/>
  <c r="P184" i="24"/>
  <c r="P205" i="24"/>
  <c r="P189" i="24"/>
  <c r="AI48" i="24"/>
  <c r="J48" i="24" s="1"/>
  <c r="AI52" i="24"/>
  <c r="J52" i="24" s="1"/>
  <c r="AI173" i="24"/>
  <c r="J173" i="24" s="1"/>
  <c r="AI150" i="24"/>
  <c r="J150" i="24" s="1"/>
  <c r="AI88" i="24"/>
  <c r="J88" i="24" s="1"/>
  <c r="AI46" i="24"/>
  <c r="J46" i="24" s="1"/>
  <c r="P112" i="24"/>
  <c r="P140" i="24"/>
  <c r="P117" i="24"/>
  <c r="P126" i="24"/>
  <c r="P131" i="24"/>
  <c r="P142" i="24"/>
  <c r="P57" i="24"/>
  <c r="AI55" i="24"/>
  <c r="J55" i="24" s="1"/>
  <c r="P83" i="24"/>
  <c r="AI192" i="24"/>
  <c r="J192" i="24" s="1"/>
  <c r="AI166" i="24"/>
  <c r="J166" i="24" s="1"/>
  <c r="AI196" i="24"/>
  <c r="J196" i="24" s="1"/>
  <c r="AI180" i="24"/>
  <c r="J180" i="24" s="1"/>
  <c r="AI141" i="24"/>
  <c r="J141" i="24" s="1"/>
  <c r="P108" i="24"/>
  <c r="P135" i="24"/>
  <c r="P82" i="24"/>
  <c r="P158" i="24"/>
  <c r="P159" i="24"/>
  <c r="P53" i="24"/>
  <c r="AI167" i="24"/>
  <c r="J167" i="24" s="1"/>
  <c r="AI116" i="24"/>
  <c r="J116" i="24" s="1"/>
  <c r="AI132" i="24"/>
  <c r="J132" i="24" s="1"/>
  <c r="AI138" i="24"/>
  <c r="J138" i="24" s="1"/>
  <c r="AI91" i="24"/>
  <c r="J91" i="24" s="1"/>
  <c r="P29" i="24"/>
  <c r="P109" i="24"/>
  <c r="P75" i="24"/>
  <c r="P154" i="24"/>
  <c r="P122" i="24"/>
  <c r="P149" i="24"/>
  <c r="P162" i="24"/>
  <c r="P153" i="24"/>
  <c r="P151" i="24"/>
  <c r="P200" i="24"/>
  <c r="P168" i="24"/>
  <c r="P196" i="24"/>
  <c r="P194" i="24"/>
  <c r="P192" i="24"/>
  <c r="P201" i="24"/>
  <c r="P54" i="24"/>
  <c r="AI43" i="24"/>
  <c r="J43" i="24" s="1"/>
  <c r="AI165" i="24"/>
  <c r="J165" i="24" s="1"/>
  <c r="AI155" i="24"/>
  <c r="J155" i="24" s="1"/>
  <c r="AI75" i="24"/>
  <c r="J75" i="24" s="1"/>
  <c r="AI87" i="24"/>
  <c r="J87" i="24" s="1"/>
  <c r="AI84" i="24"/>
  <c r="J84" i="24" s="1"/>
  <c r="AI80" i="24"/>
  <c r="J80" i="24" s="1"/>
  <c r="AI77" i="24"/>
  <c r="J77" i="24" s="1"/>
  <c r="AI40" i="24"/>
  <c r="J40" i="24" s="1"/>
  <c r="AI21" i="24"/>
  <c r="J21" i="24" s="1"/>
  <c r="P89" i="24"/>
  <c r="P33" i="24"/>
  <c r="P91" i="24"/>
  <c r="P63" i="24"/>
  <c r="P81" i="24"/>
  <c r="P79" i="24"/>
  <c r="P145" i="24"/>
  <c r="P150" i="24"/>
  <c r="P170" i="24"/>
  <c r="P132" i="24"/>
  <c r="P155" i="24"/>
  <c r="P169" i="24"/>
  <c r="P175" i="24"/>
  <c r="P198" i="24"/>
  <c r="AI29" i="24"/>
  <c r="J29" i="24" s="1"/>
  <c r="P73" i="24"/>
  <c r="P97" i="24"/>
  <c r="P103" i="24"/>
  <c r="P94" i="24"/>
  <c r="P136" i="24"/>
  <c r="P178" i="24"/>
  <c r="AI44" i="24"/>
  <c r="J44" i="24" s="1"/>
  <c r="AI202" i="24"/>
  <c r="J202" i="24" s="1"/>
  <c r="AI154" i="24"/>
  <c r="J154" i="24" s="1"/>
  <c r="AI140" i="24"/>
  <c r="J140" i="24" s="1"/>
  <c r="P78" i="24"/>
  <c r="P92" i="24"/>
  <c r="P124" i="24"/>
  <c r="P80" i="24"/>
  <c r="P101" i="24"/>
  <c r="P114" i="24"/>
  <c r="P185" i="24"/>
  <c r="P164" i="24"/>
  <c r="P208" i="24"/>
  <c r="P206" i="24"/>
  <c r="P204" i="24"/>
  <c r="P65" i="24"/>
  <c r="AI33" i="24"/>
  <c r="J33" i="24" s="1"/>
  <c r="AI205" i="24"/>
  <c r="J205" i="24" s="1"/>
  <c r="AI178" i="24"/>
  <c r="J178" i="24" s="1"/>
  <c r="P93" i="24"/>
  <c r="P104" i="24"/>
  <c r="P105" i="24"/>
  <c r="P42" i="24"/>
  <c r="P102" i="24"/>
  <c r="P28" i="24"/>
  <c r="P99" i="24"/>
  <c r="P143" i="24"/>
  <c r="P119" i="24"/>
  <c r="P141" i="24"/>
  <c r="P179" i="24"/>
  <c r="P167" i="24"/>
  <c r="P171" i="24"/>
  <c r="P188" i="24"/>
  <c r="P187" i="24"/>
  <c r="P183" i="24"/>
  <c r="AI62" i="24"/>
  <c r="J62" i="24" s="1"/>
  <c r="M14" i="24"/>
  <c r="AI182" i="24"/>
  <c r="J182" i="24" s="1"/>
  <c r="AI190" i="24"/>
  <c r="J190" i="24" s="1"/>
  <c r="AI135" i="24"/>
  <c r="J135" i="24" s="1"/>
  <c r="AI125" i="24"/>
  <c r="J125" i="24" s="1"/>
  <c r="AI111" i="24"/>
  <c r="J111" i="24" s="1"/>
  <c r="AI74" i="24"/>
  <c r="J74" i="24" s="1"/>
  <c r="P87" i="24"/>
  <c r="P46" i="24"/>
  <c r="P106" i="24"/>
  <c r="P190" i="24"/>
  <c r="P148" i="24"/>
  <c r="P181" i="24"/>
  <c r="AI199" i="24"/>
  <c r="J199" i="24" s="1"/>
  <c r="AI187" i="24"/>
  <c r="J187" i="24" s="1"/>
  <c r="AI172" i="24"/>
  <c r="J172" i="24" s="1"/>
  <c r="AI159" i="24"/>
  <c r="J159" i="24" s="1"/>
  <c r="AI151" i="24"/>
  <c r="J151" i="24" s="1"/>
  <c r="AI103" i="24"/>
  <c r="J103" i="24" s="1"/>
  <c r="AI120" i="24"/>
  <c r="J120" i="24" s="1"/>
  <c r="AI83" i="24"/>
  <c r="J83" i="24" s="1"/>
  <c r="AI92" i="24"/>
  <c r="J92" i="24" s="1"/>
  <c r="AI61" i="24"/>
  <c r="J61" i="24" s="1"/>
  <c r="AI100" i="24"/>
  <c r="J100" i="24" s="1"/>
  <c r="P88" i="24"/>
  <c r="P111" i="24"/>
  <c r="P130" i="24"/>
  <c r="P180" i="24"/>
  <c r="P152" i="24"/>
  <c r="P182" i="24"/>
  <c r="P172" i="24"/>
  <c r="P193" i="24"/>
  <c r="P203" i="24"/>
  <c r="AI56" i="24"/>
  <c r="J56" i="24" s="1"/>
  <c r="AI164" i="24"/>
  <c r="J164" i="24" s="1"/>
  <c r="P129" i="24"/>
  <c r="P191" i="24"/>
  <c r="AI35" i="24"/>
  <c r="J35" i="24" s="1"/>
  <c r="AI201" i="24"/>
  <c r="J201" i="24" s="1"/>
  <c r="AI179" i="24"/>
  <c r="J179" i="24" s="1"/>
  <c r="AI97" i="24"/>
  <c r="J97" i="24" s="1"/>
  <c r="AI115" i="24"/>
  <c r="J115" i="24" s="1"/>
  <c r="AI104" i="24"/>
  <c r="J104" i="24" s="1"/>
  <c r="P59" i="24"/>
  <c r="P144" i="24"/>
  <c r="P116" i="24"/>
  <c r="P137" i="24"/>
  <c r="P70" i="24"/>
  <c r="P118" i="24"/>
  <c r="P147" i="24"/>
  <c r="AI30" i="24"/>
  <c r="J30" i="24" s="1"/>
  <c r="AI37" i="24"/>
  <c r="J37" i="24" s="1"/>
  <c r="Q208" i="4"/>
  <c r="Q196" i="4"/>
  <c r="Q184" i="4"/>
  <c r="Q172" i="4"/>
  <c r="Q160" i="4"/>
  <c r="Q148" i="4"/>
  <c r="Q136" i="4"/>
  <c r="Q124" i="4"/>
  <c r="Q112" i="4"/>
  <c r="Q100" i="4"/>
  <c r="Q88" i="4"/>
  <c r="Q76" i="4"/>
  <c r="Q64" i="4"/>
  <c r="Q52" i="4"/>
  <c r="Q40" i="4"/>
  <c r="Q28" i="4"/>
  <c r="Q207" i="4"/>
  <c r="Q195" i="4"/>
  <c r="Q183" i="4"/>
  <c r="Q171" i="4"/>
  <c r="Q159" i="4"/>
  <c r="Q147" i="4"/>
  <c r="Q135" i="4"/>
  <c r="Q123" i="4"/>
  <c r="Q111" i="4"/>
  <c r="Q99" i="4"/>
  <c r="Q87" i="4"/>
  <c r="Q75" i="4"/>
  <c r="Q63" i="4"/>
  <c r="Q51" i="4"/>
  <c r="Q39" i="4"/>
  <c r="Q27" i="4"/>
  <c r="Q206" i="4"/>
  <c r="Q194" i="4"/>
  <c r="Q182" i="4"/>
  <c r="Q170" i="4"/>
  <c r="Q158" i="4"/>
  <c r="Q146" i="4"/>
  <c r="Q134" i="4"/>
  <c r="Q122" i="4"/>
  <c r="Q110" i="4"/>
  <c r="Q98" i="4"/>
  <c r="Q86" i="4"/>
  <c r="Q74" i="4"/>
  <c r="Q62" i="4"/>
  <c r="Q50" i="4"/>
  <c r="Q38" i="4"/>
  <c r="Q26" i="4"/>
  <c r="Q205" i="4"/>
  <c r="Q193" i="4"/>
  <c r="Q181" i="4"/>
  <c r="Q169" i="4"/>
  <c r="Q157" i="4"/>
  <c r="Q145" i="4"/>
  <c r="Q133" i="4"/>
  <c r="Q121" i="4"/>
  <c r="Q109" i="4"/>
  <c r="Q97" i="4"/>
  <c r="Q85" i="4"/>
  <c r="Q73" i="4"/>
  <c r="Q61" i="4"/>
  <c r="Q49" i="4"/>
  <c r="Q37" i="4"/>
  <c r="Q25" i="4"/>
  <c r="Q204" i="4"/>
  <c r="Q192" i="4"/>
  <c r="Q180" i="4"/>
  <c r="Q168" i="4"/>
  <c r="Q156" i="4"/>
  <c r="Q144" i="4"/>
  <c r="Q132" i="4"/>
  <c r="Q120" i="4"/>
  <c r="Q108" i="4"/>
  <c r="Q96" i="4"/>
  <c r="Q84" i="4"/>
  <c r="Q72" i="4"/>
  <c r="Q60" i="4"/>
  <c r="Q48" i="4"/>
  <c r="Q36" i="4"/>
  <c r="Q24" i="4"/>
  <c r="Q203" i="4"/>
  <c r="Q191" i="4"/>
  <c r="Q179" i="4"/>
  <c r="Q167" i="4"/>
  <c r="Q155" i="4"/>
  <c r="Q143" i="4"/>
  <c r="Q131" i="4"/>
  <c r="Q119" i="4"/>
  <c r="Q107" i="4"/>
  <c r="Q95" i="4"/>
  <c r="Q83" i="4"/>
  <c r="Q71" i="4"/>
  <c r="Q59" i="4"/>
  <c r="Q47" i="4"/>
  <c r="Q35" i="4"/>
  <c r="Q23" i="4"/>
  <c r="Q202" i="4"/>
  <c r="Q190" i="4"/>
  <c r="Q178" i="4"/>
  <c r="Q166" i="4"/>
  <c r="Q154" i="4"/>
  <c r="Q142" i="4"/>
  <c r="Q130" i="4"/>
  <c r="Q118" i="4"/>
  <c r="Q106" i="4"/>
  <c r="Q94" i="4"/>
  <c r="Q82" i="4"/>
  <c r="Q70" i="4"/>
  <c r="Q58" i="4"/>
  <c r="Q46" i="4"/>
  <c r="Q34" i="4"/>
  <c r="Q201" i="4"/>
  <c r="Q189" i="4"/>
  <c r="Q177" i="4"/>
  <c r="Q165" i="4"/>
  <c r="Q153" i="4"/>
  <c r="Q141" i="4"/>
  <c r="Q129" i="4"/>
  <c r="Q117" i="4"/>
  <c r="Q105" i="4"/>
  <c r="Q93" i="4"/>
  <c r="Q81" i="4"/>
  <c r="Q69" i="4"/>
  <c r="Q57" i="4"/>
  <c r="Q45" i="4"/>
  <c r="Q33" i="4"/>
  <c r="Q200" i="4"/>
  <c r="Q188" i="4"/>
  <c r="Q176" i="4"/>
  <c r="Q164" i="4"/>
  <c r="Q152" i="4"/>
  <c r="Q140" i="4"/>
  <c r="Q128" i="4"/>
  <c r="Q116" i="4"/>
  <c r="Q104" i="4"/>
  <c r="Q92" i="4"/>
  <c r="Q80" i="4"/>
  <c r="Q68" i="4"/>
  <c r="Q56" i="4"/>
  <c r="Q44" i="4"/>
  <c r="Q32" i="4"/>
  <c r="Q199" i="4"/>
  <c r="Q187" i="4"/>
  <c r="Q175" i="4"/>
  <c r="Q163" i="4"/>
  <c r="Q151" i="4"/>
  <c r="Q139" i="4"/>
  <c r="Q127" i="4"/>
  <c r="Q115" i="4"/>
  <c r="Q103" i="4"/>
  <c r="Q91" i="4"/>
  <c r="Q79" i="4"/>
  <c r="Q67" i="4"/>
  <c r="Q55" i="4"/>
  <c r="Q43" i="4"/>
  <c r="Q31" i="4"/>
  <c r="Q198" i="4"/>
  <c r="Q186" i="4"/>
  <c r="Q174" i="4"/>
  <c r="Q162" i="4"/>
  <c r="Q150" i="4"/>
  <c r="Q138" i="4"/>
  <c r="Q126" i="4"/>
  <c r="Q114" i="4"/>
  <c r="Q102" i="4"/>
  <c r="Q90" i="4"/>
  <c r="Q78" i="4"/>
  <c r="Q66" i="4"/>
  <c r="Q54" i="4"/>
  <c r="Q42" i="4"/>
  <c r="Q30" i="4"/>
  <c r="Q197" i="4"/>
  <c r="Q185" i="4"/>
  <c r="Q173" i="4"/>
  <c r="Q161" i="4"/>
  <c r="Q149" i="4"/>
  <c r="Q137" i="4"/>
  <c r="Q125" i="4"/>
  <c r="Q113" i="4"/>
  <c r="Q101" i="4"/>
  <c r="Q89" i="4"/>
  <c r="Q77" i="4"/>
  <c r="Q65" i="4"/>
  <c r="Q53" i="4"/>
  <c r="Q41" i="4"/>
  <c r="Q29" i="4"/>
  <c r="C12" i="14"/>
  <c r="P19" i="18"/>
  <c r="E378" i="16" l="1"/>
  <c r="E377" i="16" s="1"/>
  <c r="J18" i="38"/>
  <c r="F379" i="16"/>
  <c r="H379" i="16" s="1"/>
  <c r="J19" i="38"/>
  <c r="F340" i="16"/>
  <c r="H340" i="16" s="1"/>
  <c r="J19" i="37"/>
  <c r="D318" i="16"/>
  <c r="J21" i="37"/>
  <c r="O20" i="37"/>
  <c r="J20" i="37"/>
  <c r="E339" i="16"/>
  <c r="E338" i="16" s="1"/>
  <c r="J18" i="37"/>
  <c r="O20" i="36"/>
  <c r="J20" i="36"/>
  <c r="E282" i="16"/>
  <c r="H282" i="16" s="1"/>
  <c r="J12" i="36"/>
  <c r="E300" i="16"/>
  <c r="E299" i="16" s="1"/>
  <c r="J18" i="36"/>
  <c r="C288" i="16"/>
  <c r="C287" i="16" s="1"/>
  <c r="J14" i="36"/>
  <c r="E243" i="16"/>
  <c r="J12" i="35"/>
  <c r="F262" i="16"/>
  <c r="F260" i="16" s="1"/>
  <c r="J19" i="35"/>
  <c r="B216" i="16"/>
  <c r="B215" i="16" s="1"/>
  <c r="J16" i="34"/>
  <c r="B200" i="16"/>
  <c r="J10" i="34"/>
  <c r="D210" i="16"/>
  <c r="D209" i="16" s="1"/>
  <c r="J15" i="34"/>
  <c r="E222" i="16"/>
  <c r="H222" i="16" s="1"/>
  <c r="J18" i="34"/>
  <c r="G189" i="16"/>
  <c r="H189" i="16" s="1"/>
  <c r="J20" i="33"/>
  <c r="E183" i="16"/>
  <c r="H183" i="16" s="1"/>
  <c r="J18" i="33"/>
  <c r="E165" i="16"/>
  <c r="E164" i="16" s="1"/>
  <c r="H164" i="16" s="1"/>
  <c r="O25" i="17" s="1"/>
  <c r="J12" i="33"/>
  <c r="N19" i="33"/>
  <c r="J19" i="33"/>
  <c r="E144" i="16"/>
  <c r="H144" i="16" s="1"/>
  <c r="J18" i="32"/>
  <c r="C147" i="16"/>
  <c r="H147" i="16" s="1"/>
  <c r="J13" i="32"/>
  <c r="E126" i="16"/>
  <c r="H126" i="16" s="1"/>
  <c r="J12" i="32"/>
  <c r="E124" i="16"/>
  <c r="H124" i="16" s="1"/>
  <c r="J21" i="32"/>
  <c r="C138" i="16"/>
  <c r="C137" i="16" s="1"/>
  <c r="J17" i="32"/>
  <c r="G150" i="16"/>
  <c r="H150" i="16" s="1"/>
  <c r="J20" i="32"/>
  <c r="C132" i="16"/>
  <c r="J14" i="32"/>
  <c r="F145" i="16"/>
  <c r="H145" i="16" s="1"/>
  <c r="J19" i="32"/>
  <c r="D132" i="16"/>
  <c r="J15" i="32"/>
  <c r="E87" i="16"/>
  <c r="E86" i="16" s="1"/>
  <c r="J12" i="25"/>
  <c r="C105" i="16"/>
  <c r="J22" i="25"/>
  <c r="C99" i="16"/>
  <c r="C98" i="16" s="1"/>
  <c r="J17" i="25"/>
  <c r="F67" i="16"/>
  <c r="H67" i="16" s="1"/>
  <c r="J19" i="24"/>
  <c r="E48" i="16"/>
  <c r="J12" i="24"/>
  <c r="N22" i="4"/>
  <c r="O22" i="4"/>
  <c r="M22" i="4"/>
  <c r="D357" i="16"/>
  <c r="E358" i="16"/>
  <c r="H358" i="16" s="1"/>
  <c r="C357" i="16"/>
  <c r="G384" i="16"/>
  <c r="C318" i="16"/>
  <c r="G345" i="16"/>
  <c r="G344" i="16" s="1"/>
  <c r="F288" i="16"/>
  <c r="F287" i="16" s="1"/>
  <c r="D288" i="16"/>
  <c r="D287" i="16" s="1"/>
  <c r="C279" i="16"/>
  <c r="G306" i="16"/>
  <c r="D279" i="16"/>
  <c r="E280" i="16"/>
  <c r="F279" i="16"/>
  <c r="F301" i="16"/>
  <c r="B249" i="16"/>
  <c r="B248" i="16" s="1"/>
  <c r="C264" i="16"/>
  <c r="E239" i="16"/>
  <c r="B238" i="16"/>
  <c r="D240" i="16"/>
  <c r="E241" i="16"/>
  <c r="H241" i="16" s="1"/>
  <c r="C240" i="16"/>
  <c r="G267" i="16"/>
  <c r="E238" i="16"/>
  <c r="B239" i="16"/>
  <c r="F255" i="16"/>
  <c r="F254" i="16" s="1"/>
  <c r="C255" i="16"/>
  <c r="C254" i="16" s="1"/>
  <c r="G223" i="16"/>
  <c r="G221" i="16" s="1"/>
  <c r="F223" i="16"/>
  <c r="F221" i="16" s="1"/>
  <c r="E205" i="16"/>
  <c r="H205" i="16" s="1"/>
  <c r="E204" i="16"/>
  <c r="H204" i="16" s="1"/>
  <c r="K26" i="17"/>
  <c r="B199" i="16"/>
  <c r="H199" i="16" s="1"/>
  <c r="D201" i="16"/>
  <c r="E202" i="16"/>
  <c r="H202" i="16" s="1"/>
  <c r="C201" i="16"/>
  <c r="G228" i="16"/>
  <c r="G227" i="16" s="1"/>
  <c r="E160" i="16"/>
  <c r="B160" i="16"/>
  <c r="D162" i="16"/>
  <c r="E163" i="16"/>
  <c r="H163" i="16" s="1"/>
  <c r="E107" i="16"/>
  <c r="E105" i="16"/>
  <c r="F107" i="16"/>
  <c r="F106" i="16"/>
  <c r="H106" i="16" s="1"/>
  <c r="D84" i="16"/>
  <c r="E85" i="16"/>
  <c r="H85" i="16" s="1"/>
  <c r="E43" i="16"/>
  <c r="B43" i="16"/>
  <c r="F357" i="16"/>
  <c r="F353" i="16" s="1"/>
  <c r="E385" i="16"/>
  <c r="O18" i="34"/>
  <c r="O21" i="38"/>
  <c r="G360" i="16"/>
  <c r="G359" i="16" s="1"/>
  <c r="O13" i="38"/>
  <c r="O15" i="38"/>
  <c r="O14" i="38"/>
  <c r="B357" i="16"/>
  <c r="F360" i="16"/>
  <c r="F359" i="16" s="1"/>
  <c r="N14" i="38"/>
  <c r="N15" i="38"/>
  <c r="B381" i="16"/>
  <c r="B377" i="16" s="1"/>
  <c r="P10" i="38"/>
  <c r="U10" i="38" s="1"/>
  <c r="F318" i="16"/>
  <c r="G318" i="16"/>
  <c r="E345" i="16"/>
  <c r="E329" i="16"/>
  <c r="H329" i="16" s="1"/>
  <c r="E321" i="16"/>
  <c r="D322" i="16"/>
  <c r="H322" i="16" s="1"/>
  <c r="E319" i="16"/>
  <c r="H319" i="16" s="1"/>
  <c r="E316" i="16"/>
  <c r="G279" i="16"/>
  <c r="D294" i="16"/>
  <c r="D293" i="16" s="1"/>
  <c r="E279" i="16"/>
  <c r="C294" i="16"/>
  <c r="B279" i="16"/>
  <c r="G288" i="16"/>
  <c r="G287" i="16" s="1"/>
  <c r="O13" i="36"/>
  <c r="O15" i="36"/>
  <c r="O14" i="36"/>
  <c r="O16" i="36"/>
  <c r="G276" i="16"/>
  <c r="E288" i="16"/>
  <c r="E287" i="16" s="1"/>
  <c r="M12" i="36"/>
  <c r="E283" i="16"/>
  <c r="D280" i="16"/>
  <c r="E278" i="16"/>
  <c r="E277" i="16"/>
  <c r="M10" i="36"/>
  <c r="F240" i="16"/>
  <c r="G262" i="16"/>
  <c r="G240" i="16"/>
  <c r="E261" i="16"/>
  <c r="H243" i="16"/>
  <c r="E242" i="16"/>
  <c r="H242" i="16" s="1"/>
  <c r="O27" i="17" s="1"/>
  <c r="M14" i="35"/>
  <c r="E251" i="16"/>
  <c r="G201" i="16"/>
  <c r="E223" i="16"/>
  <c r="N16" i="34"/>
  <c r="N10" i="34"/>
  <c r="B210" i="16"/>
  <c r="E201" i="16"/>
  <c r="E200" i="16"/>
  <c r="M11" i="34"/>
  <c r="M23" i="33"/>
  <c r="P23" i="33" s="1"/>
  <c r="K25" i="17"/>
  <c r="N21" i="33"/>
  <c r="O22" i="33"/>
  <c r="P22" i="33" s="1"/>
  <c r="G190" i="16"/>
  <c r="N20" i="33"/>
  <c r="C162" i="16"/>
  <c r="E184" i="16"/>
  <c r="N18" i="33"/>
  <c r="F178" i="16"/>
  <c r="F176" i="16" s="1"/>
  <c r="G162" i="16"/>
  <c r="B178" i="16"/>
  <c r="F184" i="16"/>
  <c r="B171" i="16"/>
  <c r="D123" i="16"/>
  <c r="K24" i="17"/>
  <c r="C123" i="16"/>
  <c r="G151" i="16"/>
  <c r="N18" i="32"/>
  <c r="F148" i="16"/>
  <c r="O20" i="32"/>
  <c r="E148" i="16"/>
  <c r="E123" i="16"/>
  <c r="F139" i="16"/>
  <c r="D134" i="16"/>
  <c r="E96" i="16"/>
  <c r="H96" i="16" s="1"/>
  <c r="F102" i="16"/>
  <c r="F98" i="16" s="1"/>
  <c r="E46" i="16"/>
  <c r="H46" i="16" s="1"/>
  <c r="K22" i="17"/>
  <c r="O20" i="24"/>
  <c r="E60" i="16"/>
  <c r="E59" i="16" s="1"/>
  <c r="C60" i="16"/>
  <c r="C59" i="16" s="1"/>
  <c r="K23" i="17"/>
  <c r="B87" i="16"/>
  <c r="B86" i="16" s="1"/>
  <c r="N21" i="24"/>
  <c r="G72" i="16"/>
  <c r="G45" i="16"/>
  <c r="F66" i="16"/>
  <c r="M21" i="24"/>
  <c r="E66" i="16"/>
  <c r="Q14" i="25"/>
  <c r="AC14" i="25" s="1"/>
  <c r="AI14" i="25" s="1"/>
  <c r="N18" i="37"/>
  <c r="O21" i="37"/>
  <c r="D51" i="16"/>
  <c r="D47" i="16" s="1"/>
  <c r="E51" i="16"/>
  <c r="N17" i="33"/>
  <c r="D69" i="16"/>
  <c r="D56" i="16"/>
  <c r="M14" i="38"/>
  <c r="M15" i="38"/>
  <c r="M13" i="38"/>
  <c r="E357" i="16"/>
  <c r="K30" i="17"/>
  <c r="M18" i="35"/>
  <c r="K27" i="17"/>
  <c r="Q18" i="37"/>
  <c r="I19" i="14"/>
  <c r="M14" i="36"/>
  <c r="M13" i="36"/>
  <c r="M15" i="36"/>
  <c r="M11" i="36"/>
  <c r="M13" i="35"/>
  <c r="B201" i="16"/>
  <c r="B228" i="16"/>
  <c r="N13" i="33"/>
  <c r="N10" i="32"/>
  <c r="F141" i="16"/>
  <c r="M16" i="32"/>
  <c r="N17" i="37"/>
  <c r="O21" i="35"/>
  <c r="N11" i="32"/>
  <c r="N13" i="32"/>
  <c r="N16" i="37"/>
  <c r="N20" i="37"/>
  <c r="N21" i="37"/>
  <c r="N20" i="34"/>
  <c r="N17" i="34"/>
  <c r="N19" i="37"/>
  <c r="N19" i="34"/>
  <c r="O17" i="35"/>
  <c r="N20" i="32"/>
  <c r="O16" i="24"/>
  <c r="O19" i="34"/>
  <c r="O16" i="34"/>
  <c r="M20" i="36"/>
  <c r="O18" i="35"/>
  <c r="O19" i="35"/>
  <c r="M21" i="36"/>
  <c r="M18" i="36"/>
  <c r="M19" i="36"/>
  <c r="M16" i="36"/>
  <c r="M17" i="36"/>
  <c r="O20" i="34"/>
  <c r="O18" i="32"/>
  <c r="O17" i="32"/>
  <c r="M20" i="32"/>
  <c r="H21" i="14"/>
  <c r="O18" i="38"/>
  <c r="D354" i="16"/>
  <c r="O19" i="38"/>
  <c r="I21" i="14"/>
  <c r="B354" i="16"/>
  <c r="G315" i="16"/>
  <c r="I20" i="14"/>
  <c r="E315" i="16"/>
  <c r="G20" i="14"/>
  <c r="C315" i="16"/>
  <c r="Q21" i="37"/>
  <c r="Q19" i="37"/>
  <c r="Q12" i="37"/>
  <c r="F315" i="16"/>
  <c r="H20" i="14"/>
  <c r="D315" i="16"/>
  <c r="D314" i="16" s="1"/>
  <c r="B276" i="16"/>
  <c r="E276" i="16"/>
  <c r="G19" i="14"/>
  <c r="D276" i="16"/>
  <c r="F19" i="14"/>
  <c r="H28" i="17" s="1"/>
  <c r="C276" i="16"/>
  <c r="F276" i="16"/>
  <c r="H19" i="14"/>
  <c r="D237" i="16"/>
  <c r="F237" i="16"/>
  <c r="H18" i="14"/>
  <c r="E237" i="16"/>
  <c r="G18" i="14"/>
  <c r="M21" i="35"/>
  <c r="M16" i="35"/>
  <c r="M17" i="35"/>
  <c r="C237" i="16"/>
  <c r="I18" i="14"/>
  <c r="Q11" i="35"/>
  <c r="N14" i="34"/>
  <c r="H17" i="14"/>
  <c r="N11" i="34"/>
  <c r="M14" i="34"/>
  <c r="G198" i="16"/>
  <c r="I17" i="14"/>
  <c r="M15" i="34"/>
  <c r="C198" i="16"/>
  <c r="B198" i="16"/>
  <c r="D17" i="14"/>
  <c r="F26" i="17" s="1"/>
  <c r="E198" i="16"/>
  <c r="G17" i="14"/>
  <c r="M13" i="34"/>
  <c r="D198" i="16"/>
  <c r="F17" i="14"/>
  <c r="H26" i="17" s="1"/>
  <c r="M12" i="34"/>
  <c r="M10" i="34"/>
  <c r="D159" i="16"/>
  <c r="C159" i="16"/>
  <c r="G159" i="16"/>
  <c r="I16" i="14"/>
  <c r="F159" i="16"/>
  <c r="H16" i="14"/>
  <c r="N14" i="32"/>
  <c r="H15" i="14"/>
  <c r="C120" i="16"/>
  <c r="E15" i="14"/>
  <c r="D24" i="17" s="1"/>
  <c r="D120" i="16"/>
  <c r="F15" i="14"/>
  <c r="H24" i="17" s="1"/>
  <c r="G120" i="16"/>
  <c r="I15" i="14"/>
  <c r="G81" i="16"/>
  <c r="D81" i="16"/>
  <c r="D80" i="16" s="1"/>
  <c r="Q13" i="25"/>
  <c r="Y13" i="25" s="1"/>
  <c r="AI13" i="25" s="1"/>
  <c r="G68" i="16"/>
  <c r="H68" i="16" s="1"/>
  <c r="M15" i="24"/>
  <c r="N15" i="34"/>
  <c r="M15" i="37"/>
  <c r="M11" i="37"/>
  <c r="Q20" i="37"/>
  <c r="O20" i="35"/>
  <c r="Q14" i="35"/>
  <c r="AC14" i="35" s="1"/>
  <c r="AI14" i="35" s="1"/>
  <c r="N12" i="34"/>
  <c r="N21" i="32"/>
  <c r="M13" i="37"/>
  <c r="M10" i="37"/>
  <c r="M12" i="37"/>
  <c r="M14" i="37"/>
  <c r="O16" i="35"/>
  <c r="M17" i="25"/>
  <c r="E84" i="16"/>
  <c r="E318" i="16"/>
  <c r="M19" i="35"/>
  <c r="E240" i="16"/>
  <c r="O19" i="25"/>
  <c r="G84" i="16"/>
  <c r="B315" i="16"/>
  <c r="N12" i="32"/>
  <c r="F120" i="16"/>
  <c r="N10" i="25"/>
  <c r="F81" i="16"/>
  <c r="N18" i="25"/>
  <c r="F84" i="16"/>
  <c r="N21" i="34"/>
  <c r="F201" i="16"/>
  <c r="N16" i="33"/>
  <c r="F162" i="16"/>
  <c r="N16" i="32"/>
  <c r="F123" i="16"/>
  <c r="M11" i="35"/>
  <c r="G357" i="16"/>
  <c r="G353" i="16" s="1"/>
  <c r="O17" i="38"/>
  <c r="O16" i="38"/>
  <c r="O20" i="38"/>
  <c r="M12" i="24"/>
  <c r="Q15" i="25"/>
  <c r="Y15" i="25" s="1"/>
  <c r="AI15" i="25" s="1"/>
  <c r="B81" i="16"/>
  <c r="M12" i="35"/>
  <c r="N13" i="34"/>
  <c r="F198" i="16"/>
  <c r="O16" i="32"/>
  <c r="G123" i="16"/>
  <c r="Q10" i="35"/>
  <c r="B237" i="16"/>
  <c r="O19" i="24"/>
  <c r="O21" i="24"/>
  <c r="O18" i="24"/>
  <c r="O17" i="24"/>
  <c r="N18" i="24"/>
  <c r="F45" i="16"/>
  <c r="N19" i="24"/>
  <c r="N17" i="24"/>
  <c r="M13" i="24"/>
  <c r="N17" i="25"/>
  <c r="M17" i="38"/>
  <c r="M16" i="38"/>
  <c r="M19" i="38"/>
  <c r="M18" i="38"/>
  <c r="M20" i="38"/>
  <c r="M21" i="38"/>
  <c r="N16" i="25"/>
  <c r="N20" i="38"/>
  <c r="N19" i="38"/>
  <c r="N18" i="38"/>
  <c r="N17" i="38"/>
  <c r="N16" i="38"/>
  <c r="N21" i="38"/>
  <c r="Q21" i="38"/>
  <c r="Q20" i="38"/>
  <c r="Q19" i="38"/>
  <c r="N15" i="25"/>
  <c r="N11" i="37"/>
  <c r="N14" i="37"/>
  <c r="N10" i="37"/>
  <c r="N15" i="37"/>
  <c r="N13" i="37"/>
  <c r="N12" i="37"/>
  <c r="M17" i="37"/>
  <c r="M16" i="37"/>
  <c r="M20" i="37"/>
  <c r="M18" i="37"/>
  <c r="M19" i="37"/>
  <c r="M21" i="37"/>
  <c r="N17" i="32"/>
  <c r="N19" i="32"/>
  <c r="M20" i="35"/>
  <c r="N15" i="32"/>
  <c r="N19" i="36"/>
  <c r="N17" i="36"/>
  <c r="N21" i="36"/>
  <c r="N16" i="36"/>
  <c r="N20" i="36"/>
  <c r="N18" i="36"/>
  <c r="N14" i="36"/>
  <c r="N15" i="36"/>
  <c r="N12" i="36"/>
  <c r="N13" i="36"/>
  <c r="N10" i="36"/>
  <c r="N11" i="36"/>
  <c r="Q12" i="36"/>
  <c r="M15" i="35"/>
  <c r="M10" i="35"/>
  <c r="O21" i="32"/>
  <c r="O19" i="32"/>
  <c r="Q13" i="35"/>
  <c r="Q12" i="35"/>
  <c r="Q15" i="35"/>
  <c r="AC15" i="35" s="1"/>
  <c r="AI15" i="35" s="1"/>
  <c r="J15" i="35" s="1"/>
  <c r="M19" i="34"/>
  <c r="M21" i="34"/>
  <c r="M17" i="34"/>
  <c r="M18" i="34"/>
  <c r="M20" i="34"/>
  <c r="M16" i="34"/>
  <c r="Q18" i="36"/>
  <c r="Q19" i="36"/>
  <c r="Q21" i="36"/>
  <c r="Q20" i="36"/>
  <c r="N12" i="35"/>
  <c r="N13" i="35"/>
  <c r="N10" i="35"/>
  <c r="N15" i="35"/>
  <c r="N11" i="35"/>
  <c r="N14" i="35"/>
  <c r="N17" i="35"/>
  <c r="N19" i="35"/>
  <c r="N21" i="35"/>
  <c r="N18" i="35"/>
  <c r="N16" i="35"/>
  <c r="N20" i="35"/>
  <c r="M21" i="32"/>
  <c r="M18" i="32"/>
  <c r="M19" i="32"/>
  <c r="M16" i="25"/>
  <c r="M19" i="25"/>
  <c r="M21" i="25"/>
  <c r="M18" i="25"/>
  <c r="Q21" i="35"/>
  <c r="Q20" i="35"/>
  <c r="Q18" i="35"/>
  <c r="Q19" i="35"/>
  <c r="Q17" i="34"/>
  <c r="Y17" i="34" s="1"/>
  <c r="AI17" i="34" s="1"/>
  <c r="J17" i="34" s="1"/>
  <c r="Q20" i="34"/>
  <c r="Q21" i="34"/>
  <c r="Q18" i="34"/>
  <c r="Q16" i="34"/>
  <c r="Q19" i="34"/>
  <c r="Q10" i="34"/>
  <c r="Q11" i="34"/>
  <c r="Q13" i="34"/>
  <c r="Y13" i="34" s="1"/>
  <c r="AI13" i="34" s="1"/>
  <c r="Q14" i="34"/>
  <c r="Y14" i="34" s="1"/>
  <c r="AI14" i="34" s="1"/>
  <c r="Q12" i="34"/>
  <c r="Q15" i="34"/>
  <c r="M20" i="25"/>
  <c r="N20" i="25"/>
  <c r="N21" i="25"/>
  <c r="N19" i="25"/>
  <c r="O17" i="25"/>
  <c r="M13" i="33"/>
  <c r="M12" i="33"/>
  <c r="P12" i="33" s="1"/>
  <c r="M11" i="33"/>
  <c r="P11" i="33" s="1"/>
  <c r="M14" i="33"/>
  <c r="P14" i="33" s="1"/>
  <c r="M15" i="33"/>
  <c r="P15" i="33" s="1"/>
  <c r="O16" i="25"/>
  <c r="O21" i="25"/>
  <c r="M18" i="33"/>
  <c r="M19" i="33"/>
  <c r="M20" i="33"/>
  <c r="M17" i="33"/>
  <c r="M16" i="33"/>
  <c r="M21" i="33"/>
  <c r="Q13" i="33"/>
  <c r="Y13" i="33" s="1"/>
  <c r="AI13" i="33" s="1"/>
  <c r="Q12" i="33"/>
  <c r="Q14" i="33"/>
  <c r="Y14" i="33" s="1"/>
  <c r="AI14" i="33" s="1"/>
  <c r="J14" i="33" s="1"/>
  <c r="O21" i="33"/>
  <c r="O16" i="33"/>
  <c r="O20" i="33"/>
  <c r="O18" i="33"/>
  <c r="O19" i="33"/>
  <c r="O17" i="33"/>
  <c r="M15" i="32"/>
  <c r="M13" i="32"/>
  <c r="M14" i="32"/>
  <c r="M11" i="32"/>
  <c r="M12" i="32"/>
  <c r="Q14" i="32"/>
  <c r="Q13" i="32"/>
  <c r="Q12" i="32"/>
  <c r="Q12" i="25"/>
  <c r="M17" i="24"/>
  <c r="O18" i="25"/>
  <c r="M16" i="24"/>
  <c r="M20" i="24"/>
  <c r="M18" i="24"/>
  <c r="M19" i="24"/>
  <c r="F42" i="16"/>
  <c r="C45" i="16"/>
  <c r="D45" i="16"/>
  <c r="E45" i="16"/>
  <c r="M12" i="25"/>
  <c r="M14" i="25"/>
  <c r="M13" i="25"/>
  <c r="M15" i="25"/>
  <c r="G42" i="16"/>
  <c r="Q11" i="24"/>
  <c r="N10" i="24"/>
  <c r="N11" i="24"/>
  <c r="N12" i="24"/>
  <c r="O204" i="4"/>
  <c r="O168" i="4"/>
  <c r="O132" i="4"/>
  <c r="O96" i="4"/>
  <c r="O60" i="4"/>
  <c r="O24" i="4"/>
  <c r="AA10" i="4"/>
  <c r="AB10" i="4" s="1"/>
  <c r="W10" i="4"/>
  <c r="X10" i="4" s="1"/>
  <c r="S10" i="4"/>
  <c r="T10" i="4" s="1"/>
  <c r="Z207" i="4"/>
  <c r="AC207" i="4" s="1"/>
  <c r="AA207" i="4"/>
  <c r="AB207" i="4" s="1"/>
  <c r="AE207" i="4"/>
  <c r="R207" i="4"/>
  <c r="U207" i="4" s="1"/>
  <c r="V207" i="4"/>
  <c r="Y207" i="4" s="1"/>
  <c r="S207" i="4"/>
  <c r="T207" i="4" s="1"/>
  <c r="W207" i="4"/>
  <c r="X207" i="4" s="1"/>
  <c r="AE63" i="4"/>
  <c r="R63" i="4"/>
  <c r="U63" i="4" s="1"/>
  <c r="S63" i="4"/>
  <c r="T63" i="4" s="1"/>
  <c r="V63" i="4"/>
  <c r="Y63" i="4" s="1"/>
  <c r="W63" i="4"/>
  <c r="X63" i="4" s="1"/>
  <c r="Z63" i="4"/>
  <c r="AC63" i="4" s="1"/>
  <c r="AA63" i="4"/>
  <c r="AB63" i="4" s="1"/>
  <c r="AA151" i="4"/>
  <c r="AB151" i="4" s="1"/>
  <c r="R151" i="4"/>
  <c r="U151" i="4" s="1"/>
  <c r="V151" i="4"/>
  <c r="Y151" i="4" s="1"/>
  <c r="W151" i="4"/>
  <c r="X151" i="4" s="1"/>
  <c r="Z151" i="4"/>
  <c r="AC151" i="4" s="1"/>
  <c r="AE151" i="4"/>
  <c r="S151" i="4"/>
  <c r="T151" i="4" s="1"/>
  <c r="AA208" i="4"/>
  <c r="AB208" i="4" s="1"/>
  <c r="AE208" i="4"/>
  <c r="V208" i="4"/>
  <c r="Y208" i="4" s="1"/>
  <c r="S208" i="4"/>
  <c r="T208" i="4" s="1"/>
  <c r="Z208" i="4"/>
  <c r="AC208" i="4" s="1"/>
  <c r="W208" i="4"/>
  <c r="X208" i="4" s="1"/>
  <c r="R208" i="4"/>
  <c r="U208" i="4" s="1"/>
  <c r="W196" i="4"/>
  <c r="X196" i="4" s="1"/>
  <c r="AA196" i="4"/>
  <c r="AB196" i="4" s="1"/>
  <c r="AE196" i="4"/>
  <c r="V196" i="4"/>
  <c r="Y196" i="4" s="1"/>
  <c r="Z196" i="4"/>
  <c r="AC196" i="4" s="1"/>
  <c r="S196" i="4"/>
  <c r="T196" i="4" s="1"/>
  <c r="R196" i="4"/>
  <c r="U196" i="4" s="1"/>
  <c r="W184" i="4"/>
  <c r="X184" i="4" s="1"/>
  <c r="Z184" i="4"/>
  <c r="AC184" i="4" s="1"/>
  <c r="AE184" i="4"/>
  <c r="R184" i="4"/>
  <c r="U184" i="4" s="1"/>
  <c r="V184" i="4"/>
  <c r="Y184" i="4" s="1"/>
  <c r="S184" i="4"/>
  <c r="T184" i="4" s="1"/>
  <c r="AA184" i="4"/>
  <c r="AB184" i="4" s="1"/>
  <c r="S172" i="4"/>
  <c r="T172" i="4" s="1"/>
  <c r="Z172" i="4"/>
  <c r="AC172" i="4" s="1"/>
  <c r="AE172" i="4"/>
  <c r="R172" i="4"/>
  <c r="U172" i="4" s="1"/>
  <c r="W172" i="4"/>
  <c r="X172" i="4" s="1"/>
  <c r="AA172" i="4"/>
  <c r="AB172" i="4" s="1"/>
  <c r="V172" i="4"/>
  <c r="Y172" i="4" s="1"/>
  <c r="S160" i="4"/>
  <c r="T160" i="4" s="1"/>
  <c r="W160" i="4"/>
  <c r="X160" i="4" s="1"/>
  <c r="AE160" i="4"/>
  <c r="R160" i="4"/>
  <c r="U160" i="4" s="1"/>
  <c r="Z160" i="4"/>
  <c r="AC160" i="4" s="1"/>
  <c r="V160" i="4"/>
  <c r="Y160" i="4" s="1"/>
  <c r="AA160" i="4"/>
  <c r="AB160" i="4" s="1"/>
  <c r="Z148" i="4"/>
  <c r="AC148" i="4" s="1"/>
  <c r="R148" i="4"/>
  <c r="U148" i="4" s="1"/>
  <c r="W148" i="4"/>
  <c r="X148" i="4" s="1"/>
  <c r="V148" i="4"/>
  <c r="Y148" i="4" s="1"/>
  <c r="AA148" i="4"/>
  <c r="AB148" i="4" s="1"/>
  <c r="S148" i="4"/>
  <c r="T148" i="4" s="1"/>
  <c r="AE148" i="4"/>
  <c r="Z136" i="4"/>
  <c r="AC136" i="4" s="1"/>
  <c r="AE136" i="4"/>
  <c r="S136" i="4"/>
  <c r="T136" i="4" s="1"/>
  <c r="V136" i="4"/>
  <c r="Y136" i="4" s="1"/>
  <c r="W136" i="4"/>
  <c r="X136" i="4" s="1"/>
  <c r="AA136" i="4"/>
  <c r="AB136" i="4" s="1"/>
  <c r="R136" i="4"/>
  <c r="U136" i="4" s="1"/>
  <c r="S124" i="4"/>
  <c r="T124" i="4" s="1"/>
  <c r="Z124" i="4"/>
  <c r="AC124" i="4" s="1"/>
  <c r="V124" i="4"/>
  <c r="Y124" i="4" s="1"/>
  <c r="W124" i="4"/>
  <c r="X124" i="4" s="1"/>
  <c r="AA124" i="4"/>
  <c r="AB124" i="4" s="1"/>
  <c r="AE124" i="4"/>
  <c r="R124" i="4"/>
  <c r="U124" i="4" s="1"/>
  <c r="W112" i="4"/>
  <c r="X112" i="4" s="1"/>
  <c r="V112" i="4"/>
  <c r="Y112" i="4" s="1"/>
  <c r="Z112" i="4"/>
  <c r="AC112" i="4" s="1"/>
  <c r="R112" i="4"/>
  <c r="U112" i="4" s="1"/>
  <c r="S112" i="4"/>
  <c r="T112" i="4" s="1"/>
  <c r="AA112" i="4"/>
  <c r="AB112" i="4" s="1"/>
  <c r="AE112" i="4"/>
  <c r="R100" i="4"/>
  <c r="U100" i="4" s="1"/>
  <c r="W100" i="4"/>
  <c r="X100" i="4" s="1"/>
  <c r="S100" i="4"/>
  <c r="T100" i="4" s="1"/>
  <c r="V100" i="4"/>
  <c r="Y100" i="4" s="1"/>
  <c r="Z100" i="4"/>
  <c r="AC100" i="4" s="1"/>
  <c r="AA100" i="4"/>
  <c r="AB100" i="4" s="1"/>
  <c r="AE100" i="4"/>
  <c r="R88" i="4"/>
  <c r="U88" i="4" s="1"/>
  <c r="S88" i="4"/>
  <c r="T88" i="4" s="1"/>
  <c r="V88" i="4"/>
  <c r="Y88" i="4" s="1"/>
  <c r="W88" i="4"/>
  <c r="X88" i="4" s="1"/>
  <c r="Z88" i="4"/>
  <c r="AC88" i="4" s="1"/>
  <c r="AA88" i="4"/>
  <c r="AB88" i="4" s="1"/>
  <c r="AE88" i="4"/>
  <c r="W76" i="4"/>
  <c r="X76" i="4" s="1"/>
  <c r="Z76" i="4"/>
  <c r="AC76" i="4" s="1"/>
  <c r="AA76" i="4"/>
  <c r="AB76" i="4" s="1"/>
  <c r="AE76" i="4"/>
  <c r="R76" i="4"/>
  <c r="U76" i="4" s="1"/>
  <c r="S76" i="4"/>
  <c r="T76" i="4" s="1"/>
  <c r="V76" i="4"/>
  <c r="Y76" i="4" s="1"/>
  <c r="V64" i="4"/>
  <c r="Y64" i="4" s="1"/>
  <c r="W64" i="4"/>
  <c r="X64" i="4" s="1"/>
  <c r="Z64" i="4"/>
  <c r="AC64" i="4" s="1"/>
  <c r="AA64" i="4"/>
  <c r="AB64" i="4" s="1"/>
  <c r="AE64" i="4"/>
  <c r="R64" i="4"/>
  <c r="U64" i="4" s="1"/>
  <c r="S64" i="4"/>
  <c r="T64" i="4" s="1"/>
  <c r="AE52" i="4"/>
  <c r="R52" i="4"/>
  <c r="U52" i="4" s="1"/>
  <c r="S52" i="4"/>
  <c r="T52" i="4" s="1"/>
  <c r="V52" i="4"/>
  <c r="Y52" i="4" s="1"/>
  <c r="W52" i="4"/>
  <c r="X52" i="4" s="1"/>
  <c r="Z52" i="4"/>
  <c r="AC52" i="4" s="1"/>
  <c r="AA52" i="4"/>
  <c r="AB52" i="4" s="1"/>
  <c r="V40" i="4"/>
  <c r="Y40" i="4" s="1"/>
  <c r="Z40" i="4"/>
  <c r="AC40" i="4" s="1"/>
  <c r="AA40" i="4"/>
  <c r="AB40" i="4" s="1"/>
  <c r="AE40" i="4"/>
  <c r="R40" i="4"/>
  <c r="U40" i="4" s="1"/>
  <c r="S40" i="4"/>
  <c r="T40" i="4" s="1"/>
  <c r="W40" i="4"/>
  <c r="X40" i="4" s="1"/>
  <c r="W28" i="4"/>
  <c r="X28" i="4" s="1"/>
  <c r="Z28" i="4"/>
  <c r="AC28" i="4" s="1"/>
  <c r="AA28" i="4"/>
  <c r="AB28" i="4" s="1"/>
  <c r="AE28" i="4"/>
  <c r="R28" i="4"/>
  <c r="U28" i="4" s="1"/>
  <c r="S28" i="4"/>
  <c r="T28" i="4" s="1"/>
  <c r="V28" i="4"/>
  <c r="Y28" i="4" s="1"/>
  <c r="R16" i="4"/>
  <c r="S16" i="4"/>
  <c r="T16" i="4" s="1"/>
  <c r="V16" i="4"/>
  <c r="W16" i="4"/>
  <c r="X16" i="4" s="1"/>
  <c r="Z16" i="4"/>
  <c r="AC16" i="4" s="1"/>
  <c r="AA16" i="4"/>
  <c r="AB16" i="4" s="1"/>
  <c r="AE16" i="4"/>
  <c r="V206" i="4"/>
  <c r="Y206" i="4" s="1"/>
  <c r="W206" i="4"/>
  <c r="X206" i="4" s="1"/>
  <c r="Z206" i="4"/>
  <c r="AC206" i="4" s="1"/>
  <c r="AA206" i="4"/>
  <c r="AB206" i="4" s="1"/>
  <c r="AE206" i="4"/>
  <c r="R206" i="4"/>
  <c r="U206" i="4" s="1"/>
  <c r="S206" i="4"/>
  <c r="T206" i="4" s="1"/>
  <c r="S194" i="4"/>
  <c r="T194" i="4" s="1"/>
  <c r="Z194" i="4"/>
  <c r="AC194" i="4" s="1"/>
  <c r="AA194" i="4"/>
  <c r="AB194" i="4" s="1"/>
  <c r="AE194" i="4"/>
  <c r="R194" i="4"/>
  <c r="U194" i="4" s="1"/>
  <c r="W194" i="4"/>
  <c r="X194" i="4" s="1"/>
  <c r="V194" i="4"/>
  <c r="Y194" i="4" s="1"/>
  <c r="R182" i="4"/>
  <c r="U182" i="4" s="1"/>
  <c r="S182" i="4"/>
  <c r="T182" i="4" s="1"/>
  <c r="W182" i="4"/>
  <c r="X182" i="4" s="1"/>
  <c r="Z182" i="4"/>
  <c r="AC182" i="4" s="1"/>
  <c r="AA182" i="4"/>
  <c r="AB182" i="4" s="1"/>
  <c r="AE182" i="4"/>
  <c r="V182" i="4"/>
  <c r="Y182" i="4" s="1"/>
  <c r="S170" i="4"/>
  <c r="T170" i="4" s="1"/>
  <c r="W170" i="4"/>
  <c r="X170" i="4" s="1"/>
  <c r="Z170" i="4"/>
  <c r="AC170" i="4" s="1"/>
  <c r="AE170" i="4"/>
  <c r="V170" i="4"/>
  <c r="Y170" i="4" s="1"/>
  <c r="AA170" i="4"/>
  <c r="AB170" i="4" s="1"/>
  <c r="R170" i="4"/>
  <c r="U170" i="4" s="1"/>
  <c r="AA158" i="4"/>
  <c r="AB158" i="4" s="1"/>
  <c r="R158" i="4"/>
  <c r="U158" i="4" s="1"/>
  <c r="W158" i="4"/>
  <c r="X158" i="4" s="1"/>
  <c r="S158" i="4"/>
  <c r="T158" i="4" s="1"/>
  <c r="V158" i="4"/>
  <c r="Y158" i="4" s="1"/>
  <c r="Z158" i="4"/>
  <c r="AC158" i="4" s="1"/>
  <c r="AE158" i="4"/>
  <c r="S146" i="4"/>
  <c r="T146" i="4" s="1"/>
  <c r="AA146" i="4"/>
  <c r="AB146" i="4" s="1"/>
  <c r="AE146" i="4"/>
  <c r="W146" i="4"/>
  <c r="X146" i="4" s="1"/>
  <c r="Z146" i="4"/>
  <c r="AC146" i="4" s="1"/>
  <c r="V146" i="4"/>
  <c r="Y146" i="4" s="1"/>
  <c r="R146" i="4"/>
  <c r="U146" i="4" s="1"/>
  <c r="R134" i="4"/>
  <c r="U134" i="4" s="1"/>
  <c r="W134" i="4"/>
  <c r="X134" i="4" s="1"/>
  <c r="Z134" i="4"/>
  <c r="AC134" i="4" s="1"/>
  <c r="AE134" i="4"/>
  <c r="S134" i="4"/>
  <c r="T134" i="4" s="1"/>
  <c r="V134" i="4"/>
  <c r="Y134" i="4" s="1"/>
  <c r="AA134" i="4"/>
  <c r="AB134" i="4" s="1"/>
  <c r="AE122" i="4"/>
  <c r="R122" i="4"/>
  <c r="U122" i="4" s="1"/>
  <c r="V122" i="4"/>
  <c r="Y122" i="4" s="1"/>
  <c r="S122" i="4"/>
  <c r="T122" i="4" s="1"/>
  <c r="W122" i="4"/>
  <c r="X122" i="4" s="1"/>
  <c r="Z122" i="4"/>
  <c r="AC122" i="4" s="1"/>
  <c r="AA122" i="4"/>
  <c r="AB122" i="4" s="1"/>
  <c r="R110" i="4"/>
  <c r="U110" i="4" s="1"/>
  <c r="V110" i="4"/>
  <c r="Y110" i="4" s="1"/>
  <c r="W110" i="4"/>
  <c r="X110" i="4" s="1"/>
  <c r="Z110" i="4"/>
  <c r="AC110" i="4" s="1"/>
  <c r="AA110" i="4"/>
  <c r="AB110" i="4" s="1"/>
  <c r="AE110" i="4"/>
  <c r="S110" i="4"/>
  <c r="T110" i="4" s="1"/>
  <c r="AE98" i="4"/>
  <c r="R98" i="4"/>
  <c r="U98" i="4" s="1"/>
  <c r="V98" i="4"/>
  <c r="Y98" i="4" s="1"/>
  <c r="W98" i="4"/>
  <c r="X98" i="4" s="1"/>
  <c r="Z98" i="4"/>
  <c r="AC98" i="4" s="1"/>
  <c r="AA98" i="4"/>
  <c r="AB98" i="4" s="1"/>
  <c r="S98" i="4"/>
  <c r="T98" i="4" s="1"/>
  <c r="AA86" i="4"/>
  <c r="AB86" i="4" s="1"/>
  <c r="Z86" i="4"/>
  <c r="AC86" i="4" s="1"/>
  <c r="AE86" i="4"/>
  <c r="R86" i="4"/>
  <c r="U86" i="4" s="1"/>
  <c r="S86" i="4"/>
  <c r="T86" i="4" s="1"/>
  <c r="V86" i="4"/>
  <c r="Y86" i="4" s="1"/>
  <c r="W86" i="4"/>
  <c r="X86" i="4" s="1"/>
  <c r="Z74" i="4"/>
  <c r="AC74" i="4" s="1"/>
  <c r="AA74" i="4"/>
  <c r="AB74" i="4" s="1"/>
  <c r="R74" i="4"/>
  <c r="U74" i="4" s="1"/>
  <c r="S74" i="4"/>
  <c r="T74" i="4" s="1"/>
  <c r="V74" i="4"/>
  <c r="Y74" i="4" s="1"/>
  <c r="W74" i="4"/>
  <c r="X74" i="4" s="1"/>
  <c r="AE74" i="4"/>
  <c r="Z62" i="4"/>
  <c r="AC62" i="4" s="1"/>
  <c r="R62" i="4"/>
  <c r="U62" i="4" s="1"/>
  <c r="S62" i="4"/>
  <c r="T62" i="4" s="1"/>
  <c r="V62" i="4"/>
  <c r="Y62" i="4" s="1"/>
  <c r="W62" i="4"/>
  <c r="X62" i="4" s="1"/>
  <c r="AA62" i="4"/>
  <c r="AB62" i="4" s="1"/>
  <c r="AE62" i="4"/>
  <c r="V50" i="4"/>
  <c r="Y50" i="4" s="1"/>
  <c r="Z50" i="4"/>
  <c r="AC50" i="4" s="1"/>
  <c r="AA50" i="4"/>
  <c r="AB50" i="4" s="1"/>
  <c r="AE50" i="4"/>
  <c r="R50" i="4"/>
  <c r="U50" i="4" s="1"/>
  <c r="S50" i="4"/>
  <c r="T50" i="4" s="1"/>
  <c r="W50" i="4"/>
  <c r="X50" i="4" s="1"/>
  <c r="S38" i="4"/>
  <c r="T38" i="4" s="1"/>
  <c r="V38" i="4"/>
  <c r="Y38" i="4" s="1"/>
  <c r="W38" i="4"/>
  <c r="X38" i="4" s="1"/>
  <c r="Z38" i="4"/>
  <c r="AC38" i="4" s="1"/>
  <c r="AA38" i="4"/>
  <c r="AB38" i="4" s="1"/>
  <c r="AE38" i="4"/>
  <c r="R38" i="4"/>
  <c r="U38" i="4" s="1"/>
  <c r="R26" i="4"/>
  <c r="U26" i="4" s="1"/>
  <c r="S26" i="4"/>
  <c r="T26" i="4" s="1"/>
  <c r="V26" i="4"/>
  <c r="Y26" i="4" s="1"/>
  <c r="W26" i="4"/>
  <c r="X26" i="4" s="1"/>
  <c r="Z26" i="4"/>
  <c r="AC26" i="4" s="1"/>
  <c r="AA26" i="4"/>
  <c r="AB26" i="4" s="1"/>
  <c r="AE26" i="4"/>
  <c r="R14" i="4"/>
  <c r="U14" i="4" s="1"/>
  <c r="V14" i="4"/>
  <c r="W14" i="4"/>
  <c r="X14" i="4" s="1"/>
  <c r="Z14" i="4"/>
  <c r="AA14" i="4"/>
  <c r="AB14" i="4" s="1"/>
  <c r="AE14" i="4"/>
  <c r="S14" i="4"/>
  <c r="T14" i="4" s="1"/>
  <c r="R111" i="4"/>
  <c r="U111" i="4" s="1"/>
  <c r="S111" i="4"/>
  <c r="T111" i="4" s="1"/>
  <c r="V111" i="4"/>
  <c r="Y111" i="4" s="1"/>
  <c r="W111" i="4"/>
  <c r="X111" i="4" s="1"/>
  <c r="AA111" i="4"/>
  <c r="AB111" i="4" s="1"/>
  <c r="AE111" i="4"/>
  <c r="Z111" i="4"/>
  <c r="AC111" i="4" s="1"/>
  <c r="V205" i="4"/>
  <c r="Y205" i="4" s="1"/>
  <c r="W205" i="4"/>
  <c r="X205" i="4" s="1"/>
  <c r="AE205" i="4"/>
  <c r="AA205" i="4"/>
  <c r="AB205" i="4" s="1"/>
  <c r="R205" i="4"/>
  <c r="U205" i="4" s="1"/>
  <c r="S205" i="4"/>
  <c r="T205" i="4" s="1"/>
  <c r="Z205" i="4"/>
  <c r="AC205" i="4" s="1"/>
  <c r="V193" i="4"/>
  <c r="Y193" i="4" s="1"/>
  <c r="W193" i="4"/>
  <c r="X193" i="4" s="1"/>
  <c r="Z193" i="4"/>
  <c r="AC193" i="4" s="1"/>
  <c r="AA193" i="4"/>
  <c r="AB193" i="4" s="1"/>
  <c r="R193" i="4"/>
  <c r="U193" i="4" s="1"/>
  <c r="S193" i="4"/>
  <c r="T193" i="4" s="1"/>
  <c r="AE193" i="4"/>
  <c r="R181" i="4"/>
  <c r="U181" i="4" s="1"/>
  <c r="S181" i="4"/>
  <c r="T181" i="4" s="1"/>
  <c r="V181" i="4"/>
  <c r="Y181" i="4" s="1"/>
  <c r="W181" i="4"/>
  <c r="X181" i="4" s="1"/>
  <c r="Z181" i="4"/>
  <c r="AC181" i="4" s="1"/>
  <c r="AE181" i="4"/>
  <c r="AA181" i="4"/>
  <c r="AB181" i="4" s="1"/>
  <c r="AA169" i="4"/>
  <c r="AB169" i="4" s="1"/>
  <c r="R169" i="4"/>
  <c r="U169" i="4" s="1"/>
  <c r="AE169" i="4"/>
  <c r="S169" i="4"/>
  <c r="T169" i="4" s="1"/>
  <c r="Z169" i="4"/>
  <c r="AC169" i="4" s="1"/>
  <c r="W169" i="4"/>
  <c r="X169" i="4" s="1"/>
  <c r="V169" i="4"/>
  <c r="Y169" i="4" s="1"/>
  <c r="V157" i="4"/>
  <c r="Y157" i="4" s="1"/>
  <c r="AA157" i="4"/>
  <c r="AB157" i="4" s="1"/>
  <c r="AE157" i="4"/>
  <c r="S157" i="4"/>
  <c r="T157" i="4" s="1"/>
  <c r="Z157" i="4"/>
  <c r="AC157" i="4" s="1"/>
  <c r="R157" i="4"/>
  <c r="U157" i="4" s="1"/>
  <c r="W157" i="4"/>
  <c r="X157" i="4" s="1"/>
  <c r="R145" i="4"/>
  <c r="U145" i="4" s="1"/>
  <c r="V145" i="4"/>
  <c r="Y145" i="4" s="1"/>
  <c r="Z145" i="4"/>
  <c r="AC145" i="4" s="1"/>
  <c r="AE145" i="4"/>
  <c r="S145" i="4"/>
  <c r="T145" i="4" s="1"/>
  <c r="W145" i="4"/>
  <c r="X145" i="4" s="1"/>
  <c r="AA145" i="4"/>
  <c r="AB145" i="4" s="1"/>
  <c r="V133" i="4"/>
  <c r="Y133" i="4" s="1"/>
  <c r="AE133" i="4"/>
  <c r="R133" i="4"/>
  <c r="U133" i="4" s="1"/>
  <c r="S133" i="4"/>
  <c r="T133" i="4" s="1"/>
  <c r="W133" i="4"/>
  <c r="X133" i="4" s="1"/>
  <c r="AA133" i="4"/>
  <c r="AB133" i="4" s="1"/>
  <c r="Z133" i="4"/>
  <c r="AC133" i="4" s="1"/>
  <c r="V121" i="4"/>
  <c r="Y121" i="4" s="1"/>
  <c r="AA121" i="4"/>
  <c r="AB121" i="4" s="1"/>
  <c r="AE121" i="4"/>
  <c r="R121" i="4"/>
  <c r="U121" i="4" s="1"/>
  <c r="S121" i="4"/>
  <c r="T121" i="4" s="1"/>
  <c r="W121" i="4"/>
  <c r="X121" i="4" s="1"/>
  <c r="Z121" i="4"/>
  <c r="AC121" i="4" s="1"/>
  <c r="AE109" i="4"/>
  <c r="Z109" i="4"/>
  <c r="AC109" i="4" s="1"/>
  <c r="AA109" i="4"/>
  <c r="AB109" i="4" s="1"/>
  <c r="R109" i="4"/>
  <c r="U109" i="4" s="1"/>
  <c r="S109" i="4"/>
  <c r="T109" i="4" s="1"/>
  <c r="V109" i="4"/>
  <c r="Y109" i="4" s="1"/>
  <c r="W109" i="4"/>
  <c r="X109" i="4" s="1"/>
  <c r="Z97" i="4"/>
  <c r="AC97" i="4" s="1"/>
  <c r="R97" i="4"/>
  <c r="U97" i="4" s="1"/>
  <c r="S97" i="4"/>
  <c r="T97" i="4" s="1"/>
  <c r="V97" i="4"/>
  <c r="Y97" i="4" s="1"/>
  <c r="W97" i="4"/>
  <c r="X97" i="4" s="1"/>
  <c r="AA97" i="4"/>
  <c r="AB97" i="4" s="1"/>
  <c r="AE97" i="4"/>
  <c r="AE85" i="4"/>
  <c r="V85" i="4"/>
  <c r="Y85" i="4" s="1"/>
  <c r="W85" i="4"/>
  <c r="X85" i="4" s="1"/>
  <c r="Z85" i="4"/>
  <c r="AC85" i="4" s="1"/>
  <c r="AA85" i="4"/>
  <c r="AB85" i="4" s="1"/>
  <c r="R85" i="4"/>
  <c r="U85" i="4" s="1"/>
  <c r="S85" i="4"/>
  <c r="T85" i="4" s="1"/>
  <c r="V73" i="4"/>
  <c r="Y73" i="4" s="1"/>
  <c r="W73" i="4"/>
  <c r="X73" i="4" s="1"/>
  <c r="Z73" i="4"/>
  <c r="AC73" i="4" s="1"/>
  <c r="R73" i="4"/>
  <c r="U73" i="4" s="1"/>
  <c r="S73" i="4"/>
  <c r="T73" i="4" s="1"/>
  <c r="AA73" i="4"/>
  <c r="AB73" i="4" s="1"/>
  <c r="AE73" i="4"/>
  <c r="W61" i="4"/>
  <c r="X61" i="4" s="1"/>
  <c r="AA61" i="4"/>
  <c r="AB61" i="4" s="1"/>
  <c r="AE61" i="4"/>
  <c r="R61" i="4"/>
  <c r="U61" i="4" s="1"/>
  <c r="S61" i="4"/>
  <c r="T61" i="4" s="1"/>
  <c r="V61" i="4"/>
  <c r="Y61" i="4" s="1"/>
  <c r="Z61" i="4"/>
  <c r="AC61" i="4" s="1"/>
  <c r="W49" i="4"/>
  <c r="X49" i="4" s="1"/>
  <c r="Z49" i="4"/>
  <c r="AC49" i="4" s="1"/>
  <c r="AA49" i="4"/>
  <c r="AB49" i="4" s="1"/>
  <c r="AE49" i="4"/>
  <c r="R49" i="4"/>
  <c r="U49" i="4" s="1"/>
  <c r="S49" i="4"/>
  <c r="T49" i="4" s="1"/>
  <c r="V49" i="4"/>
  <c r="Y49" i="4" s="1"/>
  <c r="AE37" i="4"/>
  <c r="R37" i="4"/>
  <c r="U37" i="4" s="1"/>
  <c r="S37" i="4"/>
  <c r="T37" i="4" s="1"/>
  <c r="V37" i="4"/>
  <c r="Y37" i="4" s="1"/>
  <c r="W37" i="4"/>
  <c r="X37" i="4" s="1"/>
  <c r="Z37" i="4"/>
  <c r="AC37" i="4" s="1"/>
  <c r="AA37" i="4"/>
  <c r="AB37" i="4" s="1"/>
  <c r="AE25" i="4"/>
  <c r="R25" i="4"/>
  <c r="U25" i="4" s="1"/>
  <c r="S25" i="4"/>
  <c r="T25" i="4" s="1"/>
  <c r="V25" i="4"/>
  <c r="Y25" i="4" s="1"/>
  <c r="W25" i="4"/>
  <c r="X25" i="4" s="1"/>
  <c r="Z25" i="4"/>
  <c r="AC25" i="4" s="1"/>
  <c r="AA25" i="4"/>
  <c r="AB25" i="4" s="1"/>
  <c r="R13" i="4"/>
  <c r="S13" i="4"/>
  <c r="T13" i="4" s="1"/>
  <c r="V13" i="4"/>
  <c r="W13" i="4"/>
  <c r="X13" i="4" s="1"/>
  <c r="Z13" i="4"/>
  <c r="AA13" i="4"/>
  <c r="AB13" i="4" s="1"/>
  <c r="AE13" i="4"/>
  <c r="Z195" i="4"/>
  <c r="AC195" i="4" s="1"/>
  <c r="AA195" i="4"/>
  <c r="AB195" i="4" s="1"/>
  <c r="AE195" i="4"/>
  <c r="V195" i="4"/>
  <c r="Y195" i="4" s="1"/>
  <c r="R195" i="4"/>
  <c r="U195" i="4" s="1"/>
  <c r="S195" i="4"/>
  <c r="T195" i="4" s="1"/>
  <c r="W195" i="4"/>
  <c r="X195" i="4" s="1"/>
  <c r="V39" i="4"/>
  <c r="Y39" i="4" s="1"/>
  <c r="W39" i="4"/>
  <c r="X39" i="4" s="1"/>
  <c r="Z39" i="4"/>
  <c r="AC39" i="4" s="1"/>
  <c r="AA39" i="4"/>
  <c r="AB39" i="4" s="1"/>
  <c r="AE39" i="4"/>
  <c r="R39" i="4"/>
  <c r="U39" i="4" s="1"/>
  <c r="S39" i="4"/>
  <c r="T39" i="4" s="1"/>
  <c r="R204" i="4"/>
  <c r="U204" i="4" s="1"/>
  <c r="S204" i="4"/>
  <c r="T204" i="4" s="1"/>
  <c r="V204" i="4"/>
  <c r="Y204" i="4" s="1"/>
  <c r="AE204" i="4"/>
  <c r="Z204" i="4"/>
  <c r="AC204" i="4" s="1"/>
  <c r="AA204" i="4"/>
  <c r="AB204" i="4" s="1"/>
  <c r="W204" i="4"/>
  <c r="X204" i="4" s="1"/>
  <c r="R192" i="4"/>
  <c r="U192" i="4" s="1"/>
  <c r="S192" i="4"/>
  <c r="T192" i="4" s="1"/>
  <c r="V192" i="4"/>
  <c r="Y192" i="4" s="1"/>
  <c r="AE192" i="4"/>
  <c r="W192" i="4"/>
  <c r="X192" i="4" s="1"/>
  <c r="Z192" i="4"/>
  <c r="AC192" i="4" s="1"/>
  <c r="AA192" i="4"/>
  <c r="AB192" i="4" s="1"/>
  <c r="R180" i="4"/>
  <c r="U180" i="4" s="1"/>
  <c r="S180" i="4"/>
  <c r="T180" i="4" s="1"/>
  <c r="V180" i="4"/>
  <c r="Y180" i="4" s="1"/>
  <c r="W180" i="4"/>
  <c r="X180" i="4" s="1"/>
  <c r="Z180" i="4"/>
  <c r="AC180" i="4" s="1"/>
  <c r="AE180" i="4"/>
  <c r="AA180" i="4"/>
  <c r="AB180" i="4" s="1"/>
  <c r="W168" i="4"/>
  <c r="X168" i="4" s="1"/>
  <c r="S168" i="4"/>
  <c r="T168" i="4" s="1"/>
  <c r="V168" i="4"/>
  <c r="Y168" i="4" s="1"/>
  <c r="Z168" i="4"/>
  <c r="AC168" i="4" s="1"/>
  <c r="AA168" i="4"/>
  <c r="AB168" i="4" s="1"/>
  <c r="AE168" i="4"/>
  <c r="R168" i="4"/>
  <c r="U168" i="4" s="1"/>
  <c r="R156" i="4"/>
  <c r="U156" i="4" s="1"/>
  <c r="W156" i="4"/>
  <c r="X156" i="4" s="1"/>
  <c r="AA156" i="4"/>
  <c r="AB156" i="4" s="1"/>
  <c r="AE156" i="4"/>
  <c r="S156" i="4"/>
  <c r="T156" i="4" s="1"/>
  <c r="Z156" i="4"/>
  <c r="AC156" i="4" s="1"/>
  <c r="V156" i="4"/>
  <c r="Y156" i="4" s="1"/>
  <c r="R144" i="4"/>
  <c r="U144" i="4" s="1"/>
  <c r="V144" i="4"/>
  <c r="Y144" i="4" s="1"/>
  <c r="AA144" i="4"/>
  <c r="AB144" i="4" s="1"/>
  <c r="S144" i="4"/>
  <c r="T144" i="4" s="1"/>
  <c r="W144" i="4"/>
  <c r="X144" i="4" s="1"/>
  <c r="Z144" i="4"/>
  <c r="AC144" i="4" s="1"/>
  <c r="AE144" i="4"/>
  <c r="AE132" i="4"/>
  <c r="W132" i="4"/>
  <c r="X132" i="4" s="1"/>
  <c r="R132" i="4"/>
  <c r="U132" i="4" s="1"/>
  <c r="V132" i="4"/>
  <c r="Y132" i="4" s="1"/>
  <c r="Z132" i="4"/>
  <c r="AC132" i="4" s="1"/>
  <c r="AA132" i="4"/>
  <c r="AB132" i="4" s="1"/>
  <c r="S132" i="4"/>
  <c r="T132" i="4" s="1"/>
  <c r="S120" i="4"/>
  <c r="T120" i="4" s="1"/>
  <c r="V120" i="4"/>
  <c r="Y120" i="4" s="1"/>
  <c r="Z120" i="4"/>
  <c r="AC120" i="4" s="1"/>
  <c r="AE120" i="4"/>
  <c r="W120" i="4"/>
  <c r="X120" i="4" s="1"/>
  <c r="AA120" i="4"/>
  <c r="AB120" i="4" s="1"/>
  <c r="R120" i="4"/>
  <c r="U120" i="4" s="1"/>
  <c r="S108" i="4"/>
  <c r="T108" i="4" s="1"/>
  <c r="V108" i="4"/>
  <c r="Y108" i="4" s="1"/>
  <c r="W108" i="4"/>
  <c r="X108" i="4" s="1"/>
  <c r="Z108" i="4"/>
  <c r="AC108" i="4" s="1"/>
  <c r="AA108" i="4"/>
  <c r="AB108" i="4" s="1"/>
  <c r="R108" i="4"/>
  <c r="U108" i="4" s="1"/>
  <c r="AE108" i="4"/>
  <c r="V96" i="4"/>
  <c r="Y96" i="4" s="1"/>
  <c r="AA96" i="4"/>
  <c r="AB96" i="4" s="1"/>
  <c r="AE96" i="4"/>
  <c r="R96" i="4"/>
  <c r="U96" i="4" s="1"/>
  <c r="S96" i="4"/>
  <c r="T96" i="4" s="1"/>
  <c r="W96" i="4"/>
  <c r="X96" i="4" s="1"/>
  <c r="Z96" i="4"/>
  <c r="AC96" i="4" s="1"/>
  <c r="W84" i="4"/>
  <c r="X84" i="4" s="1"/>
  <c r="R84" i="4"/>
  <c r="U84" i="4" s="1"/>
  <c r="S84" i="4"/>
  <c r="T84" i="4" s="1"/>
  <c r="V84" i="4"/>
  <c r="Y84" i="4" s="1"/>
  <c r="Z84" i="4"/>
  <c r="AC84" i="4" s="1"/>
  <c r="AA84" i="4"/>
  <c r="AB84" i="4" s="1"/>
  <c r="AE84" i="4"/>
  <c r="R72" i="4"/>
  <c r="U72" i="4" s="1"/>
  <c r="S72" i="4"/>
  <c r="T72" i="4" s="1"/>
  <c r="V72" i="4"/>
  <c r="Y72" i="4" s="1"/>
  <c r="Z72" i="4"/>
  <c r="AC72" i="4" s="1"/>
  <c r="AE72" i="4"/>
  <c r="W72" i="4"/>
  <c r="X72" i="4" s="1"/>
  <c r="AA72" i="4"/>
  <c r="AB72" i="4" s="1"/>
  <c r="S60" i="4"/>
  <c r="T60" i="4" s="1"/>
  <c r="Z60" i="4"/>
  <c r="AC60" i="4" s="1"/>
  <c r="AA60" i="4"/>
  <c r="AB60" i="4" s="1"/>
  <c r="AE60" i="4"/>
  <c r="R60" i="4"/>
  <c r="U60" i="4" s="1"/>
  <c r="V60" i="4"/>
  <c r="Y60" i="4" s="1"/>
  <c r="W60" i="4"/>
  <c r="X60" i="4" s="1"/>
  <c r="S48" i="4"/>
  <c r="T48" i="4" s="1"/>
  <c r="V48" i="4"/>
  <c r="Y48" i="4" s="1"/>
  <c r="W48" i="4"/>
  <c r="X48" i="4" s="1"/>
  <c r="Z48" i="4"/>
  <c r="AC48" i="4" s="1"/>
  <c r="AA48" i="4"/>
  <c r="AB48" i="4" s="1"/>
  <c r="AE48" i="4"/>
  <c r="R48" i="4"/>
  <c r="U48" i="4" s="1"/>
  <c r="R36" i="4"/>
  <c r="U36" i="4" s="1"/>
  <c r="S36" i="4"/>
  <c r="T36" i="4" s="1"/>
  <c r="V36" i="4"/>
  <c r="Y36" i="4" s="1"/>
  <c r="W36" i="4"/>
  <c r="X36" i="4" s="1"/>
  <c r="Z36" i="4"/>
  <c r="AC36" i="4" s="1"/>
  <c r="AA36" i="4"/>
  <c r="AB36" i="4" s="1"/>
  <c r="AE36" i="4"/>
  <c r="Z24" i="4"/>
  <c r="AC24" i="4" s="1"/>
  <c r="AE24" i="4"/>
  <c r="R24" i="4"/>
  <c r="U24" i="4" s="1"/>
  <c r="S24" i="4"/>
  <c r="T24" i="4" s="1"/>
  <c r="V24" i="4"/>
  <c r="Y24" i="4" s="1"/>
  <c r="W24" i="4"/>
  <c r="X24" i="4" s="1"/>
  <c r="AA24" i="4"/>
  <c r="AB24" i="4" s="1"/>
  <c r="S159" i="4"/>
  <c r="T159" i="4" s="1"/>
  <c r="V159" i="4"/>
  <c r="Y159" i="4" s="1"/>
  <c r="Z159" i="4"/>
  <c r="AC159" i="4" s="1"/>
  <c r="W159" i="4"/>
  <c r="X159" i="4" s="1"/>
  <c r="AA159" i="4"/>
  <c r="AB159" i="4" s="1"/>
  <c r="AE159" i="4"/>
  <c r="R159" i="4"/>
  <c r="U159" i="4" s="1"/>
  <c r="R27" i="4"/>
  <c r="U27" i="4" s="1"/>
  <c r="V27" i="4"/>
  <c r="Y27" i="4" s="1"/>
  <c r="W27" i="4"/>
  <c r="X27" i="4" s="1"/>
  <c r="Z27" i="4"/>
  <c r="AC27" i="4" s="1"/>
  <c r="AA27" i="4"/>
  <c r="AB27" i="4" s="1"/>
  <c r="AE27" i="4"/>
  <c r="S27" i="4"/>
  <c r="T27" i="4" s="1"/>
  <c r="AA203" i="4"/>
  <c r="AB203" i="4" s="1"/>
  <c r="AE203" i="4"/>
  <c r="R203" i="4"/>
  <c r="U203" i="4" s="1"/>
  <c r="S203" i="4"/>
  <c r="T203" i="4" s="1"/>
  <c r="V203" i="4"/>
  <c r="Y203" i="4" s="1"/>
  <c r="Z203" i="4"/>
  <c r="AC203" i="4" s="1"/>
  <c r="W203" i="4"/>
  <c r="X203" i="4" s="1"/>
  <c r="AA191" i="4"/>
  <c r="AB191" i="4" s="1"/>
  <c r="AE191" i="4"/>
  <c r="R191" i="4"/>
  <c r="U191" i="4" s="1"/>
  <c r="S191" i="4"/>
  <c r="T191" i="4" s="1"/>
  <c r="Z191" i="4"/>
  <c r="AC191" i="4" s="1"/>
  <c r="W191" i="4"/>
  <c r="X191" i="4" s="1"/>
  <c r="V191" i="4"/>
  <c r="Y191" i="4" s="1"/>
  <c r="R179" i="4"/>
  <c r="U179" i="4" s="1"/>
  <c r="S179" i="4"/>
  <c r="T179" i="4" s="1"/>
  <c r="V179" i="4"/>
  <c r="Y179" i="4" s="1"/>
  <c r="W179" i="4"/>
  <c r="X179" i="4" s="1"/>
  <c r="AA179" i="4"/>
  <c r="AB179" i="4" s="1"/>
  <c r="Z179" i="4"/>
  <c r="AC179" i="4" s="1"/>
  <c r="AE179" i="4"/>
  <c r="V167" i="4"/>
  <c r="Y167" i="4" s="1"/>
  <c r="AA167" i="4"/>
  <c r="AB167" i="4" s="1"/>
  <c r="AE167" i="4"/>
  <c r="S167" i="4"/>
  <c r="T167" i="4" s="1"/>
  <c r="Z167" i="4"/>
  <c r="AC167" i="4" s="1"/>
  <c r="R167" i="4"/>
  <c r="U167" i="4" s="1"/>
  <c r="W167" i="4"/>
  <c r="X167" i="4" s="1"/>
  <c r="V155" i="4"/>
  <c r="Y155" i="4" s="1"/>
  <c r="Z155" i="4"/>
  <c r="AC155" i="4" s="1"/>
  <c r="R155" i="4"/>
  <c r="U155" i="4" s="1"/>
  <c r="S155" i="4"/>
  <c r="T155" i="4" s="1"/>
  <c r="W155" i="4"/>
  <c r="X155" i="4" s="1"/>
  <c r="AA155" i="4"/>
  <c r="AB155" i="4" s="1"/>
  <c r="AE155" i="4"/>
  <c r="AA143" i="4"/>
  <c r="AB143" i="4" s="1"/>
  <c r="S143" i="4"/>
  <c r="T143" i="4" s="1"/>
  <c r="R143" i="4"/>
  <c r="U143" i="4" s="1"/>
  <c r="V143" i="4"/>
  <c r="Y143" i="4" s="1"/>
  <c r="W143" i="4"/>
  <c r="X143" i="4" s="1"/>
  <c r="Z143" i="4"/>
  <c r="AC143" i="4" s="1"/>
  <c r="AE143" i="4"/>
  <c r="R131" i="4"/>
  <c r="U131" i="4" s="1"/>
  <c r="V131" i="4"/>
  <c r="Y131" i="4" s="1"/>
  <c r="Z131" i="4"/>
  <c r="AC131" i="4" s="1"/>
  <c r="S131" i="4"/>
  <c r="T131" i="4" s="1"/>
  <c r="W131" i="4"/>
  <c r="X131" i="4" s="1"/>
  <c r="AE131" i="4"/>
  <c r="AA131" i="4"/>
  <c r="AB131" i="4" s="1"/>
  <c r="W119" i="4"/>
  <c r="X119" i="4" s="1"/>
  <c r="Z119" i="4"/>
  <c r="AC119" i="4" s="1"/>
  <c r="AA119" i="4"/>
  <c r="AB119" i="4" s="1"/>
  <c r="AE119" i="4"/>
  <c r="R119" i="4"/>
  <c r="U119" i="4" s="1"/>
  <c r="V119" i="4"/>
  <c r="Y119" i="4" s="1"/>
  <c r="S119" i="4"/>
  <c r="T119" i="4" s="1"/>
  <c r="R107" i="4"/>
  <c r="U107" i="4" s="1"/>
  <c r="S107" i="4"/>
  <c r="T107" i="4" s="1"/>
  <c r="V107" i="4"/>
  <c r="Y107" i="4" s="1"/>
  <c r="W107" i="4"/>
  <c r="X107" i="4" s="1"/>
  <c r="Z107" i="4"/>
  <c r="AC107" i="4" s="1"/>
  <c r="AA107" i="4"/>
  <c r="AB107" i="4" s="1"/>
  <c r="AE107" i="4"/>
  <c r="R95" i="4"/>
  <c r="U95" i="4" s="1"/>
  <c r="W95" i="4"/>
  <c r="X95" i="4" s="1"/>
  <c r="S95" i="4"/>
  <c r="T95" i="4" s="1"/>
  <c r="V95" i="4"/>
  <c r="Y95" i="4" s="1"/>
  <c r="Z95" i="4"/>
  <c r="AC95" i="4" s="1"/>
  <c r="AA95" i="4"/>
  <c r="AB95" i="4" s="1"/>
  <c r="AE95" i="4"/>
  <c r="V83" i="4"/>
  <c r="Y83" i="4" s="1"/>
  <c r="Z83" i="4"/>
  <c r="AC83" i="4" s="1"/>
  <c r="AE83" i="4"/>
  <c r="R83" i="4"/>
  <c r="U83" i="4" s="1"/>
  <c r="S83" i="4"/>
  <c r="T83" i="4" s="1"/>
  <c r="W83" i="4"/>
  <c r="X83" i="4" s="1"/>
  <c r="AA83" i="4"/>
  <c r="AB83" i="4" s="1"/>
  <c r="AE71" i="4"/>
  <c r="R71" i="4"/>
  <c r="U71" i="4" s="1"/>
  <c r="S71" i="4"/>
  <c r="T71" i="4" s="1"/>
  <c r="V71" i="4"/>
  <c r="Y71" i="4" s="1"/>
  <c r="W71" i="4"/>
  <c r="X71" i="4" s="1"/>
  <c r="Z71" i="4"/>
  <c r="AC71" i="4" s="1"/>
  <c r="AA71" i="4"/>
  <c r="AB71" i="4" s="1"/>
  <c r="R59" i="4"/>
  <c r="U59" i="4" s="1"/>
  <c r="V59" i="4"/>
  <c r="Y59" i="4" s="1"/>
  <c r="W59" i="4"/>
  <c r="X59" i="4" s="1"/>
  <c r="Z59" i="4"/>
  <c r="AC59" i="4" s="1"/>
  <c r="AA59" i="4"/>
  <c r="AB59" i="4" s="1"/>
  <c r="AE59" i="4"/>
  <c r="S59" i="4"/>
  <c r="T59" i="4" s="1"/>
  <c r="AE47" i="4"/>
  <c r="R47" i="4"/>
  <c r="U47" i="4" s="1"/>
  <c r="S47" i="4"/>
  <c r="T47" i="4" s="1"/>
  <c r="V47" i="4"/>
  <c r="Y47" i="4" s="1"/>
  <c r="W47" i="4"/>
  <c r="X47" i="4" s="1"/>
  <c r="Z47" i="4"/>
  <c r="AC47" i="4" s="1"/>
  <c r="AA47" i="4"/>
  <c r="AB47" i="4" s="1"/>
  <c r="Z35" i="4"/>
  <c r="AC35" i="4" s="1"/>
  <c r="AE35" i="4"/>
  <c r="R35" i="4"/>
  <c r="U35" i="4" s="1"/>
  <c r="S35" i="4"/>
  <c r="T35" i="4" s="1"/>
  <c r="V35" i="4"/>
  <c r="Y35" i="4" s="1"/>
  <c r="W35" i="4"/>
  <c r="X35" i="4" s="1"/>
  <c r="AA35" i="4"/>
  <c r="AB35" i="4" s="1"/>
  <c r="V23" i="4"/>
  <c r="Y23" i="4" s="1"/>
  <c r="Z23" i="4"/>
  <c r="AC23" i="4" s="1"/>
  <c r="AA23" i="4"/>
  <c r="AB23" i="4" s="1"/>
  <c r="AE23" i="4"/>
  <c r="R23" i="4"/>
  <c r="U23" i="4" s="1"/>
  <c r="S23" i="4"/>
  <c r="T23" i="4" s="1"/>
  <c r="W23" i="4"/>
  <c r="X23" i="4" s="1"/>
  <c r="AA99" i="4"/>
  <c r="AB99" i="4" s="1"/>
  <c r="AE99" i="4"/>
  <c r="R99" i="4"/>
  <c r="U99" i="4" s="1"/>
  <c r="S99" i="4"/>
  <c r="T99" i="4" s="1"/>
  <c r="V99" i="4"/>
  <c r="Y99" i="4" s="1"/>
  <c r="W99" i="4"/>
  <c r="X99" i="4" s="1"/>
  <c r="Z99" i="4"/>
  <c r="AC99" i="4" s="1"/>
  <c r="AE202" i="4"/>
  <c r="V202" i="4"/>
  <c r="Y202" i="4" s="1"/>
  <c r="W202" i="4"/>
  <c r="X202" i="4" s="1"/>
  <c r="S202" i="4"/>
  <c r="T202" i="4" s="1"/>
  <c r="Z202" i="4"/>
  <c r="AC202" i="4" s="1"/>
  <c r="AA202" i="4"/>
  <c r="AB202" i="4" s="1"/>
  <c r="R202" i="4"/>
  <c r="U202" i="4" s="1"/>
  <c r="W190" i="4"/>
  <c r="X190" i="4" s="1"/>
  <c r="AA190" i="4"/>
  <c r="AB190" i="4" s="1"/>
  <c r="AE190" i="4"/>
  <c r="V190" i="4"/>
  <c r="Y190" i="4" s="1"/>
  <c r="Z190" i="4"/>
  <c r="AC190" i="4" s="1"/>
  <c r="S190" i="4"/>
  <c r="T190" i="4" s="1"/>
  <c r="R190" i="4"/>
  <c r="U190" i="4" s="1"/>
  <c r="Z178" i="4"/>
  <c r="AC178" i="4" s="1"/>
  <c r="AA178" i="4"/>
  <c r="AB178" i="4" s="1"/>
  <c r="S178" i="4"/>
  <c r="T178" i="4" s="1"/>
  <c r="R178" i="4"/>
  <c r="U178" i="4" s="1"/>
  <c r="W178" i="4"/>
  <c r="X178" i="4" s="1"/>
  <c r="V178" i="4"/>
  <c r="Y178" i="4" s="1"/>
  <c r="AE178" i="4"/>
  <c r="W166" i="4"/>
  <c r="X166" i="4" s="1"/>
  <c r="Z166" i="4"/>
  <c r="AC166" i="4" s="1"/>
  <c r="AA166" i="4"/>
  <c r="AB166" i="4" s="1"/>
  <c r="R166" i="4"/>
  <c r="U166" i="4" s="1"/>
  <c r="S166" i="4"/>
  <c r="T166" i="4" s="1"/>
  <c r="V166" i="4"/>
  <c r="Y166" i="4" s="1"/>
  <c r="AE166" i="4"/>
  <c r="AE154" i="4"/>
  <c r="S154" i="4"/>
  <c r="T154" i="4" s="1"/>
  <c r="V154" i="4"/>
  <c r="Y154" i="4" s="1"/>
  <c r="Z154" i="4"/>
  <c r="AC154" i="4" s="1"/>
  <c r="R154" i="4"/>
  <c r="U154" i="4" s="1"/>
  <c r="AA154" i="4"/>
  <c r="AB154" i="4" s="1"/>
  <c r="W154" i="4"/>
  <c r="X154" i="4" s="1"/>
  <c r="W142" i="4"/>
  <c r="X142" i="4" s="1"/>
  <c r="AE142" i="4"/>
  <c r="S142" i="4"/>
  <c r="T142" i="4" s="1"/>
  <c r="R142" i="4"/>
  <c r="U142" i="4" s="1"/>
  <c r="V142" i="4"/>
  <c r="Y142" i="4" s="1"/>
  <c r="Z142" i="4"/>
  <c r="AC142" i="4" s="1"/>
  <c r="AA142" i="4"/>
  <c r="AB142" i="4" s="1"/>
  <c r="Z130" i="4"/>
  <c r="AC130" i="4" s="1"/>
  <c r="R130" i="4"/>
  <c r="U130" i="4" s="1"/>
  <c r="S130" i="4"/>
  <c r="T130" i="4" s="1"/>
  <c r="V130" i="4"/>
  <c r="Y130" i="4" s="1"/>
  <c r="W130" i="4"/>
  <c r="X130" i="4" s="1"/>
  <c r="AA130" i="4"/>
  <c r="AB130" i="4" s="1"/>
  <c r="AE130" i="4"/>
  <c r="AE118" i="4"/>
  <c r="R118" i="4"/>
  <c r="U118" i="4" s="1"/>
  <c r="V118" i="4"/>
  <c r="Y118" i="4" s="1"/>
  <c r="Z118" i="4"/>
  <c r="AC118" i="4" s="1"/>
  <c r="S118" i="4"/>
  <c r="T118" i="4" s="1"/>
  <c r="W118" i="4"/>
  <c r="X118" i="4" s="1"/>
  <c r="AA118" i="4"/>
  <c r="AB118" i="4" s="1"/>
  <c r="AE106" i="4"/>
  <c r="R106" i="4"/>
  <c r="U106" i="4" s="1"/>
  <c r="S106" i="4"/>
  <c r="T106" i="4" s="1"/>
  <c r="V106" i="4"/>
  <c r="Y106" i="4" s="1"/>
  <c r="W106" i="4"/>
  <c r="X106" i="4" s="1"/>
  <c r="Z106" i="4"/>
  <c r="AC106" i="4" s="1"/>
  <c r="AA106" i="4"/>
  <c r="AB106" i="4" s="1"/>
  <c r="S94" i="4"/>
  <c r="T94" i="4" s="1"/>
  <c r="R94" i="4"/>
  <c r="U94" i="4" s="1"/>
  <c r="V94" i="4"/>
  <c r="Y94" i="4" s="1"/>
  <c r="W94" i="4"/>
  <c r="X94" i="4" s="1"/>
  <c r="Z94" i="4"/>
  <c r="AC94" i="4" s="1"/>
  <c r="AA94" i="4"/>
  <c r="AB94" i="4" s="1"/>
  <c r="AE94" i="4"/>
  <c r="R82" i="4"/>
  <c r="U82" i="4" s="1"/>
  <c r="W82" i="4"/>
  <c r="X82" i="4" s="1"/>
  <c r="V82" i="4"/>
  <c r="Y82" i="4" s="1"/>
  <c r="Z82" i="4"/>
  <c r="AC82" i="4" s="1"/>
  <c r="AA82" i="4"/>
  <c r="AB82" i="4" s="1"/>
  <c r="AE82" i="4"/>
  <c r="S82" i="4"/>
  <c r="T82" i="4" s="1"/>
  <c r="Z70" i="4"/>
  <c r="AC70" i="4" s="1"/>
  <c r="AA70" i="4"/>
  <c r="AB70" i="4" s="1"/>
  <c r="AE70" i="4"/>
  <c r="S70" i="4"/>
  <c r="T70" i="4" s="1"/>
  <c r="V70" i="4"/>
  <c r="Y70" i="4" s="1"/>
  <c r="W70" i="4"/>
  <c r="X70" i="4" s="1"/>
  <c r="R70" i="4"/>
  <c r="U70" i="4" s="1"/>
  <c r="R58" i="4"/>
  <c r="U58" i="4" s="1"/>
  <c r="S58" i="4"/>
  <c r="T58" i="4" s="1"/>
  <c r="V58" i="4"/>
  <c r="Y58" i="4" s="1"/>
  <c r="W58" i="4"/>
  <c r="X58" i="4" s="1"/>
  <c r="Z58" i="4"/>
  <c r="AC58" i="4" s="1"/>
  <c r="AA58" i="4"/>
  <c r="AB58" i="4" s="1"/>
  <c r="AE58" i="4"/>
  <c r="R46" i="4"/>
  <c r="U46" i="4" s="1"/>
  <c r="S46" i="4"/>
  <c r="T46" i="4" s="1"/>
  <c r="V46" i="4"/>
  <c r="Y46" i="4" s="1"/>
  <c r="W46" i="4"/>
  <c r="X46" i="4" s="1"/>
  <c r="Z46" i="4"/>
  <c r="AC46" i="4" s="1"/>
  <c r="AA46" i="4"/>
  <c r="AB46" i="4" s="1"/>
  <c r="AE46" i="4"/>
  <c r="V34" i="4"/>
  <c r="Y34" i="4" s="1"/>
  <c r="Z34" i="4"/>
  <c r="AC34" i="4" s="1"/>
  <c r="AA34" i="4"/>
  <c r="AB34" i="4" s="1"/>
  <c r="AE34" i="4"/>
  <c r="R34" i="4"/>
  <c r="U34" i="4" s="1"/>
  <c r="S34" i="4"/>
  <c r="T34" i="4" s="1"/>
  <c r="W34" i="4"/>
  <c r="X34" i="4" s="1"/>
  <c r="AE87" i="4"/>
  <c r="R87" i="4"/>
  <c r="U87" i="4" s="1"/>
  <c r="S87" i="4"/>
  <c r="T87" i="4" s="1"/>
  <c r="V87" i="4"/>
  <c r="Y87" i="4" s="1"/>
  <c r="W87" i="4"/>
  <c r="X87" i="4" s="1"/>
  <c r="Z87" i="4"/>
  <c r="AC87" i="4" s="1"/>
  <c r="AA87" i="4"/>
  <c r="AB87" i="4" s="1"/>
  <c r="Z201" i="4"/>
  <c r="AC201" i="4" s="1"/>
  <c r="AA201" i="4"/>
  <c r="AB201" i="4" s="1"/>
  <c r="AE201" i="4"/>
  <c r="W201" i="4"/>
  <c r="X201" i="4" s="1"/>
  <c r="R201" i="4"/>
  <c r="U201" i="4" s="1"/>
  <c r="S201" i="4"/>
  <c r="T201" i="4" s="1"/>
  <c r="V201" i="4"/>
  <c r="Y201" i="4" s="1"/>
  <c r="V189" i="4"/>
  <c r="Y189" i="4" s="1"/>
  <c r="Z189" i="4"/>
  <c r="AC189" i="4" s="1"/>
  <c r="AA189" i="4"/>
  <c r="AB189" i="4" s="1"/>
  <c r="AE189" i="4"/>
  <c r="R189" i="4"/>
  <c r="U189" i="4" s="1"/>
  <c r="S189" i="4"/>
  <c r="T189" i="4" s="1"/>
  <c r="W189" i="4"/>
  <c r="X189" i="4" s="1"/>
  <c r="V177" i="4"/>
  <c r="Y177" i="4" s="1"/>
  <c r="AA177" i="4"/>
  <c r="AB177" i="4" s="1"/>
  <c r="AE177" i="4"/>
  <c r="R177" i="4"/>
  <c r="U177" i="4" s="1"/>
  <c r="W177" i="4"/>
  <c r="X177" i="4" s="1"/>
  <c r="S177" i="4"/>
  <c r="T177" i="4" s="1"/>
  <c r="Z177" i="4"/>
  <c r="AC177" i="4" s="1"/>
  <c r="AE165" i="4"/>
  <c r="W165" i="4"/>
  <c r="X165" i="4" s="1"/>
  <c r="Z165" i="4"/>
  <c r="AC165" i="4" s="1"/>
  <c r="AA165" i="4"/>
  <c r="AB165" i="4" s="1"/>
  <c r="R165" i="4"/>
  <c r="U165" i="4" s="1"/>
  <c r="V165" i="4"/>
  <c r="Y165" i="4" s="1"/>
  <c r="S165" i="4"/>
  <c r="T165" i="4" s="1"/>
  <c r="Z153" i="4"/>
  <c r="AC153" i="4" s="1"/>
  <c r="AE153" i="4"/>
  <c r="S153" i="4"/>
  <c r="T153" i="4" s="1"/>
  <c r="W153" i="4"/>
  <c r="X153" i="4" s="1"/>
  <c r="V153" i="4"/>
  <c r="Y153" i="4" s="1"/>
  <c r="AA153" i="4"/>
  <c r="AB153" i="4" s="1"/>
  <c r="R153" i="4"/>
  <c r="U153" i="4" s="1"/>
  <c r="Z141" i="4"/>
  <c r="AC141" i="4" s="1"/>
  <c r="R141" i="4"/>
  <c r="U141" i="4" s="1"/>
  <c r="V141" i="4"/>
  <c r="Y141" i="4" s="1"/>
  <c r="S141" i="4"/>
  <c r="T141" i="4" s="1"/>
  <c r="W141" i="4"/>
  <c r="X141" i="4" s="1"/>
  <c r="AE141" i="4"/>
  <c r="AA141" i="4"/>
  <c r="AB141" i="4" s="1"/>
  <c r="W129" i="4"/>
  <c r="X129" i="4" s="1"/>
  <c r="AE129" i="4"/>
  <c r="R129" i="4"/>
  <c r="U129" i="4" s="1"/>
  <c r="S129" i="4"/>
  <c r="T129" i="4" s="1"/>
  <c r="V129" i="4"/>
  <c r="Y129" i="4" s="1"/>
  <c r="Z129" i="4"/>
  <c r="AC129" i="4" s="1"/>
  <c r="AA129" i="4"/>
  <c r="AB129" i="4" s="1"/>
  <c r="W117" i="4"/>
  <c r="X117" i="4" s="1"/>
  <c r="AA117" i="4"/>
  <c r="AB117" i="4" s="1"/>
  <c r="R117" i="4"/>
  <c r="U117" i="4" s="1"/>
  <c r="S117" i="4"/>
  <c r="T117" i="4" s="1"/>
  <c r="V117" i="4"/>
  <c r="Y117" i="4" s="1"/>
  <c r="Z117" i="4"/>
  <c r="AC117" i="4" s="1"/>
  <c r="AE117" i="4"/>
  <c r="S105" i="4"/>
  <c r="T105" i="4" s="1"/>
  <c r="Z105" i="4"/>
  <c r="AC105" i="4" s="1"/>
  <c r="AA105" i="4"/>
  <c r="AB105" i="4" s="1"/>
  <c r="AE105" i="4"/>
  <c r="R105" i="4"/>
  <c r="U105" i="4" s="1"/>
  <c r="V105" i="4"/>
  <c r="Y105" i="4" s="1"/>
  <c r="W105" i="4"/>
  <c r="X105" i="4" s="1"/>
  <c r="R93" i="4"/>
  <c r="U93" i="4" s="1"/>
  <c r="Z93" i="4"/>
  <c r="AC93" i="4" s="1"/>
  <c r="AA93" i="4"/>
  <c r="AB93" i="4" s="1"/>
  <c r="AE93" i="4"/>
  <c r="S93" i="4"/>
  <c r="T93" i="4" s="1"/>
  <c r="V93" i="4"/>
  <c r="Y93" i="4" s="1"/>
  <c r="W93" i="4"/>
  <c r="X93" i="4" s="1"/>
  <c r="R81" i="4"/>
  <c r="U81" i="4" s="1"/>
  <c r="S81" i="4"/>
  <c r="T81" i="4" s="1"/>
  <c r="V81" i="4"/>
  <c r="Y81" i="4" s="1"/>
  <c r="W81" i="4"/>
  <c r="X81" i="4" s="1"/>
  <c r="Z81" i="4"/>
  <c r="AC81" i="4" s="1"/>
  <c r="AA81" i="4"/>
  <c r="AB81" i="4" s="1"/>
  <c r="AE81" i="4"/>
  <c r="R69" i="4"/>
  <c r="U69" i="4" s="1"/>
  <c r="V69" i="4"/>
  <c r="Y69" i="4" s="1"/>
  <c r="W69" i="4"/>
  <c r="X69" i="4" s="1"/>
  <c r="Z69" i="4"/>
  <c r="AC69" i="4" s="1"/>
  <c r="AA69" i="4"/>
  <c r="AB69" i="4" s="1"/>
  <c r="AE69" i="4"/>
  <c r="S69" i="4"/>
  <c r="T69" i="4" s="1"/>
  <c r="AA57" i="4"/>
  <c r="AB57" i="4" s="1"/>
  <c r="AE57" i="4"/>
  <c r="R57" i="4"/>
  <c r="U57" i="4" s="1"/>
  <c r="S57" i="4"/>
  <c r="T57" i="4" s="1"/>
  <c r="V57" i="4"/>
  <c r="Y57" i="4" s="1"/>
  <c r="W57" i="4"/>
  <c r="X57" i="4" s="1"/>
  <c r="Z57" i="4"/>
  <c r="AC57" i="4" s="1"/>
  <c r="AA45" i="4"/>
  <c r="AB45" i="4" s="1"/>
  <c r="AE45" i="4"/>
  <c r="R45" i="4"/>
  <c r="U45" i="4" s="1"/>
  <c r="S45" i="4"/>
  <c r="T45" i="4" s="1"/>
  <c r="V45" i="4"/>
  <c r="Y45" i="4" s="1"/>
  <c r="W45" i="4"/>
  <c r="X45" i="4" s="1"/>
  <c r="Z45" i="4"/>
  <c r="AC45" i="4" s="1"/>
  <c r="V33" i="4"/>
  <c r="Y33" i="4" s="1"/>
  <c r="W33" i="4"/>
  <c r="X33" i="4" s="1"/>
  <c r="Z33" i="4"/>
  <c r="AC33" i="4" s="1"/>
  <c r="AA33" i="4"/>
  <c r="AB33" i="4" s="1"/>
  <c r="AE33" i="4"/>
  <c r="R33" i="4"/>
  <c r="U33" i="4" s="1"/>
  <c r="S33" i="4"/>
  <c r="T33" i="4" s="1"/>
  <c r="S21" i="4"/>
  <c r="T21" i="4" s="1"/>
  <c r="V21" i="4"/>
  <c r="W21" i="4"/>
  <c r="X21" i="4" s="1"/>
  <c r="Z21" i="4"/>
  <c r="AA21" i="4"/>
  <c r="AB21" i="4" s="1"/>
  <c r="AE21" i="4"/>
  <c r="R21" i="4"/>
  <c r="U21" i="4" s="1"/>
  <c r="S171" i="4"/>
  <c r="T171" i="4" s="1"/>
  <c r="W171" i="4"/>
  <c r="X171" i="4" s="1"/>
  <c r="Z171" i="4"/>
  <c r="AC171" i="4" s="1"/>
  <c r="AA171" i="4"/>
  <c r="AB171" i="4" s="1"/>
  <c r="AE171" i="4"/>
  <c r="R171" i="4"/>
  <c r="U171" i="4" s="1"/>
  <c r="V171" i="4"/>
  <c r="Y171" i="4" s="1"/>
  <c r="S135" i="4"/>
  <c r="T135" i="4" s="1"/>
  <c r="AA135" i="4"/>
  <c r="AB135" i="4" s="1"/>
  <c r="AE135" i="4"/>
  <c r="R135" i="4"/>
  <c r="U135" i="4" s="1"/>
  <c r="V135" i="4"/>
  <c r="Y135" i="4" s="1"/>
  <c r="Z135" i="4"/>
  <c r="AC135" i="4" s="1"/>
  <c r="W135" i="4"/>
  <c r="X135" i="4" s="1"/>
  <c r="W15" i="4"/>
  <c r="X15" i="4" s="1"/>
  <c r="AA15" i="4"/>
  <c r="AB15" i="4" s="1"/>
  <c r="AE15" i="4"/>
  <c r="R15" i="4"/>
  <c r="U15" i="4" s="1"/>
  <c r="S15" i="4"/>
  <c r="T15" i="4" s="1"/>
  <c r="V15" i="4"/>
  <c r="Z15" i="4"/>
  <c r="W200" i="4"/>
  <c r="X200" i="4" s="1"/>
  <c r="Z200" i="4"/>
  <c r="AC200" i="4" s="1"/>
  <c r="AA200" i="4"/>
  <c r="AB200" i="4" s="1"/>
  <c r="R200" i="4"/>
  <c r="U200" i="4" s="1"/>
  <c r="S200" i="4"/>
  <c r="T200" i="4" s="1"/>
  <c r="V200" i="4"/>
  <c r="Y200" i="4" s="1"/>
  <c r="AE200" i="4"/>
  <c r="S188" i="4"/>
  <c r="T188" i="4" s="1"/>
  <c r="Z188" i="4"/>
  <c r="AC188" i="4" s="1"/>
  <c r="AA188" i="4"/>
  <c r="AB188" i="4" s="1"/>
  <c r="AE188" i="4"/>
  <c r="R188" i="4"/>
  <c r="U188" i="4" s="1"/>
  <c r="V188" i="4"/>
  <c r="Y188" i="4" s="1"/>
  <c r="W188" i="4"/>
  <c r="X188" i="4" s="1"/>
  <c r="R176" i="4"/>
  <c r="U176" i="4" s="1"/>
  <c r="S176" i="4"/>
  <c r="T176" i="4" s="1"/>
  <c r="W176" i="4"/>
  <c r="X176" i="4" s="1"/>
  <c r="Z176" i="4"/>
  <c r="AC176" i="4" s="1"/>
  <c r="AA176" i="4"/>
  <c r="AB176" i="4" s="1"/>
  <c r="AE176" i="4"/>
  <c r="V176" i="4"/>
  <c r="Y176" i="4" s="1"/>
  <c r="AE164" i="4"/>
  <c r="S164" i="4"/>
  <c r="T164" i="4" s="1"/>
  <c r="V164" i="4"/>
  <c r="Y164" i="4" s="1"/>
  <c r="AA164" i="4"/>
  <c r="AB164" i="4" s="1"/>
  <c r="R164" i="4"/>
  <c r="U164" i="4" s="1"/>
  <c r="W164" i="4"/>
  <c r="X164" i="4" s="1"/>
  <c r="Z164" i="4"/>
  <c r="AC164" i="4" s="1"/>
  <c r="W152" i="4"/>
  <c r="X152" i="4" s="1"/>
  <c r="AE152" i="4"/>
  <c r="S152" i="4"/>
  <c r="T152" i="4" s="1"/>
  <c r="R152" i="4"/>
  <c r="U152" i="4" s="1"/>
  <c r="AA152" i="4"/>
  <c r="AB152" i="4" s="1"/>
  <c r="Z152" i="4"/>
  <c r="AC152" i="4" s="1"/>
  <c r="V152" i="4"/>
  <c r="Y152" i="4" s="1"/>
  <c r="V140" i="4"/>
  <c r="Y140" i="4" s="1"/>
  <c r="Z140" i="4"/>
  <c r="AC140" i="4" s="1"/>
  <c r="AA140" i="4"/>
  <c r="AB140" i="4" s="1"/>
  <c r="S140" i="4"/>
  <c r="T140" i="4" s="1"/>
  <c r="W140" i="4"/>
  <c r="X140" i="4" s="1"/>
  <c r="AE140" i="4"/>
  <c r="R140" i="4"/>
  <c r="U140" i="4" s="1"/>
  <c r="Z128" i="4"/>
  <c r="AC128" i="4" s="1"/>
  <c r="AE128" i="4"/>
  <c r="R128" i="4"/>
  <c r="U128" i="4" s="1"/>
  <c r="S128" i="4"/>
  <c r="T128" i="4" s="1"/>
  <c r="V128" i="4"/>
  <c r="Y128" i="4" s="1"/>
  <c r="W128" i="4"/>
  <c r="X128" i="4" s="1"/>
  <c r="AA128" i="4"/>
  <c r="AB128" i="4" s="1"/>
  <c r="R116" i="4"/>
  <c r="U116" i="4" s="1"/>
  <c r="V116" i="4"/>
  <c r="Y116" i="4" s="1"/>
  <c r="W116" i="4"/>
  <c r="X116" i="4" s="1"/>
  <c r="AA116" i="4"/>
  <c r="AB116" i="4" s="1"/>
  <c r="S116" i="4"/>
  <c r="T116" i="4" s="1"/>
  <c r="Z116" i="4"/>
  <c r="AC116" i="4" s="1"/>
  <c r="AE116" i="4"/>
  <c r="S104" i="4"/>
  <c r="T104" i="4" s="1"/>
  <c r="R104" i="4"/>
  <c r="U104" i="4" s="1"/>
  <c r="V104" i="4"/>
  <c r="Y104" i="4" s="1"/>
  <c r="W104" i="4"/>
  <c r="X104" i="4" s="1"/>
  <c r="Z104" i="4"/>
  <c r="AC104" i="4" s="1"/>
  <c r="AA104" i="4"/>
  <c r="AB104" i="4" s="1"/>
  <c r="AE104" i="4"/>
  <c r="S92" i="4"/>
  <c r="T92" i="4" s="1"/>
  <c r="V92" i="4"/>
  <c r="Y92" i="4" s="1"/>
  <c r="W92" i="4"/>
  <c r="X92" i="4" s="1"/>
  <c r="Z92" i="4"/>
  <c r="AC92" i="4" s="1"/>
  <c r="AA92" i="4"/>
  <c r="AB92" i="4" s="1"/>
  <c r="AE92" i="4"/>
  <c r="R92" i="4"/>
  <c r="U92" i="4" s="1"/>
  <c r="AE80" i="4"/>
  <c r="R80" i="4"/>
  <c r="U80" i="4" s="1"/>
  <c r="S80" i="4"/>
  <c r="T80" i="4" s="1"/>
  <c r="V80" i="4"/>
  <c r="Y80" i="4" s="1"/>
  <c r="W80" i="4"/>
  <c r="X80" i="4" s="1"/>
  <c r="Z80" i="4"/>
  <c r="AC80" i="4" s="1"/>
  <c r="AA80" i="4"/>
  <c r="AB80" i="4" s="1"/>
  <c r="R68" i="4"/>
  <c r="U68" i="4" s="1"/>
  <c r="S68" i="4"/>
  <c r="T68" i="4" s="1"/>
  <c r="V68" i="4"/>
  <c r="Y68" i="4" s="1"/>
  <c r="W68" i="4"/>
  <c r="X68" i="4" s="1"/>
  <c r="AA68" i="4"/>
  <c r="AB68" i="4" s="1"/>
  <c r="AE68" i="4"/>
  <c r="Z68" i="4"/>
  <c r="AC68" i="4" s="1"/>
  <c r="W56" i="4"/>
  <c r="X56" i="4" s="1"/>
  <c r="AA56" i="4"/>
  <c r="AB56" i="4" s="1"/>
  <c r="AE56" i="4"/>
  <c r="R56" i="4"/>
  <c r="U56" i="4" s="1"/>
  <c r="S56" i="4"/>
  <c r="T56" i="4" s="1"/>
  <c r="V56" i="4"/>
  <c r="Y56" i="4" s="1"/>
  <c r="Z56" i="4"/>
  <c r="AC56" i="4" s="1"/>
  <c r="S44" i="4"/>
  <c r="T44" i="4" s="1"/>
  <c r="V44" i="4"/>
  <c r="Y44" i="4" s="1"/>
  <c r="W44" i="4"/>
  <c r="X44" i="4" s="1"/>
  <c r="Z44" i="4"/>
  <c r="AC44" i="4" s="1"/>
  <c r="AA44" i="4"/>
  <c r="AB44" i="4" s="1"/>
  <c r="AE44" i="4"/>
  <c r="R44" i="4"/>
  <c r="U44" i="4" s="1"/>
  <c r="R32" i="4"/>
  <c r="U32" i="4" s="1"/>
  <c r="S32" i="4"/>
  <c r="T32" i="4" s="1"/>
  <c r="V32" i="4"/>
  <c r="Y32" i="4" s="1"/>
  <c r="W32" i="4"/>
  <c r="X32" i="4" s="1"/>
  <c r="Z32" i="4"/>
  <c r="AC32" i="4" s="1"/>
  <c r="AA32" i="4"/>
  <c r="AB32" i="4" s="1"/>
  <c r="AE32" i="4"/>
  <c r="AE20" i="4"/>
  <c r="R20" i="4"/>
  <c r="U20" i="4" s="1"/>
  <c r="S20" i="4"/>
  <c r="T20" i="4" s="1"/>
  <c r="V20" i="4"/>
  <c r="W20" i="4"/>
  <c r="X20" i="4" s="1"/>
  <c r="Z20" i="4"/>
  <c r="AC20" i="4" s="1"/>
  <c r="AA20" i="4"/>
  <c r="AB20" i="4" s="1"/>
  <c r="Z123" i="4"/>
  <c r="AC123" i="4" s="1"/>
  <c r="AE123" i="4"/>
  <c r="S123" i="4"/>
  <c r="T123" i="4" s="1"/>
  <c r="W123" i="4"/>
  <c r="X123" i="4" s="1"/>
  <c r="R123" i="4"/>
  <c r="U123" i="4" s="1"/>
  <c r="V123" i="4"/>
  <c r="Y123" i="4" s="1"/>
  <c r="AA123" i="4"/>
  <c r="AB123" i="4" s="1"/>
  <c r="V199" i="4"/>
  <c r="Y199" i="4" s="1"/>
  <c r="W199" i="4"/>
  <c r="X199" i="4" s="1"/>
  <c r="AE199" i="4"/>
  <c r="R199" i="4"/>
  <c r="U199" i="4" s="1"/>
  <c r="Z199" i="4"/>
  <c r="AC199" i="4" s="1"/>
  <c r="S199" i="4"/>
  <c r="T199" i="4" s="1"/>
  <c r="AA199" i="4"/>
  <c r="AB199" i="4" s="1"/>
  <c r="S187" i="4"/>
  <c r="T187" i="4" s="1"/>
  <c r="V187" i="4"/>
  <c r="Y187" i="4" s="1"/>
  <c r="W187" i="4"/>
  <c r="X187" i="4" s="1"/>
  <c r="Z187" i="4"/>
  <c r="AC187" i="4" s="1"/>
  <c r="R187" i="4"/>
  <c r="U187" i="4" s="1"/>
  <c r="AA187" i="4"/>
  <c r="AB187" i="4" s="1"/>
  <c r="AE187" i="4"/>
  <c r="S175" i="4"/>
  <c r="T175" i="4" s="1"/>
  <c r="V175" i="4"/>
  <c r="Y175" i="4" s="1"/>
  <c r="Z175" i="4"/>
  <c r="AC175" i="4" s="1"/>
  <c r="W175" i="4"/>
  <c r="X175" i="4" s="1"/>
  <c r="R175" i="4"/>
  <c r="U175" i="4" s="1"/>
  <c r="AE175" i="4"/>
  <c r="AA175" i="4"/>
  <c r="AB175" i="4" s="1"/>
  <c r="AE163" i="4"/>
  <c r="R163" i="4"/>
  <c r="U163" i="4" s="1"/>
  <c r="S163" i="4"/>
  <c r="T163" i="4" s="1"/>
  <c r="V163" i="4"/>
  <c r="Y163" i="4" s="1"/>
  <c r="W163" i="4"/>
  <c r="X163" i="4" s="1"/>
  <c r="Z163" i="4"/>
  <c r="AC163" i="4" s="1"/>
  <c r="AA163" i="4"/>
  <c r="AB163" i="4" s="1"/>
  <c r="S127" i="4"/>
  <c r="T127" i="4" s="1"/>
  <c r="W127" i="4"/>
  <c r="X127" i="4" s="1"/>
  <c r="Z127" i="4"/>
  <c r="AC127" i="4" s="1"/>
  <c r="AA127" i="4"/>
  <c r="AB127" i="4" s="1"/>
  <c r="AE127" i="4"/>
  <c r="R127" i="4"/>
  <c r="U127" i="4" s="1"/>
  <c r="V127" i="4"/>
  <c r="Y127" i="4" s="1"/>
  <c r="AA103" i="4"/>
  <c r="AB103" i="4" s="1"/>
  <c r="R103" i="4"/>
  <c r="U103" i="4" s="1"/>
  <c r="S103" i="4"/>
  <c r="T103" i="4" s="1"/>
  <c r="V103" i="4"/>
  <c r="Y103" i="4" s="1"/>
  <c r="W103" i="4"/>
  <c r="X103" i="4" s="1"/>
  <c r="Z103" i="4"/>
  <c r="AC103" i="4" s="1"/>
  <c r="AE103" i="4"/>
  <c r="V91" i="4"/>
  <c r="Y91" i="4" s="1"/>
  <c r="AA91" i="4"/>
  <c r="AB91" i="4" s="1"/>
  <c r="R91" i="4"/>
  <c r="U91" i="4" s="1"/>
  <c r="S91" i="4"/>
  <c r="T91" i="4" s="1"/>
  <c r="W91" i="4"/>
  <c r="X91" i="4" s="1"/>
  <c r="Z91" i="4"/>
  <c r="AC91" i="4" s="1"/>
  <c r="AE91" i="4"/>
  <c r="AE79" i="4"/>
  <c r="V79" i="4"/>
  <c r="Y79" i="4" s="1"/>
  <c r="W79" i="4"/>
  <c r="X79" i="4" s="1"/>
  <c r="Z79" i="4"/>
  <c r="AC79" i="4" s="1"/>
  <c r="AA79" i="4"/>
  <c r="AB79" i="4" s="1"/>
  <c r="R79" i="4"/>
  <c r="U79" i="4" s="1"/>
  <c r="S79" i="4"/>
  <c r="T79" i="4" s="1"/>
  <c r="AA67" i="4"/>
  <c r="AB67" i="4" s="1"/>
  <c r="R67" i="4"/>
  <c r="U67" i="4" s="1"/>
  <c r="S67" i="4"/>
  <c r="T67" i="4" s="1"/>
  <c r="V67" i="4"/>
  <c r="Y67" i="4" s="1"/>
  <c r="W67" i="4"/>
  <c r="X67" i="4" s="1"/>
  <c r="Z67" i="4"/>
  <c r="AC67" i="4" s="1"/>
  <c r="AE67" i="4"/>
  <c r="V55" i="4"/>
  <c r="Y55" i="4" s="1"/>
  <c r="Z55" i="4"/>
  <c r="AC55" i="4" s="1"/>
  <c r="AA55" i="4"/>
  <c r="AB55" i="4" s="1"/>
  <c r="AE55" i="4"/>
  <c r="R55" i="4"/>
  <c r="U55" i="4" s="1"/>
  <c r="S55" i="4"/>
  <c r="T55" i="4" s="1"/>
  <c r="W55" i="4"/>
  <c r="X55" i="4" s="1"/>
  <c r="S43" i="4"/>
  <c r="T43" i="4" s="1"/>
  <c r="V43" i="4"/>
  <c r="Y43" i="4" s="1"/>
  <c r="W43" i="4"/>
  <c r="X43" i="4" s="1"/>
  <c r="Z43" i="4"/>
  <c r="AC43" i="4" s="1"/>
  <c r="AA43" i="4"/>
  <c r="AB43" i="4" s="1"/>
  <c r="AE43" i="4"/>
  <c r="R43" i="4"/>
  <c r="U43" i="4" s="1"/>
  <c r="R31" i="4"/>
  <c r="U31" i="4" s="1"/>
  <c r="S31" i="4"/>
  <c r="T31" i="4" s="1"/>
  <c r="V31" i="4"/>
  <c r="Y31" i="4" s="1"/>
  <c r="W31" i="4"/>
  <c r="X31" i="4" s="1"/>
  <c r="Z31" i="4"/>
  <c r="AC31" i="4" s="1"/>
  <c r="AA31" i="4"/>
  <c r="AB31" i="4" s="1"/>
  <c r="AE31" i="4"/>
  <c r="Z19" i="4"/>
  <c r="AC19" i="4" s="1"/>
  <c r="AE19" i="4"/>
  <c r="R19" i="4"/>
  <c r="U19" i="4" s="1"/>
  <c r="S19" i="4"/>
  <c r="T19" i="4" s="1"/>
  <c r="V19" i="4"/>
  <c r="W19" i="4"/>
  <c r="X19" i="4" s="1"/>
  <c r="AA19" i="4"/>
  <c r="AB19" i="4" s="1"/>
  <c r="Z183" i="4"/>
  <c r="AC183" i="4" s="1"/>
  <c r="AA183" i="4"/>
  <c r="AB183" i="4" s="1"/>
  <c r="AE183" i="4"/>
  <c r="R183" i="4"/>
  <c r="U183" i="4" s="1"/>
  <c r="V183" i="4"/>
  <c r="Y183" i="4" s="1"/>
  <c r="W183" i="4"/>
  <c r="X183" i="4" s="1"/>
  <c r="S183" i="4"/>
  <c r="T183" i="4" s="1"/>
  <c r="Z51" i="4"/>
  <c r="AC51" i="4" s="1"/>
  <c r="AE51" i="4"/>
  <c r="R51" i="4"/>
  <c r="U51" i="4" s="1"/>
  <c r="S51" i="4"/>
  <c r="T51" i="4" s="1"/>
  <c r="V51" i="4"/>
  <c r="Y51" i="4" s="1"/>
  <c r="W51" i="4"/>
  <c r="X51" i="4" s="1"/>
  <c r="AA51" i="4"/>
  <c r="AB51" i="4" s="1"/>
  <c r="R115" i="4"/>
  <c r="U115" i="4" s="1"/>
  <c r="S115" i="4"/>
  <c r="T115" i="4" s="1"/>
  <c r="V115" i="4"/>
  <c r="Y115" i="4" s="1"/>
  <c r="Z115" i="4"/>
  <c r="AC115" i="4" s="1"/>
  <c r="AA115" i="4"/>
  <c r="AB115" i="4" s="1"/>
  <c r="AE115" i="4"/>
  <c r="W115" i="4"/>
  <c r="X115" i="4" s="1"/>
  <c r="AE198" i="4"/>
  <c r="R198" i="4"/>
  <c r="U198" i="4" s="1"/>
  <c r="S198" i="4"/>
  <c r="T198" i="4" s="1"/>
  <c r="V198" i="4"/>
  <c r="Y198" i="4" s="1"/>
  <c r="AA198" i="4"/>
  <c r="AB198" i="4" s="1"/>
  <c r="W198" i="4"/>
  <c r="X198" i="4" s="1"/>
  <c r="Z198" i="4"/>
  <c r="AC198" i="4" s="1"/>
  <c r="S186" i="4"/>
  <c r="T186" i="4" s="1"/>
  <c r="V186" i="4"/>
  <c r="Y186" i="4" s="1"/>
  <c r="W186" i="4"/>
  <c r="X186" i="4" s="1"/>
  <c r="AA186" i="4"/>
  <c r="AB186" i="4" s="1"/>
  <c r="Z186" i="4"/>
  <c r="AC186" i="4" s="1"/>
  <c r="R186" i="4"/>
  <c r="U186" i="4" s="1"/>
  <c r="AE186" i="4"/>
  <c r="AA174" i="4"/>
  <c r="AB174" i="4" s="1"/>
  <c r="R174" i="4"/>
  <c r="U174" i="4" s="1"/>
  <c r="S174" i="4"/>
  <c r="T174" i="4" s="1"/>
  <c r="W174" i="4"/>
  <c r="X174" i="4" s="1"/>
  <c r="Z174" i="4"/>
  <c r="AC174" i="4" s="1"/>
  <c r="AE174" i="4"/>
  <c r="V174" i="4"/>
  <c r="Y174" i="4" s="1"/>
  <c r="AA162" i="4"/>
  <c r="AB162" i="4" s="1"/>
  <c r="R162" i="4"/>
  <c r="U162" i="4" s="1"/>
  <c r="S162" i="4"/>
  <c r="T162" i="4" s="1"/>
  <c r="V162" i="4"/>
  <c r="Y162" i="4" s="1"/>
  <c r="W162" i="4"/>
  <c r="X162" i="4" s="1"/>
  <c r="Z162" i="4"/>
  <c r="AC162" i="4" s="1"/>
  <c r="AE162" i="4"/>
  <c r="W150" i="4"/>
  <c r="X150" i="4" s="1"/>
  <c r="Z150" i="4"/>
  <c r="AC150" i="4" s="1"/>
  <c r="AA150" i="4"/>
  <c r="AB150" i="4" s="1"/>
  <c r="AE150" i="4"/>
  <c r="V150" i="4"/>
  <c r="Y150" i="4" s="1"/>
  <c r="S150" i="4"/>
  <c r="T150" i="4" s="1"/>
  <c r="R150" i="4"/>
  <c r="U150" i="4" s="1"/>
  <c r="Z138" i="4"/>
  <c r="AC138" i="4" s="1"/>
  <c r="R138" i="4"/>
  <c r="U138" i="4" s="1"/>
  <c r="S138" i="4"/>
  <c r="T138" i="4" s="1"/>
  <c r="V138" i="4"/>
  <c r="Y138" i="4" s="1"/>
  <c r="W138" i="4"/>
  <c r="X138" i="4" s="1"/>
  <c r="AA138" i="4"/>
  <c r="AB138" i="4" s="1"/>
  <c r="AE138" i="4"/>
  <c r="V126" i="4"/>
  <c r="Y126" i="4" s="1"/>
  <c r="Z126" i="4"/>
  <c r="AC126" i="4" s="1"/>
  <c r="AA126" i="4"/>
  <c r="AB126" i="4" s="1"/>
  <c r="AE126" i="4"/>
  <c r="R126" i="4"/>
  <c r="U126" i="4" s="1"/>
  <c r="W126" i="4"/>
  <c r="X126" i="4" s="1"/>
  <c r="S126" i="4"/>
  <c r="T126" i="4" s="1"/>
  <c r="AE114" i="4"/>
  <c r="R114" i="4"/>
  <c r="U114" i="4" s="1"/>
  <c r="V114" i="4"/>
  <c r="Y114" i="4" s="1"/>
  <c r="W114" i="4"/>
  <c r="X114" i="4" s="1"/>
  <c r="Z114" i="4"/>
  <c r="AC114" i="4" s="1"/>
  <c r="AA114" i="4"/>
  <c r="AB114" i="4" s="1"/>
  <c r="S114" i="4"/>
  <c r="T114" i="4" s="1"/>
  <c r="Z102" i="4"/>
  <c r="AC102" i="4" s="1"/>
  <c r="AA102" i="4"/>
  <c r="AB102" i="4" s="1"/>
  <c r="AE102" i="4"/>
  <c r="R102" i="4"/>
  <c r="U102" i="4" s="1"/>
  <c r="S102" i="4"/>
  <c r="T102" i="4" s="1"/>
  <c r="V102" i="4"/>
  <c r="Y102" i="4" s="1"/>
  <c r="W102" i="4"/>
  <c r="X102" i="4" s="1"/>
  <c r="S90" i="4"/>
  <c r="T90" i="4" s="1"/>
  <c r="Z90" i="4"/>
  <c r="AC90" i="4" s="1"/>
  <c r="AE90" i="4"/>
  <c r="R90" i="4"/>
  <c r="U90" i="4" s="1"/>
  <c r="V90" i="4"/>
  <c r="Y90" i="4" s="1"/>
  <c r="W90" i="4"/>
  <c r="X90" i="4" s="1"/>
  <c r="AA90" i="4"/>
  <c r="AB90" i="4" s="1"/>
  <c r="V78" i="4"/>
  <c r="Y78" i="4" s="1"/>
  <c r="R78" i="4"/>
  <c r="U78" i="4" s="1"/>
  <c r="S78" i="4"/>
  <c r="T78" i="4" s="1"/>
  <c r="W78" i="4"/>
  <c r="X78" i="4" s="1"/>
  <c r="Z78" i="4"/>
  <c r="AC78" i="4" s="1"/>
  <c r="AA78" i="4"/>
  <c r="AB78" i="4" s="1"/>
  <c r="AE78" i="4"/>
  <c r="AE66" i="4"/>
  <c r="R66" i="4"/>
  <c r="U66" i="4" s="1"/>
  <c r="S66" i="4"/>
  <c r="T66" i="4" s="1"/>
  <c r="V66" i="4"/>
  <c r="Y66" i="4" s="1"/>
  <c r="W66" i="4"/>
  <c r="X66" i="4" s="1"/>
  <c r="Z66" i="4"/>
  <c r="AC66" i="4" s="1"/>
  <c r="AA66" i="4"/>
  <c r="AB66" i="4" s="1"/>
  <c r="R54" i="4"/>
  <c r="U54" i="4" s="1"/>
  <c r="V54" i="4"/>
  <c r="Y54" i="4" s="1"/>
  <c r="W54" i="4"/>
  <c r="X54" i="4" s="1"/>
  <c r="Z54" i="4"/>
  <c r="AC54" i="4" s="1"/>
  <c r="AA54" i="4"/>
  <c r="AB54" i="4" s="1"/>
  <c r="AE54" i="4"/>
  <c r="S54" i="4"/>
  <c r="T54" i="4" s="1"/>
  <c r="AE42" i="4"/>
  <c r="R42" i="4"/>
  <c r="U42" i="4" s="1"/>
  <c r="S42" i="4"/>
  <c r="T42" i="4" s="1"/>
  <c r="V42" i="4"/>
  <c r="Y42" i="4" s="1"/>
  <c r="W42" i="4"/>
  <c r="X42" i="4" s="1"/>
  <c r="Z42" i="4"/>
  <c r="AC42" i="4" s="1"/>
  <c r="AA42" i="4"/>
  <c r="AB42" i="4" s="1"/>
  <c r="AA30" i="4"/>
  <c r="AB30" i="4" s="1"/>
  <c r="AE30" i="4"/>
  <c r="R30" i="4"/>
  <c r="U30" i="4" s="1"/>
  <c r="S30" i="4"/>
  <c r="T30" i="4" s="1"/>
  <c r="V30" i="4"/>
  <c r="Y30" i="4" s="1"/>
  <c r="W30" i="4"/>
  <c r="X30" i="4" s="1"/>
  <c r="Z30" i="4"/>
  <c r="AC30" i="4" s="1"/>
  <c r="S18" i="4"/>
  <c r="T18" i="4" s="1"/>
  <c r="W18" i="4"/>
  <c r="X18" i="4" s="1"/>
  <c r="Z18" i="4"/>
  <c r="AC18" i="4" s="1"/>
  <c r="AA18" i="4"/>
  <c r="AB18" i="4" s="1"/>
  <c r="AE18" i="4"/>
  <c r="R18" i="4"/>
  <c r="U18" i="4" s="1"/>
  <c r="V18" i="4"/>
  <c r="W147" i="4"/>
  <c r="X147" i="4" s="1"/>
  <c r="AE147" i="4"/>
  <c r="R147" i="4"/>
  <c r="U147" i="4" s="1"/>
  <c r="S147" i="4"/>
  <c r="T147" i="4" s="1"/>
  <c r="V147" i="4"/>
  <c r="Y147" i="4" s="1"/>
  <c r="AA147" i="4"/>
  <c r="AB147" i="4" s="1"/>
  <c r="Z147" i="4"/>
  <c r="AC147" i="4" s="1"/>
  <c r="S75" i="4"/>
  <c r="T75" i="4" s="1"/>
  <c r="R75" i="4"/>
  <c r="U75" i="4" s="1"/>
  <c r="V75" i="4"/>
  <c r="Y75" i="4" s="1"/>
  <c r="W75" i="4"/>
  <c r="X75" i="4" s="1"/>
  <c r="Z75" i="4"/>
  <c r="AC75" i="4" s="1"/>
  <c r="AA75" i="4"/>
  <c r="AB75" i="4" s="1"/>
  <c r="AE75" i="4"/>
  <c r="S139" i="4"/>
  <c r="T139" i="4" s="1"/>
  <c r="V139" i="4"/>
  <c r="Y139" i="4" s="1"/>
  <c r="Z139" i="4"/>
  <c r="AC139" i="4" s="1"/>
  <c r="AE139" i="4"/>
  <c r="R139" i="4"/>
  <c r="U139" i="4" s="1"/>
  <c r="W139" i="4"/>
  <c r="X139" i="4" s="1"/>
  <c r="AA139" i="4"/>
  <c r="AB139" i="4" s="1"/>
  <c r="AE197" i="4"/>
  <c r="R197" i="4"/>
  <c r="U197" i="4" s="1"/>
  <c r="S197" i="4"/>
  <c r="T197" i="4" s="1"/>
  <c r="Z197" i="4"/>
  <c r="AC197" i="4" s="1"/>
  <c r="AA197" i="4"/>
  <c r="AB197" i="4" s="1"/>
  <c r="W197" i="4"/>
  <c r="X197" i="4" s="1"/>
  <c r="V197" i="4"/>
  <c r="Y197" i="4" s="1"/>
  <c r="R185" i="4"/>
  <c r="U185" i="4" s="1"/>
  <c r="S185" i="4"/>
  <c r="T185" i="4" s="1"/>
  <c r="V185" i="4"/>
  <c r="Y185" i="4" s="1"/>
  <c r="W185" i="4"/>
  <c r="X185" i="4" s="1"/>
  <c r="AA185" i="4"/>
  <c r="AB185" i="4" s="1"/>
  <c r="AE185" i="4"/>
  <c r="Z185" i="4"/>
  <c r="AC185" i="4" s="1"/>
  <c r="R173" i="4"/>
  <c r="U173" i="4" s="1"/>
  <c r="V173" i="4"/>
  <c r="Y173" i="4" s="1"/>
  <c r="AE173" i="4"/>
  <c r="S173" i="4"/>
  <c r="T173" i="4" s="1"/>
  <c r="W173" i="4"/>
  <c r="X173" i="4" s="1"/>
  <c r="AA173" i="4"/>
  <c r="AB173" i="4" s="1"/>
  <c r="Z173" i="4"/>
  <c r="AC173" i="4" s="1"/>
  <c r="S161" i="4"/>
  <c r="T161" i="4" s="1"/>
  <c r="AA161" i="4"/>
  <c r="AB161" i="4" s="1"/>
  <c r="V161" i="4"/>
  <c r="Y161" i="4" s="1"/>
  <c r="W161" i="4"/>
  <c r="X161" i="4" s="1"/>
  <c r="AE161" i="4"/>
  <c r="R161" i="4"/>
  <c r="U161" i="4" s="1"/>
  <c r="Z161" i="4"/>
  <c r="AC161" i="4" s="1"/>
  <c r="S149" i="4"/>
  <c r="T149" i="4" s="1"/>
  <c r="V149" i="4"/>
  <c r="Y149" i="4" s="1"/>
  <c r="W149" i="4"/>
  <c r="X149" i="4" s="1"/>
  <c r="AA149" i="4"/>
  <c r="AB149" i="4" s="1"/>
  <c r="R149" i="4"/>
  <c r="U149" i="4" s="1"/>
  <c r="AE149" i="4"/>
  <c r="Z149" i="4"/>
  <c r="AC149" i="4" s="1"/>
  <c r="W137" i="4"/>
  <c r="X137" i="4" s="1"/>
  <c r="AE137" i="4"/>
  <c r="R137" i="4"/>
  <c r="U137" i="4" s="1"/>
  <c r="S137" i="4"/>
  <c r="T137" i="4" s="1"/>
  <c r="V137" i="4"/>
  <c r="Y137" i="4" s="1"/>
  <c r="AA137" i="4"/>
  <c r="AB137" i="4" s="1"/>
  <c r="Z137" i="4"/>
  <c r="AC137" i="4" s="1"/>
  <c r="AE125" i="4"/>
  <c r="W125" i="4"/>
  <c r="X125" i="4" s="1"/>
  <c r="R125" i="4"/>
  <c r="U125" i="4" s="1"/>
  <c r="V125" i="4"/>
  <c r="Y125" i="4" s="1"/>
  <c r="S125" i="4"/>
  <c r="T125" i="4" s="1"/>
  <c r="Z125" i="4"/>
  <c r="AC125" i="4" s="1"/>
  <c r="AA125" i="4"/>
  <c r="AB125" i="4" s="1"/>
  <c r="Z113" i="4"/>
  <c r="AC113" i="4" s="1"/>
  <c r="AA113" i="4"/>
  <c r="AB113" i="4" s="1"/>
  <c r="R113" i="4"/>
  <c r="U113" i="4" s="1"/>
  <c r="S113" i="4"/>
  <c r="T113" i="4" s="1"/>
  <c r="V113" i="4"/>
  <c r="Y113" i="4" s="1"/>
  <c r="W113" i="4"/>
  <c r="X113" i="4" s="1"/>
  <c r="AE113" i="4"/>
  <c r="V101" i="4"/>
  <c r="Y101" i="4" s="1"/>
  <c r="AA101" i="4"/>
  <c r="AB101" i="4" s="1"/>
  <c r="S101" i="4"/>
  <c r="T101" i="4" s="1"/>
  <c r="W101" i="4"/>
  <c r="X101" i="4" s="1"/>
  <c r="Z101" i="4"/>
  <c r="AC101" i="4" s="1"/>
  <c r="AE101" i="4"/>
  <c r="R101" i="4"/>
  <c r="U101" i="4" s="1"/>
  <c r="S89" i="4"/>
  <c r="T89" i="4" s="1"/>
  <c r="W89" i="4"/>
  <c r="X89" i="4" s="1"/>
  <c r="Z89" i="4"/>
  <c r="AC89" i="4" s="1"/>
  <c r="AA89" i="4"/>
  <c r="AB89" i="4" s="1"/>
  <c r="AE89" i="4"/>
  <c r="R89" i="4"/>
  <c r="U89" i="4" s="1"/>
  <c r="V89" i="4"/>
  <c r="Y89" i="4" s="1"/>
  <c r="S77" i="4"/>
  <c r="T77" i="4" s="1"/>
  <c r="AE77" i="4"/>
  <c r="R77" i="4"/>
  <c r="U77" i="4" s="1"/>
  <c r="V77" i="4"/>
  <c r="Y77" i="4" s="1"/>
  <c r="W77" i="4"/>
  <c r="X77" i="4" s="1"/>
  <c r="Z77" i="4"/>
  <c r="AC77" i="4" s="1"/>
  <c r="AA77" i="4"/>
  <c r="AB77" i="4" s="1"/>
  <c r="Z65" i="4"/>
  <c r="AC65" i="4" s="1"/>
  <c r="AA65" i="4"/>
  <c r="AB65" i="4" s="1"/>
  <c r="AE65" i="4"/>
  <c r="R65" i="4"/>
  <c r="U65" i="4" s="1"/>
  <c r="S65" i="4"/>
  <c r="T65" i="4" s="1"/>
  <c r="V65" i="4"/>
  <c r="Y65" i="4" s="1"/>
  <c r="W65" i="4"/>
  <c r="X65" i="4" s="1"/>
  <c r="S53" i="4"/>
  <c r="T53" i="4" s="1"/>
  <c r="V53" i="4"/>
  <c r="Y53" i="4" s="1"/>
  <c r="W53" i="4"/>
  <c r="X53" i="4" s="1"/>
  <c r="Z53" i="4"/>
  <c r="AC53" i="4" s="1"/>
  <c r="AA53" i="4"/>
  <c r="AB53" i="4" s="1"/>
  <c r="AE53" i="4"/>
  <c r="R53" i="4"/>
  <c r="U53" i="4" s="1"/>
  <c r="Z41" i="4"/>
  <c r="AC41" i="4" s="1"/>
  <c r="AE41" i="4"/>
  <c r="R41" i="4"/>
  <c r="U41" i="4" s="1"/>
  <c r="S41" i="4"/>
  <c r="T41" i="4" s="1"/>
  <c r="V41" i="4"/>
  <c r="Y41" i="4" s="1"/>
  <c r="W41" i="4"/>
  <c r="X41" i="4" s="1"/>
  <c r="AA41" i="4"/>
  <c r="AB41" i="4" s="1"/>
  <c r="W29" i="4"/>
  <c r="X29" i="4" s="1"/>
  <c r="AA29" i="4"/>
  <c r="AB29" i="4" s="1"/>
  <c r="AE29" i="4"/>
  <c r="R29" i="4"/>
  <c r="U29" i="4" s="1"/>
  <c r="S29" i="4"/>
  <c r="T29" i="4" s="1"/>
  <c r="V29" i="4"/>
  <c r="Y29" i="4" s="1"/>
  <c r="Z29" i="4"/>
  <c r="AC29" i="4" s="1"/>
  <c r="R17" i="4"/>
  <c r="U17" i="4" s="1"/>
  <c r="S17" i="4"/>
  <c r="T17" i="4" s="1"/>
  <c r="V17" i="4"/>
  <c r="W17" i="4"/>
  <c r="X17" i="4" s="1"/>
  <c r="Z17" i="4"/>
  <c r="AC17" i="4" s="1"/>
  <c r="AA17" i="4"/>
  <c r="AB17" i="4" s="1"/>
  <c r="AE17" i="4"/>
  <c r="R12" i="4"/>
  <c r="S12" i="4"/>
  <c r="T12" i="4" s="1"/>
  <c r="V12" i="4"/>
  <c r="W12" i="4"/>
  <c r="X12" i="4" s="1"/>
  <c r="Z12" i="4"/>
  <c r="AC12" i="4" s="1"/>
  <c r="AA12" i="4"/>
  <c r="AB12" i="4" s="1"/>
  <c r="AE12" i="4"/>
  <c r="R11" i="4"/>
  <c r="S11" i="4"/>
  <c r="T11" i="4" s="1"/>
  <c r="V11" i="4"/>
  <c r="W11" i="4"/>
  <c r="X11" i="4" s="1"/>
  <c r="Z11" i="4"/>
  <c r="AA11" i="4"/>
  <c r="AB11" i="4" s="1"/>
  <c r="AE11" i="4"/>
  <c r="AE10" i="4"/>
  <c r="V10" i="4"/>
  <c r="Z10" i="4"/>
  <c r="AC10" i="4" s="1"/>
  <c r="R10" i="4"/>
  <c r="O207" i="4"/>
  <c r="O171" i="4"/>
  <c r="O135" i="4"/>
  <c r="O99" i="4"/>
  <c r="O63" i="4"/>
  <c r="O27" i="4"/>
  <c r="O201" i="4"/>
  <c r="O165" i="4"/>
  <c r="O129" i="4"/>
  <c r="O93" i="4"/>
  <c r="O57" i="4"/>
  <c r="O198" i="4"/>
  <c r="O162" i="4"/>
  <c r="O126" i="4"/>
  <c r="O90" i="4"/>
  <c r="O54" i="4"/>
  <c r="O195" i="4"/>
  <c r="O159" i="4"/>
  <c r="O123" i="4"/>
  <c r="O87" i="4"/>
  <c r="O51" i="4"/>
  <c r="O192" i="4"/>
  <c r="O156" i="4"/>
  <c r="O120" i="4"/>
  <c r="O84" i="4"/>
  <c r="O48" i="4"/>
  <c r="O189" i="4"/>
  <c r="O153" i="4"/>
  <c r="O117" i="4"/>
  <c r="O81" i="4"/>
  <c r="O45" i="4"/>
  <c r="O186" i="4"/>
  <c r="O150" i="4"/>
  <c r="O114" i="4"/>
  <c r="O78" i="4"/>
  <c r="O42" i="4"/>
  <c r="O183" i="4"/>
  <c r="O147" i="4"/>
  <c r="O111" i="4"/>
  <c r="O75" i="4"/>
  <c r="O39" i="4"/>
  <c r="O180" i="4"/>
  <c r="O144" i="4"/>
  <c r="O108" i="4"/>
  <c r="O72" i="4"/>
  <c r="O36" i="4"/>
  <c r="O177" i="4"/>
  <c r="O141" i="4"/>
  <c r="O105" i="4"/>
  <c r="O69" i="4"/>
  <c r="O33" i="4"/>
  <c r="O174" i="4"/>
  <c r="O138" i="4"/>
  <c r="O102" i="4"/>
  <c r="O66" i="4"/>
  <c r="O30" i="4"/>
  <c r="N207" i="4"/>
  <c r="N204" i="4"/>
  <c r="N201" i="4"/>
  <c r="N198" i="4"/>
  <c r="N195" i="4"/>
  <c r="N192" i="4"/>
  <c r="N189" i="4"/>
  <c r="N186" i="4"/>
  <c r="N183" i="4"/>
  <c r="N180" i="4"/>
  <c r="N177" i="4"/>
  <c r="N174" i="4"/>
  <c r="N171" i="4"/>
  <c r="N168" i="4"/>
  <c r="N165" i="4"/>
  <c r="N162" i="4"/>
  <c r="N159" i="4"/>
  <c r="N156" i="4"/>
  <c r="N153" i="4"/>
  <c r="N150" i="4"/>
  <c r="N147" i="4"/>
  <c r="N144" i="4"/>
  <c r="N141" i="4"/>
  <c r="N138" i="4"/>
  <c r="N135" i="4"/>
  <c r="N132" i="4"/>
  <c r="N129" i="4"/>
  <c r="N126" i="4"/>
  <c r="N123" i="4"/>
  <c r="N120" i="4"/>
  <c r="N117" i="4"/>
  <c r="N114" i="4"/>
  <c r="N111" i="4"/>
  <c r="N108" i="4"/>
  <c r="N105" i="4"/>
  <c r="N102" i="4"/>
  <c r="N99" i="4"/>
  <c r="N96" i="4"/>
  <c r="N93" i="4"/>
  <c r="N90" i="4"/>
  <c r="N87" i="4"/>
  <c r="N84" i="4"/>
  <c r="N81" i="4"/>
  <c r="N78" i="4"/>
  <c r="N75" i="4"/>
  <c r="N72" i="4"/>
  <c r="N69" i="4"/>
  <c r="N66" i="4"/>
  <c r="N63" i="4"/>
  <c r="N60" i="4"/>
  <c r="N57" i="4"/>
  <c r="N54" i="4"/>
  <c r="N51" i="4"/>
  <c r="N48" i="4"/>
  <c r="N45" i="4"/>
  <c r="N42" i="4"/>
  <c r="N39" i="4"/>
  <c r="N36" i="4"/>
  <c r="N33" i="4"/>
  <c r="N30" i="4"/>
  <c r="N27" i="4"/>
  <c r="N24" i="4"/>
  <c r="M207" i="4"/>
  <c r="M204" i="4"/>
  <c r="M201" i="4"/>
  <c r="M198" i="4"/>
  <c r="M195" i="4"/>
  <c r="M192" i="4"/>
  <c r="M189" i="4"/>
  <c r="M186" i="4"/>
  <c r="M183" i="4"/>
  <c r="M180" i="4"/>
  <c r="M177" i="4"/>
  <c r="M174" i="4"/>
  <c r="M171" i="4"/>
  <c r="M168" i="4"/>
  <c r="M165" i="4"/>
  <c r="M162" i="4"/>
  <c r="M159" i="4"/>
  <c r="M156" i="4"/>
  <c r="M153" i="4"/>
  <c r="M150" i="4"/>
  <c r="M147" i="4"/>
  <c r="M144" i="4"/>
  <c r="M141" i="4"/>
  <c r="M138" i="4"/>
  <c r="M135" i="4"/>
  <c r="M132" i="4"/>
  <c r="M129" i="4"/>
  <c r="M126" i="4"/>
  <c r="M123" i="4"/>
  <c r="M120" i="4"/>
  <c r="M117" i="4"/>
  <c r="M114" i="4"/>
  <c r="M111" i="4"/>
  <c r="M108" i="4"/>
  <c r="M105" i="4"/>
  <c r="M102" i="4"/>
  <c r="M99" i="4"/>
  <c r="M96" i="4"/>
  <c r="M93" i="4"/>
  <c r="M90" i="4"/>
  <c r="M87" i="4"/>
  <c r="M84" i="4"/>
  <c r="M81" i="4"/>
  <c r="M78" i="4"/>
  <c r="M75" i="4"/>
  <c r="M72" i="4"/>
  <c r="M69" i="4"/>
  <c r="M66" i="4"/>
  <c r="M63" i="4"/>
  <c r="M60" i="4"/>
  <c r="M57" i="4"/>
  <c r="M54" i="4"/>
  <c r="M51" i="4"/>
  <c r="M48" i="4"/>
  <c r="M45" i="4"/>
  <c r="M42" i="4"/>
  <c r="M39" i="4"/>
  <c r="M36" i="4"/>
  <c r="M33" i="4"/>
  <c r="M30" i="4"/>
  <c r="M27" i="4"/>
  <c r="M24" i="4"/>
  <c r="O206" i="4"/>
  <c r="O203" i="4"/>
  <c r="O200" i="4"/>
  <c r="O197" i="4"/>
  <c r="O194" i="4"/>
  <c r="O191" i="4"/>
  <c r="O188" i="4"/>
  <c r="O185" i="4"/>
  <c r="O182" i="4"/>
  <c r="O179" i="4"/>
  <c r="O176" i="4"/>
  <c r="O173" i="4"/>
  <c r="O170" i="4"/>
  <c r="O167" i="4"/>
  <c r="O164" i="4"/>
  <c r="O161" i="4"/>
  <c r="O158" i="4"/>
  <c r="O155" i="4"/>
  <c r="O152" i="4"/>
  <c r="O149" i="4"/>
  <c r="O146" i="4"/>
  <c r="O143" i="4"/>
  <c r="O140" i="4"/>
  <c r="O137" i="4"/>
  <c r="O134" i="4"/>
  <c r="O131" i="4"/>
  <c r="O128" i="4"/>
  <c r="O125" i="4"/>
  <c r="O122" i="4"/>
  <c r="O119" i="4"/>
  <c r="O116" i="4"/>
  <c r="O113" i="4"/>
  <c r="O110" i="4"/>
  <c r="O107" i="4"/>
  <c r="O104" i="4"/>
  <c r="O101" i="4"/>
  <c r="O98" i="4"/>
  <c r="O95" i="4"/>
  <c r="O92" i="4"/>
  <c r="O89" i="4"/>
  <c r="O86" i="4"/>
  <c r="O83" i="4"/>
  <c r="O80" i="4"/>
  <c r="O77" i="4"/>
  <c r="O74" i="4"/>
  <c r="O71" i="4"/>
  <c r="O68" i="4"/>
  <c r="O65" i="4"/>
  <c r="O62" i="4"/>
  <c r="O59" i="4"/>
  <c r="O56" i="4"/>
  <c r="O53" i="4"/>
  <c r="O50" i="4"/>
  <c r="O47" i="4"/>
  <c r="O44" i="4"/>
  <c r="O41" i="4"/>
  <c r="O38" i="4"/>
  <c r="O35" i="4"/>
  <c r="O32" i="4"/>
  <c r="O29" i="4"/>
  <c r="O26" i="4"/>
  <c r="O23" i="4"/>
  <c r="N206" i="4"/>
  <c r="N203" i="4"/>
  <c r="N200" i="4"/>
  <c r="N197" i="4"/>
  <c r="N194" i="4"/>
  <c r="N191" i="4"/>
  <c r="N188" i="4"/>
  <c r="N185" i="4"/>
  <c r="N182" i="4"/>
  <c r="N179" i="4"/>
  <c r="N176" i="4"/>
  <c r="N173" i="4"/>
  <c r="N170" i="4"/>
  <c r="N167" i="4"/>
  <c r="N164" i="4"/>
  <c r="N161" i="4"/>
  <c r="N158" i="4"/>
  <c r="N155" i="4"/>
  <c r="N152" i="4"/>
  <c r="N149" i="4"/>
  <c r="N146" i="4"/>
  <c r="N143" i="4"/>
  <c r="N140" i="4"/>
  <c r="N137" i="4"/>
  <c r="N134" i="4"/>
  <c r="N131" i="4"/>
  <c r="N128" i="4"/>
  <c r="N125" i="4"/>
  <c r="N122" i="4"/>
  <c r="N119" i="4"/>
  <c r="N116" i="4"/>
  <c r="N113" i="4"/>
  <c r="N110" i="4"/>
  <c r="N107" i="4"/>
  <c r="N104" i="4"/>
  <c r="N101" i="4"/>
  <c r="N98" i="4"/>
  <c r="N95" i="4"/>
  <c r="N92" i="4"/>
  <c r="N89" i="4"/>
  <c r="N86" i="4"/>
  <c r="N83" i="4"/>
  <c r="N80" i="4"/>
  <c r="N77" i="4"/>
  <c r="N74" i="4"/>
  <c r="N71" i="4"/>
  <c r="N68" i="4"/>
  <c r="N65" i="4"/>
  <c r="N62" i="4"/>
  <c r="N59" i="4"/>
  <c r="N56" i="4"/>
  <c r="N53" i="4"/>
  <c r="N50" i="4"/>
  <c r="N47" i="4"/>
  <c r="N44" i="4"/>
  <c r="N41" i="4"/>
  <c r="N38" i="4"/>
  <c r="N35" i="4"/>
  <c r="N32" i="4"/>
  <c r="N29" i="4"/>
  <c r="N26" i="4"/>
  <c r="N23" i="4"/>
  <c r="M206" i="4"/>
  <c r="M203" i="4"/>
  <c r="M200" i="4"/>
  <c r="M197" i="4"/>
  <c r="M194" i="4"/>
  <c r="M191" i="4"/>
  <c r="M188" i="4"/>
  <c r="M185" i="4"/>
  <c r="M182" i="4"/>
  <c r="M179" i="4"/>
  <c r="M176" i="4"/>
  <c r="M173" i="4"/>
  <c r="M170" i="4"/>
  <c r="M167" i="4"/>
  <c r="M164" i="4"/>
  <c r="M161" i="4"/>
  <c r="M158" i="4"/>
  <c r="M155" i="4"/>
  <c r="M152" i="4"/>
  <c r="M149" i="4"/>
  <c r="M146" i="4"/>
  <c r="M143" i="4"/>
  <c r="M140" i="4"/>
  <c r="M137" i="4"/>
  <c r="M134" i="4"/>
  <c r="M131" i="4"/>
  <c r="M128" i="4"/>
  <c r="M125" i="4"/>
  <c r="M122" i="4"/>
  <c r="M119" i="4"/>
  <c r="M116" i="4"/>
  <c r="M113" i="4"/>
  <c r="M110" i="4"/>
  <c r="M107" i="4"/>
  <c r="M104" i="4"/>
  <c r="M101" i="4"/>
  <c r="M98" i="4"/>
  <c r="M95" i="4"/>
  <c r="M92" i="4"/>
  <c r="M89" i="4"/>
  <c r="M86" i="4"/>
  <c r="M83" i="4"/>
  <c r="M80" i="4"/>
  <c r="M77" i="4"/>
  <c r="M74" i="4"/>
  <c r="M71" i="4"/>
  <c r="M68" i="4"/>
  <c r="M65" i="4"/>
  <c r="M62" i="4"/>
  <c r="M59" i="4"/>
  <c r="M56" i="4"/>
  <c r="M53" i="4"/>
  <c r="M50" i="4"/>
  <c r="M47" i="4"/>
  <c r="M44" i="4"/>
  <c r="M41" i="4"/>
  <c r="M38" i="4"/>
  <c r="M35" i="4"/>
  <c r="M32" i="4"/>
  <c r="M29" i="4"/>
  <c r="M26" i="4"/>
  <c r="M23" i="4"/>
  <c r="O208" i="4"/>
  <c r="O205" i="4"/>
  <c r="O202" i="4"/>
  <c r="O199" i="4"/>
  <c r="O196" i="4"/>
  <c r="O193" i="4"/>
  <c r="O190" i="4"/>
  <c r="O187" i="4"/>
  <c r="O184" i="4"/>
  <c r="O181" i="4"/>
  <c r="O178" i="4"/>
  <c r="O175" i="4"/>
  <c r="O172" i="4"/>
  <c r="O169" i="4"/>
  <c r="O166" i="4"/>
  <c r="O163" i="4"/>
  <c r="O160" i="4"/>
  <c r="O157" i="4"/>
  <c r="O154" i="4"/>
  <c r="O151" i="4"/>
  <c r="O148" i="4"/>
  <c r="O145" i="4"/>
  <c r="O142" i="4"/>
  <c r="O139" i="4"/>
  <c r="O136" i="4"/>
  <c r="O133" i="4"/>
  <c r="O130" i="4"/>
  <c r="O127" i="4"/>
  <c r="O124" i="4"/>
  <c r="O121" i="4"/>
  <c r="O118" i="4"/>
  <c r="O115" i="4"/>
  <c r="O112" i="4"/>
  <c r="O109" i="4"/>
  <c r="O106" i="4"/>
  <c r="O103" i="4"/>
  <c r="O100" i="4"/>
  <c r="O97" i="4"/>
  <c r="O94" i="4"/>
  <c r="O91" i="4"/>
  <c r="O88" i="4"/>
  <c r="O85" i="4"/>
  <c r="O82" i="4"/>
  <c r="O79" i="4"/>
  <c r="O76" i="4"/>
  <c r="O73" i="4"/>
  <c r="O70" i="4"/>
  <c r="O67" i="4"/>
  <c r="O64" i="4"/>
  <c r="O61" i="4"/>
  <c r="O58" i="4"/>
  <c r="O55" i="4"/>
  <c r="O52" i="4"/>
  <c r="O49" i="4"/>
  <c r="O46" i="4"/>
  <c r="O43" i="4"/>
  <c r="O40" i="4"/>
  <c r="O37" i="4"/>
  <c r="O34" i="4"/>
  <c r="O31" i="4"/>
  <c r="O28" i="4"/>
  <c r="O25" i="4"/>
  <c r="N208" i="4"/>
  <c r="N205" i="4"/>
  <c r="N202" i="4"/>
  <c r="N199" i="4"/>
  <c r="N196" i="4"/>
  <c r="N193" i="4"/>
  <c r="N190" i="4"/>
  <c r="N187" i="4"/>
  <c r="N184" i="4"/>
  <c r="N181" i="4"/>
  <c r="N178" i="4"/>
  <c r="N175" i="4"/>
  <c r="N172" i="4"/>
  <c r="N169" i="4"/>
  <c r="N166" i="4"/>
  <c r="N163" i="4"/>
  <c r="N160" i="4"/>
  <c r="N157" i="4"/>
  <c r="N154" i="4"/>
  <c r="N151" i="4"/>
  <c r="N148" i="4"/>
  <c r="N145" i="4"/>
  <c r="N142" i="4"/>
  <c r="N139" i="4"/>
  <c r="N136" i="4"/>
  <c r="N133" i="4"/>
  <c r="N130" i="4"/>
  <c r="N127" i="4"/>
  <c r="N124" i="4"/>
  <c r="N121" i="4"/>
  <c r="N118" i="4"/>
  <c r="N115" i="4"/>
  <c r="N112" i="4"/>
  <c r="N109" i="4"/>
  <c r="N106" i="4"/>
  <c r="N103" i="4"/>
  <c r="N100" i="4"/>
  <c r="N97" i="4"/>
  <c r="N94" i="4"/>
  <c r="N91" i="4"/>
  <c r="N88" i="4"/>
  <c r="N85" i="4"/>
  <c r="N82" i="4"/>
  <c r="N79" i="4"/>
  <c r="N76" i="4"/>
  <c r="N73" i="4"/>
  <c r="N70" i="4"/>
  <c r="N67" i="4"/>
  <c r="N64" i="4"/>
  <c r="N61" i="4"/>
  <c r="N58" i="4"/>
  <c r="N55" i="4"/>
  <c r="N52" i="4"/>
  <c r="N49" i="4"/>
  <c r="N46" i="4"/>
  <c r="N43" i="4"/>
  <c r="N40" i="4"/>
  <c r="N37" i="4"/>
  <c r="N34" i="4"/>
  <c r="N31" i="4"/>
  <c r="N28" i="4"/>
  <c r="N25" i="4"/>
  <c r="M208" i="4"/>
  <c r="M205" i="4"/>
  <c r="M202" i="4"/>
  <c r="M199" i="4"/>
  <c r="M196" i="4"/>
  <c r="M193" i="4"/>
  <c r="M190" i="4"/>
  <c r="M187" i="4"/>
  <c r="M184" i="4"/>
  <c r="M181" i="4"/>
  <c r="M178" i="4"/>
  <c r="M175" i="4"/>
  <c r="M172" i="4"/>
  <c r="M169" i="4"/>
  <c r="M166" i="4"/>
  <c r="M163" i="4"/>
  <c r="M160" i="4"/>
  <c r="M157" i="4"/>
  <c r="M154" i="4"/>
  <c r="M151" i="4"/>
  <c r="M148" i="4"/>
  <c r="M145" i="4"/>
  <c r="M142" i="4"/>
  <c r="M139" i="4"/>
  <c r="M136" i="4"/>
  <c r="M133" i="4"/>
  <c r="M130" i="4"/>
  <c r="M127" i="4"/>
  <c r="M124" i="4"/>
  <c r="M121" i="4"/>
  <c r="M118" i="4"/>
  <c r="M115" i="4"/>
  <c r="M112" i="4"/>
  <c r="M109" i="4"/>
  <c r="M106" i="4"/>
  <c r="M103" i="4"/>
  <c r="M100" i="4"/>
  <c r="M97" i="4"/>
  <c r="M94" i="4"/>
  <c r="M91" i="4"/>
  <c r="M88" i="4"/>
  <c r="M85" i="4"/>
  <c r="M82" i="4"/>
  <c r="M79" i="4"/>
  <c r="M76" i="4"/>
  <c r="M73" i="4"/>
  <c r="M70" i="4"/>
  <c r="M67" i="4"/>
  <c r="M64" i="4"/>
  <c r="M61" i="4"/>
  <c r="M58" i="4"/>
  <c r="M55" i="4"/>
  <c r="M52" i="4"/>
  <c r="M49" i="4"/>
  <c r="M46" i="4"/>
  <c r="M43" i="4"/>
  <c r="M40" i="4"/>
  <c r="M37" i="4"/>
  <c r="M34" i="4"/>
  <c r="M31" i="4"/>
  <c r="M28" i="4"/>
  <c r="M25" i="4"/>
  <c r="D197" i="16" l="1"/>
  <c r="D233" i="16" s="1"/>
  <c r="D131" i="16"/>
  <c r="F377" i="16"/>
  <c r="F389" i="16" s="1"/>
  <c r="C236" i="16"/>
  <c r="P18" i="34"/>
  <c r="H165" i="16"/>
  <c r="E125" i="16"/>
  <c r="H125" i="16" s="1"/>
  <c r="O24" i="17" s="1"/>
  <c r="F65" i="16"/>
  <c r="F338" i="16"/>
  <c r="H105" i="16"/>
  <c r="H339" i="16"/>
  <c r="H132" i="16"/>
  <c r="H300" i="16"/>
  <c r="H280" i="16"/>
  <c r="C249" i="16"/>
  <c r="C248" i="16" s="1"/>
  <c r="J14" i="35"/>
  <c r="H200" i="16"/>
  <c r="C210" i="16"/>
  <c r="C209" i="16" s="1"/>
  <c r="J14" i="34"/>
  <c r="C225" i="16"/>
  <c r="H225" i="16" s="1"/>
  <c r="J13" i="34"/>
  <c r="C186" i="16"/>
  <c r="H186" i="16" s="1"/>
  <c r="J13" i="33"/>
  <c r="E182" i="16"/>
  <c r="F143" i="16"/>
  <c r="C131" i="16"/>
  <c r="H131" i="16" s="1"/>
  <c r="C143" i="16"/>
  <c r="C108" i="16"/>
  <c r="H108" i="16" s="1"/>
  <c r="J13" i="25"/>
  <c r="C93" i="16"/>
  <c r="C92" i="16" s="1"/>
  <c r="J14" i="25"/>
  <c r="C81" i="16"/>
  <c r="J15" i="25"/>
  <c r="E47" i="16"/>
  <c r="D158" i="16"/>
  <c r="P22" i="4"/>
  <c r="C314" i="16"/>
  <c r="P14" i="35"/>
  <c r="C197" i="16"/>
  <c r="F314" i="16"/>
  <c r="H238" i="16"/>
  <c r="H239" i="16"/>
  <c r="H43" i="16"/>
  <c r="H107" i="16"/>
  <c r="G383" i="16"/>
  <c r="G389" i="16" s="1"/>
  <c r="H384" i="16"/>
  <c r="C275" i="16"/>
  <c r="F299" i="16"/>
  <c r="H301" i="16"/>
  <c r="G305" i="16"/>
  <c r="H305" i="16" s="1"/>
  <c r="H306" i="16"/>
  <c r="F275" i="16"/>
  <c r="H267" i="16"/>
  <c r="G266" i="16"/>
  <c r="H266" i="16" s="1"/>
  <c r="F236" i="16"/>
  <c r="F272" i="16" s="1"/>
  <c r="D236" i="16"/>
  <c r="H264" i="16"/>
  <c r="C260" i="16"/>
  <c r="F216" i="16"/>
  <c r="F215" i="16" s="1"/>
  <c r="C216" i="16"/>
  <c r="E203" i="16"/>
  <c r="H203" i="16" s="1"/>
  <c r="O26" i="17" s="1"/>
  <c r="H160" i="16"/>
  <c r="E104" i="16"/>
  <c r="F104" i="16"/>
  <c r="P20" i="24"/>
  <c r="E383" i="16"/>
  <c r="H385" i="16"/>
  <c r="C119" i="16"/>
  <c r="D119" i="16"/>
  <c r="P14" i="38"/>
  <c r="P15" i="38"/>
  <c r="Q12" i="38"/>
  <c r="AC12" i="38" s="1"/>
  <c r="AI12" i="38" s="1"/>
  <c r="J12" i="38" s="1"/>
  <c r="Q10" i="38"/>
  <c r="Y10" i="38" s="1"/>
  <c r="AI10" i="38" s="1"/>
  <c r="J10" i="38" s="1"/>
  <c r="N12" i="38"/>
  <c r="E354" i="16"/>
  <c r="D378" i="16"/>
  <c r="G314" i="16"/>
  <c r="G350" i="16" s="1"/>
  <c r="E344" i="16"/>
  <c r="H344" i="16" s="1"/>
  <c r="H345" i="16"/>
  <c r="D320" i="16"/>
  <c r="H321" i="16"/>
  <c r="E320" i="16"/>
  <c r="P20" i="37"/>
  <c r="P17" i="37"/>
  <c r="P21" i="37"/>
  <c r="P18" i="37"/>
  <c r="G275" i="16"/>
  <c r="C293" i="16"/>
  <c r="P12" i="36"/>
  <c r="P10" i="36"/>
  <c r="U10" i="36" s="1"/>
  <c r="AI10" i="36" s="1"/>
  <c r="J10" i="36" s="1"/>
  <c r="D275" i="16"/>
  <c r="D311" i="16" s="1"/>
  <c r="P15" i="36"/>
  <c r="E275" i="16"/>
  <c r="E281" i="16"/>
  <c r="H281" i="16" s="1"/>
  <c r="O28" i="17" s="1"/>
  <c r="H283" i="16"/>
  <c r="P14" i="36"/>
  <c r="P18" i="36"/>
  <c r="P20" i="36"/>
  <c r="P21" i="36"/>
  <c r="G260" i="16"/>
  <c r="H262" i="16"/>
  <c r="E260" i="16"/>
  <c r="H261" i="16"/>
  <c r="E18" i="14"/>
  <c r="D27" i="17" s="1"/>
  <c r="G237" i="16"/>
  <c r="G236" i="16" s="1"/>
  <c r="D249" i="16"/>
  <c r="F18" i="14"/>
  <c r="H27" i="17" s="1"/>
  <c r="P18" i="35"/>
  <c r="E248" i="16"/>
  <c r="H251" i="16"/>
  <c r="G197" i="16"/>
  <c r="G233" i="16" s="1"/>
  <c r="H223" i="16"/>
  <c r="E221" i="16"/>
  <c r="P10" i="34"/>
  <c r="P20" i="34"/>
  <c r="P11" i="34"/>
  <c r="J8" i="34"/>
  <c r="H23" i="1" s="1"/>
  <c r="E17" i="14"/>
  <c r="D26" i="17" s="1"/>
  <c r="U26" i="17" s="1"/>
  <c r="V26" i="17" s="1"/>
  <c r="E197" i="16"/>
  <c r="B209" i="16"/>
  <c r="P16" i="34"/>
  <c r="C158" i="16"/>
  <c r="H190" i="16"/>
  <c r="G188" i="16"/>
  <c r="H188" i="16" s="1"/>
  <c r="H184" i="16"/>
  <c r="G158" i="16"/>
  <c r="H178" i="16"/>
  <c r="B197" i="16"/>
  <c r="P13" i="33"/>
  <c r="F182" i="16"/>
  <c r="B170" i="16"/>
  <c r="G149" i="16"/>
  <c r="H149" i="16" s="1"/>
  <c r="H151" i="16"/>
  <c r="H148" i="16"/>
  <c r="E143" i="16"/>
  <c r="H134" i="16"/>
  <c r="D93" i="16"/>
  <c r="G14" i="14"/>
  <c r="N11" i="25"/>
  <c r="E82" i="16"/>
  <c r="E81" i="16"/>
  <c r="P13" i="35"/>
  <c r="D94" i="16"/>
  <c r="H94" i="16" s="1"/>
  <c r="D87" i="16"/>
  <c r="D86" i="16" s="1"/>
  <c r="N14" i="25"/>
  <c r="P14" i="25" s="1"/>
  <c r="N13" i="25"/>
  <c r="P13" i="25" s="1"/>
  <c r="N12" i="25"/>
  <c r="P12" i="25" s="1"/>
  <c r="M10" i="25"/>
  <c r="P10" i="25" s="1"/>
  <c r="H14" i="14"/>
  <c r="C87" i="16"/>
  <c r="C86" i="16" s="1"/>
  <c r="F87" i="16"/>
  <c r="F86" i="16" s="1"/>
  <c r="D95" i="16"/>
  <c r="E95" i="16"/>
  <c r="E92" i="16" s="1"/>
  <c r="G71" i="16"/>
  <c r="H71" i="16" s="1"/>
  <c r="H72" i="16"/>
  <c r="P21" i="24"/>
  <c r="E65" i="16"/>
  <c r="H66" i="16"/>
  <c r="F14" i="14"/>
  <c r="H23" i="17" s="1"/>
  <c r="P13" i="32"/>
  <c r="P20" i="32"/>
  <c r="Q15" i="32"/>
  <c r="P18" i="32"/>
  <c r="P14" i="32"/>
  <c r="Q15" i="33"/>
  <c r="AC15" i="33" s="1"/>
  <c r="AI15" i="33" s="1"/>
  <c r="J15" i="33" s="1"/>
  <c r="Q11" i="33"/>
  <c r="B159" i="16"/>
  <c r="P17" i="36"/>
  <c r="P11" i="36"/>
  <c r="U11" i="36" s="1"/>
  <c r="AI11" i="36" s="1"/>
  <c r="J11" i="36" s="1"/>
  <c r="H51" i="16"/>
  <c r="D65" i="16"/>
  <c r="H56" i="16"/>
  <c r="P12" i="24"/>
  <c r="P19" i="37"/>
  <c r="P17" i="32"/>
  <c r="R29" i="17"/>
  <c r="P16" i="37"/>
  <c r="U16" i="37" s="1"/>
  <c r="R28" i="17"/>
  <c r="R27" i="17"/>
  <c r="R26" i="17"/>
  <c r="Y26" i="17"/>
  <c r="Z26" i="17" s="1"/>
  <c r="P13" i="36"/>
  <c r="U13" i="36" s="1"/>
  <c r="AI13" i="36" s="1"/>
  <c r="J13" i="36" s="1"/>
  <c r="P15" i="25"/>
  <c r="P19" i="35"/>
  <c r="P14" i="34"/>
  <c r="P17" i="34"/>
  <c r="P19" i="34"/>
  <c r="P15" i="34"/>
  <c r="H228" i="16"/>
  <c r="B227" i="16"/>
  <c r="H227" i="16" s="1"/>
  <c r="P16" i="32"/>
  <c r="U16" i="32" s="1"/>
  <c r="AI16" i="32" s="1"/>
  <c r="J16" i="32" s="1"/>
  <c r="F137" i="16"/>
  <c r="H141" i="16"/>
  <c r="P14" i="37"/>
  <c r="P19" i="36"/>
  <c r="E236" i="16"/>
  <c r="P11" i="32"/>
  <c r="U11" i="32" s="1"/>
  <c r="AI11" i="32" s="1"/>
  <c r="J11" i="32" s="1"/>
  <c r="P18" i="25"/>
  <c r="P21" i="25"/>
  <c r="P15" i="37"/>
  <c r="P12" i="34"/>
  <c r="P10" i="35"/>
  <c r="E314" i="16"/>
  <c r="G119" i="16"/>
  <c r="G155" i="16" s="1"/>
  <c r="G65" i="16"/>
  <c r="P16" i="36"/>
  <c r="U16" i="36" s="1"/>
  <c r="AI16" i="36" s="1"/>
  <c r="J16" i="36" s="1"/>
  <c r="P17" i="35"/>
  <c r="P21" i="35"/>
  <c r="P11" i="35"/>
  <c r="P13" i="34"/>
  <c r="F158" i="16"/>
  <c r="P12" i="32"/>
  <c r="G80" i="16"/>
  <c r="F80" i="16"/>
  <c r="P17" i="25"/>
  <c r="P19" i="25"/>
  <c r="P12" i="37"/>
  <c r="P13" i="37"/>
  <c r="U13" i="37" s="1"/>
  <c r="P10" i="37"/>
  <c r="U10" i="37" s="1"/>
  <c r="AI10" i="37" s="1"/>
  <c r="J10" i="37" s="1"/>
  <c r="P11" i="37"/>
  <c r="U11" i="37" s="1"/>
  <c r="AI11" i="37" s="1"/>
  <c r="J11" i="37" s="1"/>
  <c r="P12" i="35"/>
  <c r="P16" i="35"/>
  <c r="P21" i="34"/>
  <c r="P15" i="32"/>
  <c r="P16" i="25"/>
  <c r="U16" i="25" s="1"/>
  <c r="AI16" i="25" s="1"/>
  <c r="P18" i="24"/>
  <c r="F197" i="16"/>
  <c r="P20" i="35"/>
  <c r="F119" i="16"/>
  <c r="P19" i="24"/>
  <c r="P17" i="24"/>
  <c r="P21" i="38"/>
  <c r="P20" i="38"/>
  <c r="P18" i="38"/>
  <c r="P19" i="38"/>
  <c r="P19" i="32"/>
  <c r="P16" i="38"/>
  <c r="U16" i="38" s="1"/>
  <c r="AI16" i="38" s="1"/>
  <c r="J16" i="38" s="1"/>
  <c r="P17" i="38"/>
  <c r="P21" i="32"/>
  <c r="P15" i="35"/>
  <c r="P18" i="33"/>
  <c r="P21" i="33"/>
  <c r="P16" i="33"/>
  <c r="U16" i="33" s="1"/>
  <c r="P17" i="33"/>
  <c r="P20" i="33"/>
  <c r="P19" i="33"/>
  <c r="P183" i="4"/>
  <c r="AI173" i="4"/>
  <c r="J173" i="4" s="1"/>
  <c r="AI54" i="4"/>
  <c r="J54" i="4" s="1"/>
  <c r="AI67" i="4"/>
  <c r="J67" i="4" s="1"/>
  <c r="AI128" i="4"/>
  <c r="J128" i="4" s="1"/>
  <c r="AI45" i="4"/>
  <c r="J45" i="4" s="1"/>
  <c r="AI144" i="4"/>
  <c r="J144" i="4" s="1"/>
  <c r="AI145" i="4"/>
  <c r="J145" i="4" s="1"/>
  <c r="AI98" i="4"/>
  <c r="J98" i="4" s="1"/>
  <c r="AI136" i="4"/>
  <c r="J136" i="4" s="1"/>
  <c r="AI207" i="4"/>
  <c r="J207" i="4" s="1"/>
  <c r="AI41" i="4"/>
  <c r="J41" i="4" s="1"/>
  <c r="AI77" i="4"/>
  <c r="J77" i="4" s="1"/>
  <c r="AI101" i="4"/>
  <c r="J101" i="4" s="1"/>
  <c r="AI125" i="4"/>
  <c r="J125" i="4" s="1"/>
  <c r="AI75" i="4"/>
  <c r="J75" i="4" s="1"/>
  <c r="AI162" i="4"/>
  <c r="J162" i="4" s="1"/>
  <c r="AI140" i="4"/>
  <c r="J140" i="4" s="1"/>
  <c r="AI57" i="4"/>
  <c r="J57" i="4" s="1"/>
  <c r="AI165" i="4"/>
  <c r="J165" i="4" s="1"/>
  <c r="AI48" i="4"/>
  <c r="J48" i="4" s="1"/>
  <c r="AI96" i="4"/>
  <c r="J96" i="4" s="1"/>
  <c r="AI38" i="4"/>
  <c r="J38" i="4" s="1"/>
  <c r="AI62" i="4"/>
  <c r="J62" i="4" s="1"/>
  <c r="AI86" i="4"/>
  <c r="J86" i="4" s="1"/>
  <c r="AI110" i="4"/>
  <c r="J110" i="4" s="1"/>
  <c r="AI124" i="4"/>
  <c r="J124" i="4" s="1"/>
  <c r="AI78" i="4"/>
  <c r="J78" i="4" s="1"/>
  <c r="AI102" i="4"/>
  <c r="J102" i="4" s="1"/>
  <c r="AI126" i="4"/>
  <c r="J126" i="4" s="1"/>
  <c r="AI127" i="4"/>
  <c r="J127" i="4" s="1"/>
  <c r="AI32" i="4"/>
  <c r="J32" i="4" s="1"/>
  <c r="AI92" i="4"/>
  <c r="J92" i="4" s="1"/>
  <c r="AI176" i="4"/>
  <c r="J176" i="4" s="1"/>
  <c r="AI171" i="4"/>
  <c r="J171" i="4" s="1"/>
  <c r="AI117" i="4"/>
  <c r="J117" i="4" s="1"/>
  <c r="AI94" i="4"/>
  <c r="J94" i="4" s="1"/>
  <c r="AI202" i="4"/>
  <c r="J202" i="4" s="1"/>
  <c r="AI23" i="4"/>
  <c r="J23" i="4" s="1"/>
  <c r="AI83" i="4"/>
  <c r="J83" i="4" s="1"/>
  <c r="AI108" i="4"/>
  <c r="J108" i="4" s="1"/>
  <c r="AI156" i="4"/>
  <c r="J156" i="4" s="1"/>
  <c r="AI192" i="4"/>
  <c r="J192" i="4" s="1"/>
  <c r="AI73" i="4"/>
  <c r="J73" i="4" s="1"/>
  <c r="AI133" i="4"/>
  <c r="J133" i="4" s="1"/>
  <c r="AI182" i="4"/>
  <c r="J182" i="4" s="1"/>
  <c r="AI28" i="4"/>
  <c r="J28" i="4" s="1"/>
  <c r="AI65" i="4"/>
  <c r="J65" i="4" s="1"/>
  <c r="AI161" i="4"/>
  <c r="J161" i="4" s="1"/>
  <c r="AI175" i="4"/>
  <c r="J175" i="4" s="1"/>
  <c r="AI141" i="4"/>
  <c r="J141" i="4" s="1"/>
  <c r="AI58" i="4"/>
  <c r="J58" i="4" s="1"/>
  <c r="AI142" i="4"/>
  <c r="J142" i="4" s="1"/>
  <c r="AI166" i="4"/>
  <c r="J166" i="4" s="1"/>
  <c r="AI143" i="4"/>
  <c r="J143" i="4" s="1"/>
  <c r="AI167" i="4"/>
  <c r="J167" i="4" s="1"/>
  <c r="AI72" i="4"/>
  <c r="J72" i="4" s="1"/>
  <c r="AI157" i="4"/>
  <c r="J157" i="4" s="1"/>
  <c r="AI112" i="4"/>
  <c r="J112" i="4" s="1"/>
  <c r="AI196" i="4"/>
  <c r="J196" i="4" s="1"/>
  <c r="AI63" i="4"/>
  <c r="J63" i="4" s="1"/>
  <c r="AI185" i="4"/>
  <c r="J185" i="4" s="1"/>
  <c r="AI42" i="4"/>
  <c r="J42" i="4" s="1"/>
  <c r="AI150" i="4"/>
  <c r="J150" i="4" s="1"/>
  <c r="AI183" i="4"/>
  <c r="J183" i="4" s="1"/>
  <c r="AI103" i="4"/>
  <c r="J103" i="4" s="1"/>
  <c r="AI80" i="4"/>
  <c r="J80" i="4" s="1"/>
  <c r="AI190" i="4"/>
  <c r="J190" i="4" s="1"/>
  <c r="AI27" i="4"/>
  <c r="J27" i="4" s="1"/>
  <c r="AI111" i="4"/>
  <c r="J111" i="4" s="1"/>
  <c r="AI50" i="4"/>
  <c r="J50" i="4" s="1"/>
  <c r="AI88" i="4"/>
  <c r="J88" i="4" s="1"/>
  <c r="AI151" i="4"/>
  <c r="J151" i="4" s="1"/>
  <c r="AI189" i="4"/>
  <c r="J189" i="4" s="1"/>
  <c r="AI191" i="4"/>
  <c r="J191" i="4" s="1"/>
  <c r="AI159" i="4"/>
  <c r="J159" i="4" s="1"/>
  <c r="AI97" i="4"/>
  <c r="J97" i="4" s="1"/>
  <c r="AI121" i="4"/>
  <c r="J121" i="4" s="1"/>
  <c r="AI205" i="4"/>
  <c r="J205" i="4" s="1"/>
  <c r="AI146" i="4"/>
  <c r="J146" i="4" s="1"/>
  <c r="AI76" i="4"/>
  <c r="J76" i="4" s="1"/>
  <c r="AI29" i="4"/>
  <c r="J29" i="4" s="1"/>
  <c r="AI147" i="4"/>
  <c r="J147" i="4" s="1"/>
  <c r="AI66" i="4"/>
  <c r="J66" i="4" s="1"/>
  <c r="AI114" i="4"/>
  <c r="J114" i="4" s="1"/>
  <c r="AI186" i="4"/>
  <c r="J186" i="4" s="1"/>
  <c r="AI163" i="4"/>
  <c r="J163" i="4" s="1"/>
  <c r="AI164" i="4"/>
  <c r="J164" i="4" s="1"/>
  <c r="AI135" i="4"/>
  <c r="J135" i="4" s="1"/>
  <c r="AI69" i="4"/>
  <c r="J69" i="4" s="1"/>
  <c r="AI81" i="4"/>
  <c r="J81" i="4" s="1"/>
  <c r="AI106" i="4"/>
  <c r="J106" i="4" s="1"/>
  <c r="AI47" i="4"/>
  <c r="J47" i="4" s="1"/>
  <c r="AI107" i="4"/>
  <c r="J107" i="4" s="1"/>
  <c r="AI131" i="4"/>
  <c r="J131" i="4" s="1"/>
  <c r="AI36" i="4"/>
  <c r="J36" i="4" s="1"/>
  <c r="AI180" i="4"/>
  <c r="J180" i="4" s="1"/>
  <c r="AI195" i="4"/>
  <c r="J195" i="4" s="1"/>
  <c r="AI37" i="4"/>
  <c r="J37" i="4" s="1"/>
  <c r="AI61" i="4"/>
  <c r="J61" i="4" s="1"/>
  <c r="AI85" i="4"/>
  <c r="J85" i="4" s="1"/>
  <c r="AI26" i="4"/>
  <c r="J26" i="4" s="1"/>
  <c r="AI134" i="4"/>
  <c r="J134" i="4" s="1"/>
  <c r="AI52" i="4"/>
  <c r="J52" i="4" s="1"/>
  <c r="AI172" i="4"/>
  <c r="J172" i="4" s="1"/>
  <c r="AI139" i="4"/>
  <c r="J139" i="4" s="1"/>
  <c r="AI115" i="4"/>
  <c r="J115" i="4" s="1"/>
  <c r="AI43" i="4"/>
  <c r="J43" i="4" s="1"/>
  <c r="AI181" i="4"/>
  <c r="J181" i="4" s="1"/>
  <c r="AI170" i="4"/>
  <c r="J170" i="4" s="1"/>
  <c r="AI113" i="4"/>
  <c r="J113" i="4" s="1"/>
  <c r="AI149" i="4"/>
  <c r="J149" i="4" s="1"/>
  <c r="AI30" i="4"/>
  <c r="J30" i="4" s="1"/>
  <c r="AI91" i="4"/>
  <c r="J91" i="4" s="1"/>
  <c r="AI104" i="4"/>
  <c r="J104" i="4" s="1"/>
  <c r="AI129" i="4"/>
  <c r="J129" i="4" s="1"/>
  <c r="AI46" i="4"/>
  <c r="J46" i="4" s="1"/>
  <c r="AI70" i="4"/>
  <c r="J70" i="4" s="1"/>
  <c r="AI130" i="4"/>
  <c r="J130" i="4" s="1"/>
  <c r="AI99" i="4"/>
  <c r="J99" i="4" s="1"/>
  <c r="AI71" i="4"/>
  <c r="J71" i="4" s="1"/>
  <c r="AI119" i="4"/>
  <c r="J119" i="4" s="1"/>
  <c r="AI155" i="4"/>
  <c r="J155" i="4" s="1"/>
  <c r="AI120" i="4"/>
  <c r="J120" i="4" s="1"/>
  <c r="AI204" i="4"/>
  <c r="J204" i="4" s="1"/>
  <c r="AI74" i="4"/>
  <c r="J74" i="4" s="1"/>
  <c r="AI40" i="4"/>
  <c r="J40" i="4" s="1"/>
  <c r="AI184" i="4"/>
  <c r="J184" i="4" s="1"/>
  <c r="AI89" i="4"/>
  <c r="J89" i="4" s="1"/>
  <c r="AI174" i="4"/>
  <c r="J174" i="4" s="1"/>
  <c r="AI55" i="4"/>
  <c r="J55" i="4" s="1"/>
  <c r="AI44" i="4"/>
  <c r="J44" i="4" s="1"/>
  <c r="AI188" i="4"/>
  <c r="J188" i="4" s="1"/>
  <c r="AI33" i="4"/>
  <c r="J33" i="4" s="1"/>
  <c r="AI105" i="4"/>
  <c r="J105" i="4" s="1"/>
  <c r="AI34" i="4"/>
  <c r="J34" i="4" s="1"/>
  <c r="AI59" i="4"/>
  <c r="J59" i="4" s="1"/>
  <c r="AI24" i="4"/>
  <c r="J24" i="4" s="1"/>
  <c r="AI60" i="4"/>
  <c r="J60" i="4" s="1"/>
  <c r="AI84" i="4"/>
  <c r="J84" i="4" s="1"/>
  <c r="AI132" i="4"/>
  <c r="J132" i="4" s="1"/>
  <c r="AI158" i="4"/>
  <c r="J158" i="4" s="1"/>
  <c r="AI194" i="4"/>
  <c r="J194" i="4" s="1"/>
  <c r="AI64" i="4"/>
  <c r="J64" i="4" s="1"/>
  <c r="AI137" i="4"/>
  <c r="J137" i="4" s="1"/>
  <c r="AI197" i="4"/>
  <c r="J197" i="4" s="1"/>
  <c r="AI90" i="4"/>
  <c r="J90" i="4" s="1"/>
  <c r="AI79" i="4"/>
  <c r="J79" i="4" s="1"/>
  <c r="AI187" i="4"/>
  <c r="J187" i="4" s="1"/>
  <c r="AI123" i="4"/>
  <c r="J123" i="4" s="1"/>
  <c r="AI68" i="4"/>
  <c r="J68" i="4" s="1"/>
  <c r="AI152" i="4"/>
  <c r="J152" i="4" s="1"/>
  <c r="AI93" i="4"/>
  <c r="J93" i="4" s="1"/>
  <c r="AI177" i="4"/>
  <c r="J177" i="4" s="1"/>
  <c r="AI87" i="4"/>
  <c r="J87" i="4" s="1"/>
  <c r="AI35" i="4"/>
  <c r="J35" i="4" s="1"/>
  <c r="AI95" i="4"/>
  <c r="J95" i="4" s="1"/>
  <c r="AI39" i="4"/>
  <c r="J39" i="4" s="1"/>
  <c r="AI49" i="4"/>
  <c r="J49" i="4" s="1"/>
  <c r="AI109" i="4"/>
  <c r="J109" i="4" s="1"/>
  <c r="AI169" i="4"/>
  <c r="J169" i="4" s="1"/>
  <c r="AI193" i="4"/>
  <c r="J193" i="4" s="1"/>
  <c r="AI206" i="4"/>
  <c r="J206" i="4" s="1"/>
  <c r="AI100" i="4"/>
  <c r="J100" i="4" s="1"/>
  <c r="AI198" i="4"/>
  <c r="J198" i="4" s="1"/>
  <c r="AI31" i="4"/>
  <c r="J31" i="4" s="1"/>
  <c r="AI116" i="4"/>
  <c r="J116" i="4" s="1"/>
  <c r="AI153" i="4"/>
  <c r="J153" i="4" s="1"/>
  <c r="AI118" i="4"/>
  <c r="J118" i="4" s="1"/>
  <c r="AI154" i="4"/>
  <c r="J154" i="4" s="1"/>
  <c r="AI168" i="4"/>
  <c r="J168" i="4" s="1"/>
  <c r="AI25" i="4"/>
  <c r="J25" i="4" s="1"/>
  <c r="C17" i="16" s="1"/>
  <c r="AI148" i="4"/>
  <c r="J148" i="4" s="1"/>
  <c r="AI160" i="4"/>
  <c r="J160" i="4" s="1"/>
  <c r="AI53" i="4"/>
  <c r="J53" i="4" s="1"/>
  <c r="AI138" i="4"/>
  <c r="J138" i="4" s="1"/>
  <c r="AI51" i="4"/>
  <c r="J51" i="4" s="1"/>
  <c r="AI199" i="4"/>
  <c r="J199" i="4" s="1"/>
  <c r="AI56" i="4"/>
  <c r="J56" i="4" s="1"/>
  <c r="AI200" i="4"/>
  <c r="J200" i="4" s="1"/>
  <c r="AI201" i="4"/>
  <c r="J201" i="4" s="1"/>
  <c r="AI82" i="4"/>
  <c r="J82" i="4" s="1"/>
  <c r="AI178" i="4"/>
  <c r="J178" i="4" s="1"/>
  <c r="AI179" i="4"/>
  <c r="J179" i="4" s="1"/>
  <c r="AI203" i="4"/>
  <c r="J203" i="4" s="1"/>
  <c r="AI122" i="4"/>
  <c r="J122" i="4" s="1"/>
  <c r="AI208" i="4"/>
  <c r="J208" i="4" s="1"/>
  <c r="P78" i="4"/>
  <c r="P33" i="4"/>
  <c r="P105" i="4"/>
  <c r="P141" i="4"/>
  <c r="P177" i="4"/>
  <c r="P111" i="4"/>
  <c r="P69" i="4"/>
  <c r="P27" i="4"/>
  <c r="P63" i="4"/>
  <c r="P99" i="4"/>
  <c r="P135" i="4"/>
  <c r="P207" i="4"/>
  <c r="P39" i="4"/>
  <c r="P107" i="4"/>
  <c r="P144" i="4"/>
  <c r="P147" i="4"/>
  <c r="P182" i="4"/>
  <c r="P143" i="4"/>
  <c r="P179" i="4"/>
  <c r="P50" i="4"/>
  <c r="P86" i="4"/>
  <c r="P194" i="4"/>
  <c r="P54" i="4"/>
  <c r="P90" i="4"/>
  <c r="P126" i="4"/>
  <c r="P162" i="4"/>
  <c r="P198" i="4"/>
  <c r="P75" i="4"/>
  <c r="P200" i="4"/>
  <c r="P24" i="4"/>
  <c r="P60" i="4"/>
  <c r="P96" i="4"/>
  <c r="P132" i="4"/>
  <c r="P168" i="4"/>
  <c r="P204" i="4"/>
  <c r="P41" i="4"/>
  <c r="P77" i="4"/>
  <c r="P113" i="4"/>
  <c r="P149" i="4"/>
  <c r="P185" i="4"/>
  <c r="P57" i="4"/>
  <c r="P93" i="4"/>
  <c r="P129" i="4"/>
  <c r="P165" i="4"/>
  <c r="P201" i="4"/>
  <c r="P45" i="4"/>
  <c r="P81" i="4"/>
  <c r="P117" i="4"/>
  <c r="P153" i="4"/>
  <c r="P189" i="4"/>
  <c r="P171" i="4"/>
  <c r="P42" i="4"/>
  <c r="P114" i="4"/>
  <c r="P150" i="4"/>
  <c r="P186" i="4"/>
  <c r="P47" i="4"/>
  <c r="P74" i="4"/>
  <c r="P146" i="4"/>
  <c r="P30" i="4"/>
  <c r="P66" i="4"/>
  <c r="P102" i="4"/>
  <c r="P138" i="4"/>
  <c r="P174" i="4"/>
  <c r="P26" i="4"/>
  <c r="P62" i="4"/>
  <c r="P134" i="4"/>
  <c r="P170" i="4"/>
  <c r="P206" i="4"/>
  <c r="P98" i="4"/>
  <c r="P29" i="4"/>
  <c r="P140" i="4"/>
  <c r="P192" i="4"/>
  <c r="P36" i="4"/>
  <c r="P72" i="4"/>
  <c r="P108" i="4"/>
  <c r="P180" i="4"/>
  <c r="P131" i="4"/>
  <c r="P122" i="4"/>
  <c r="P158" i="4"/>
  <c r="P38" i="4"/>
  <c r="P110" i="4"/>
  <c r="P197" i="4"/>
  <c r="P32" i="4"/>
  <c r="P68" i="4"/>
  <c r="P104" i="4"/>
  <c r="P176" i="4"/>
  <c r="P119" i="4"/>
  <c r="P155" i="4"/>
  <c r="P51" i="4"/>
  <c r="P87" i="4"/>
  <c r="P123" i="4"/>
  <c r="P159" i="4"/>
  <c r="P195" i="4"/>
  <c r="P53" i="4"/>
  <c r="P89" i="4"/>
  <c r="P125" i="4"/>
  <c r="P161" i="4"/>
  <c r="P65" i="4"/>
  <c r="P101" i="4"/>
  <c r="P137" i="4"/>
  <c r="P173" i="4"/>
  <c r="P56" i="4"/>
  <c r="P92" i="4"/>
  <c r="P128" i="4"/>
  <c r="P164" i="4"/>
  <c r="P44" i="4"/>
  <c r="P80" i="4"/>
  <c r="P116" i="4"/>
  <c r="P152" i="4"/>
  <c r="P188" i="4"/>
  <c r="P48" i="4"/>
  <c r="P84" i="4"/>
  <c r="P120" i="4"/>
  <c r="P156" i="4"/>
  <c r="P95" i="4"/>
  <c r="P71" i="4"/>
  <c r="P167" i="4"/>
  <c r="P59" i="4"/>
  <c r="P203" i="4"/>
  <c r="P23" i="4"/>
  <c r="P83" i="4"/>
  <c r="P191" i="4"/>
  <c r="P70" i="4"/>
  <c r="P178" i="4"/>
  <c r="P106" i="4"/>
  <c r="P142" i="4"/>
  <c r="P202" i="4"/>
  <c r="P25" i="4"/>
  <c r="P61" i="4"/>
  <c r="P97" i="4"/>
  <c r="P133" i="4"/>
  <c r="P169" i="4"/>
  <c r="P205" i="4"/>
  <c r="P85" i="4"/>
  <c r="P103" i="4"/>
  <c r="P55" i="4"/>
  <c r="P163" i="4"/>
  <c r="P115" i="4"/>
  <c r="P31" i="4"/>
  <c r="P79" i="4"/>
  <c r="P52" i="4"/>
  <c r="P67" i="4"/>
  <c r="P175" i="4"/>
  <c r="P127" i="4"/>
  <c r="P139" i="4"/>
  <c r="P91" i="4"/>
  <c r="P199" i="4"/>
  <c r="P151" i="4"/>
  <c r="P187" i="4"/>
  <c r="P190" i="4"/>
  <c r="P28" i="4"/>
  <c r="P64" i="4"/>
  <c r="P100" i="4"/>
  <c r="P136" i="4"/>
  <c r="P172" i="4"/>
  <c r="P208" i="4"/>
  <c r="P160" i="4"/>
  <c r="P196" i="4"/>
  <c r="P148" i="4"/>
  <c r="H18" i="16"/>
  <c r="P88" i="4"/>
  <c r="P181" i="4"/>
  <c r="P43" i="4"/>
  <c r="F32" i="16"/>
  <c r="H7" i="14" s="1"/>
  <c r="P124" i="4"/>
  <c r="P40" i="4"/>
  <c r="P76" i="4"/>
  <c r="P112" i="4"/>
  <c r="P184" i="4"/>
  <c r="E14" i="16"/>
  <c r="P58" i="4"/>
  <c r="P94" i="4"/>
  <c r="P130" i="4"/>
  <c r="P166" i="4"/>
  <c r="P46" i="4"/>
  <c r="P82" i="4"/>
  <c r="P118" i="4"/>
  <c r="P154" i="4"/>
  <c r="P34" i="4"/>
  <c r="P49" i="4"/>
  <c r="P121" i="4"/>
  <c r="P157" i="4"/>
  <c r="P193" i="4"/>
  <c r="P37" i="4"/>
  <c r="P73" i="4"/>
  <c r="P109" i="4"/>
  <c r="P145" i="4"/>
  <c r="H37" i="16"/>
  <c r="H12" i="16"/>
  <c r="P35" i="4"/>
  <c r="E32" i="16"/>
  <c r="D32" i="16"/>
  <c r="F7" i="14" s="1"/>
  <c r="D26" i="16"/>
  <c r="H13" i="16"/>
  <c r="B32" i="16"/>
  <c r="H22" i="16"/>
  <c r="F20" i="16"/>
  <c r="H16" i="16"/>
  <c r="G20" i="16"/>
  <c r="I5" i="14" s="1"/>
  <c r="E20" i="16"/>
  <c r="G5" i="14" s="1"/>
  <c r="G26" i="16"/>
  <c r="H31" i="16"/>
  <c r="H24" i="16"/>
  <c r="H35" i="16"/>
  <c r="H19" i="16"/>
  <c r="F8" i="16"/>
  <c r="B26" i="16"/>
  <c r="D6" i="14" s="1"/>
  <c r="G14" i="16"/>
  <c r="F14" i="16"/>
  <c r="H25" i="16"/>
  <c r="H34" i="16"/>
  <c r="G8" i="16"/>
  <c r="D20" i="16"/>
  <c r="O13" i="4"/>
  <c r="O14" i="4"/>
  <c r="D155" i="16" l="1"/>
  <c r="E233" i="16"/>
  <c r="F350" i="16"/>
  <c r="C182" i="16"/>
  <c r="H182" i="16" s="1"/>
  <c r="C221" i="16"/>
  <c r="H93" i="16"/>
  <c r="C272" i="16"/>
  <c r="C104" i="16"/>
  <c r="H104" i="16" s="1"/>
  <c r="G311" i="16"/>
  <c r="C155" i="16"/>
  <c r="H210" i="16"/>
  <c r="F233" i="16"/>
  <c r="H209" i="16"/>
  <c r="F194" i="16"/>
  <c r="H143" i="16"/>
  <c r="F116" i="16"/>
  <c r="B99" i="16"/>
  <c r="H99" i="16" s="1"/>
  <c r="J16" i="25"/>
  <c r="H81" i="16"/>
  <c r="J23" i="17" s="1"/>
  <c r="F311" i="16"/>
  <c r="G272" i="16"/>
  <c r="G194" i="16"/>
  <c r="E272" i="16"/>
  <c r="E311" i="16"/>
  <c r="B233" i="16"/>
  <c r="F155" i="16"/>
  <c r="B356" i="16"/>
  <c r="C354" i="16"/>
  <c r="H383" i="16"/>
  <c r="N13" i="38"/>
  <c r="P13" i="38" s="1"/>
  <c r="U13" i="38" s="1"/>
  <c r="B372" i="16"/>
  <c r="M12" i="38"/>
  <c r="P12" i="38" s="1"/>
  <c r="E360" i="16"/>
  <c r="E359" i="16" s="1"/>
  <c r="K29" i="17"/>
  <c r="B316" i="16"/>
  <c r="H316" i="16" s="1"/>
  <c r="Q11" i="37"/>
  <c r="B317" i="16"/>
  <c r="H317" i="16" s="1"/>
  <c r="Q10" i="37"/>
  <c r="K28" i="17"/>
  <c r="B277" i="16"/>
  <c r="Q11" i="36"/>
  <c r="B278" i="16"/>
  <c r="H278" i="16" s="1"/>
  <c r="Q10" i="36"/>
  <c r="B294" i="16"/>
  <c r="Q17" i="36"/>
  <c r="Q16" i="36"/>
  <c r="C303" i="16"/>
  <c r="E19" i="14"/>
  <c r="D28" i="17" s="1"/>
  <c r="H221" i="16"/>
  <c r="C215" i="16"/>
  <c r="H216" i="16"/>
  <c r="E121" i="16"/>
  <c r="B121" i="16"/>
  <c r="Q11" i="32"/>
  <c r="B139" i="16"/>
  <c r="H139" i="16" s="1"/>
  <c r="B138" i="16"/>
  <c r="H138" i="16" s="1"/>
  <c r="B360" i="16"/>
  <c r="B359" i="16" s="1"/>
  <c r="G7" i="14"/>
  <c r="Q13" i="38"/>
  <c r="Y13" i="38" s="1"/>
  <c r="Q17" i="38"/>
  <c r="Y17" i="38" s="1"/>
  <c r="AI17" i="38" s="1"/>
  <c r="Q16" i="38"/>
  <c r="Q14" i="38"/>
  <c r="Y14" i="38" s="1"/>
  <c r="AI14" i="38" s="1"/>
  <c r="Q15" i="38"/>
  <c r="AC15" i="38" s="1"/>
  <c r="AI15" i="38" s="1"/>
  <c r="J15" i="38" s="1"/>
  <c r="D356" i="16"/>
  <c r="D353" i="16" s="1"/>
  <c r="H378" i="16"/>
  <c r="D377" i="16"/>
  <c r="F6" i="14" s="1"/>
  <c r="B318" i="16"/>
  <c r="Q14" i="37"/>
  <c r="Y14" i="37" s="1"/>
  <c r="AI14" i="37" s="1"/>
  <c r="Q15" i="37"/>
  <c r="H320" i="16"/>
  <c r="O29" i="17" s="1"/>
  <c r="B327" i="16"/>
  <c r="Q13" i="37"/>
  <c r="Y13" i="37" s="1"/>
  <c r="AI13" i="37" s="1"/>
  <c r="Q14" i="36"/>
  <c r="Q15" i="36"/>
  <c r="B288" i="16"/>
  <c r="D19" i="14"/>
  <c r="Q13" i="36"/>
  <c r="J8" i="36"/>
  <c r="H25" i="1" s="1"/>
  <c r="H260" i="16"/>
  <c r="D248" i="16"/>
  <c r="D272" i="16" s="1"/>
  <c r="H249" i="16"/>
  <c r="J17" i="14"/>
  <c r="C26" i="17" s="1"/>
  <c r="D7" i="14"/>
  <c r="B102" i="16"/>
  <c r="Q17" i="25"/>
  <c r="E80" i="16"/>
  <c r="E116" i="16" s="1"/>
  <c r="D92" i="16"/>
  <c r="D116" i="16" s="1"/>
  <c r="H86" i="16"/>
  <c r="O23" i="17" s="1"/>
  <c r="H87" i="16"/>
  <c r="H95" i="16"/>
  <c r="Q15" i="24"/>
  <c r="Q12" i="24"/>
  <c r="H5" i="14"/>
  <c r="G26" i="17"/>
  <c r="S26" i="17"/>
  <c r="T26" i="17" s="1"/>
  <c r="Q18" i="32"/>
  <c r="Q19" i="32"/>
  <c r="Q16" i="32"/>
  <c r="Q21" i="32"/>
  <c r="Q17" i="32"/>
  <c r="Q20" i="32"/>
  <c r="B123" i="16"/>
  <c r="Q20" i="33"/>
  <c r="Q21" i="33"/>
  <c r="Q19" i="33"/>
  <c r="Q18" i="33"/>
  <c r="B162" i="16"/>
  <c r="I6" i="14"/>
  <c r="Q21" i="25"/>
  <c r="Q20" i="25"/>
  <c r="Y20" i="25" s="1"/>
  <c r="AI20" i="25" s="1"/>
  <c r="Q18" i="25"/>
  <c r="Q19" i="25"/>
  <c r="B84" i="16"/>
  <c r="Q16" i="25"/>
  <c r="B45" i="16"/>
  <c r="Q19" i="24"/>
  <c r="Q18" i="24"/>
  <c r="Q21" i="24"/>
  <c r="F6" i="16"/>
  <c r="N18" i="4"/>
  <c r="N17" i="4"/>
  <c r="N19" i="4"/>
  <c r="C233" i="16" l="1"/>
  <c r="C366" i="16"/>
  <c r="C365" i="16" s="1"/>
  <c r="J14" i="38"/>
  <c r="C372" i="16"/>
  <c r="C371" i="16" s="1"/>
  <c r="J17" i="38"/>
  <c r="E327" i="16"/>
  <c r="E326" i="16" s="1"/>
  <c r="G4" i="14" s="1"/>
  <c r="J14" i="37"/>
  <c r="C342" i="16"/>
  <c r="C338" i="16" s="1"/>
  <c r="H338" i="16" s="1"/>
  <c r="J13" i="37"/>
  <c r="G111" i="16"/>
  <c r="H111" i="16" s="1"/>
  <c r="J20" i="25"/>
  <c r="E26" i="17"/>
  <c r="P26" i="17"/>
  <c r="H121" i="16"/>
  <c r="D360" i="16"/>
  <c r="D359" i="16" s="1"/>
  <c r="D366" i="16"/>
  <c r="D365" i="16" s="1"/>
  <c r="B371" i="16"/>
  <c r="AI13" i="38"/>
  <c r="Y15" i="37"/>
  <c r="AC15" i="37"/>
  <c r="B314" i="16"/>
  <c r="C299" i="16"/>
  <c r="C311" i="16" s="1"/>
  <c r="H303" i="16"/>
  <c r="B293" i="16"/>
  <c r="H293" i="16" s="1"/>
  <c r="H294" i="16"/>
  <c r="H277" i="16"/>
  <c r="B275" i="16"/>
  <c r="H215" i="16"/>
  <c r="B137" i="16"/>
  <c r="H137" i="16" s="1"/>
  <c r="C360" i="16"/>
  <c r="F21" i="14"/>
  <c r="H30" i="17" s="1"/>
  <c r="C327" i="16"/>
  <c r="C326" i="16" s="1"/>
  <c r="B326" i="16"/>
  <c r="F28" i="17"/>
  <c r="J19" i="14"/>
  <c r="C28" i="17" s="1"/>
  <c r="P28" i="17" s="1"/>
  <c r="B287" i="16"/>
  <c r="H288" i="16"/>
  <c r="H248" i="16"/>
  <c r="I26" i="17"/>
  <c r="W26" i="17"/>
  <c r="X26" i="17" s="1"/>
  <c r="AC16" i="33"/>
  <c r="Y16" i="33"/>
  <c r="D171" i="16"/>
  <c r="F16" i="14"/>
  <c r="H25" i="17" s="1"/>
  <c r="G113" i="16"/>
  <c r="O20" i="25"/>
  <c r="P20" i="25" s="1"/>
  <c r="I14" i="14"/>
  <c r="R23" i="17" s="1"/>
  <c r="B98" i="16"/>
  <c r="H98" i="16" s="1"/>
  <c r="H102" i="16"/>
  <c r="H92" i="16"/>
  <c r="Y13" i="24"/>
  <c r="Y15" i="24"/>
  <c r="AC15" i="24"/>
  <c r="C84" i="16"/>
  <c r="C80" i="16" s="1"/>
  <c r="C116" i="16" s="1"/>
  <c r="E14" i="14"/>
  <c r="D23" i="17" s="1"/>
  <c r="H372" i="16" l="1"/>
  <c r="E21" i="14"/>
  <c r="D30" i="17" s="1"/>
  <c r="J13" i="38"/>
  <c r="H371" i="16"/>
  <c r="E350" i="16"/>
  <c r="H342" i="16"/>
  <c r="D389" i="16"/>
  <c r="B311" i="16"/>
  <c r="H366" i="16"/>
  <c r="H365" i="16"/>
  <c r="Q18" i="38"/>
  <c r="C381" i="16"/>
  <c r="AI15" i="37"/>
  <c r="J15" i="37" s="1"/>
  <c r="H299" i="16"/>
  <c r="C359" i="16"/>
  <c r="H360" i="16"/>
  <c r="H287" i="16"/>
  <c r="E28" i="17"/>
  <c r="I28" i="17"/>
  <c r="W28" i="17"/>
  <c r="X28" i="17" s="1"/>
  <c r="U28" i="17"/>
  <c r="V28" i="17" s="1"/>
  <c r="Y28" i="17"/>
  <c r="Z28" i="17" s="1"/>
  <c r="G28" i="17"/>
  <c r="S28" i="17"/>
  <c r="T28" i="17" s="1"/>
  <c r="AI16" i="33"/>
  <c r="J16" i="33" s="1"/>
  <c r="D170" i="16"/>
  <c r="D194" i="16" s="1"/>
  <c r="H113" i="16"/>
  <c r="G110" i="16"/>
  <c r="G116" i="16" s="1"/>
  <c r="AI15" i="24"/>
  <c r="J15" i="24" s="1"/>
  <c r="H84" i="16"/>
  <c r="O11" i="4"/>
  <c r="O15" i="4"/>
  <c r="O10" i="4"/>
  <c r="O12" i="4"/>
  <c r="C377" i="16" l="1"/>
  <c r="H377" i="16" s="1"/>
  <c r="H381" i="16"/>
  <c r="F20" i="14"/>
  <c r="H29" i="17" s="1"/>
  <c r="B177" i="16"/>
  <c r="Q16" i="33"/>
  <c r="Q17" i="33"/>
  <c r="H359" i="16"/>
  <c r="O30" i="17" s="1"/>
  <c r="C171" i="16"/>
  <c r="H110" i="16"/>
  <c r="F54" i="16"/>
  <c r="F53" i="16" s="1"/>
  <c r="H4" i="14" s="1"/>
  <c r="N13" i="24"/>
  <c r="N15" i="24"/>
  <c r="B54" i="16"/>
  <c r="B53" i="16" s="1"/>
  <c r="B176" i="16" l="1"/>
  <c r="AC17" i="33"/>
  <c r="Y17" i="33"/>
  <c r="C170" i="16"/>
  <c r="H171" i="16"/>
  <c r="E27" i="16"/>
  <c r="G6" i="16"/>
  <c r="E6" i="16"/>
  <c r="G41" i="16"/>
  <c r="G3" i="16"/>
  <c r="O21" i="4"/>
  <c r="M20" i="4"/>
  <c r="O19" i="4"/>
  <c r="O18" i="4"/>
  <c r="O17" i="4"/>
  <c r="O16" i="4"/>
  <c r="M17" i="4"/>
  <c r="M19" i="4"/>
  <c r="M18" i="4"/>
  <c r="N20" i="4"/>
  <c r="N16" i="4"/>
  <c r="AI17" i="33" l="1"/>
  <c r="J17" i="33" s="1"/>
  <c r="E162" i="16"/>
  <c r="C177" i="16"/>
  <c r="E16" i="14"/>
  <c r="D25" i="17" s="1"/>
  <c r="H170" i="16"/>
  <c r="E26" i="16"/>
  <c r="G2" i="16"/>
  <c r="P18" i="4"/>
  <c r="P19" i="4"/>
  <c r="P17" i="4"/>
  <c r="U13" i="4"/>
  <c r="C176" i="16" l="1"/>
  <c r="C194" i="16" s="1"/>
  <c r="H177" i="16"/>
  <c r="G6" i="14"/>
  <c r="D9" i="16"/>
  <c r="D8" i="16" s="1"/>
  <c r="F3" i="14" s="1"/>
  <c r="H12" i="14"/>
  <c r="Q18" i="4"/>
  <c r="Y18" i="4" s="1"/>
  <c r="AI18" i="4" s="1"/>
  <c r="J18" i="4" s="1"/>
  <c r="C27" i="16" s="1"/>
  <c r="H27" i="16" s="1"/>
  <c r="I2" i="14"/>
  <c r="F41" i="16"/>
  <c r="F3" i="16"/>
  <c r="F2" i="16" s="1"/>
  <c r="Q20" i="4"/>
  <c r="Y20" i="4" s="1"/>
  <c r="AI20" i="4" s="1"/>
  <c r="J20" i="4" s="1"/>
  <c r="C33" i="16" s="1"/>
  <c r="N15" i="4"/>
  <c r="N10" i="4"/>
  <c r="N14" i="4"/>
  <c r="N11" i="4"/>
  <c r="N12" i="4"/>
  <c r="N13" i="4"/>
  <c r="N21" i="4"/>
  <c r="H176" i="16" l="1"/>
  <c r="G33" i="16"/>
  <c r="I12" i="14"/>
  <c r="O20" i="4"/>
  <c r="P20" i="4" s="1"/>
  <c r="H2" i="14"/>
  <c r="C6" i="16"/>
  <c r="G32" i="16" l="1"/>
  <c r="G38" i="16" s="1"/>
  <c r="H33" i="16"/>
  <c r="H357" i="16"/>
  <c r="H123" i="16"/>
  <c r="H201" i="16"/>
  <c r="H45" i="16"/>
  <c r="H279" i="16"/>
  <c r="H162" i="16"/>
  <c r="H318" i="16"/>
  <c r="D6" i="16"/>
  <c r="I7" i="14" l="1"/>
  <c r="U12" i="4"/>
  <c r="E11" i="16" l="1"/>
  <c r="B17" i="16" l="1"/>
  <c r="B11" i="16"/>
  <c r="H17" i="16" l="1"/>
  <c r="D3" i="16"/>
  <c r="C36" i="16" l="1"/>
  <c r="C32" i="16" l="1"/>
  <c r="H36" i="16"/>
  <c r="H315" i="16"/>
  <c r="J29" i="17" s="1"/>
  <c r="H354" i="16"/>
  <c r="J30" i="17" s="1"/>
  <c r="H237" i="16"/>
  <c r="J27" i="17" s="1"/>
  <c r="H276" i="16"/>
  <c r="J28" i="17" s="1"/>
  <c r="H198" i="16"/>
  <c r="E7" i="14" l="1"/>
  <c r="J7" i="14" s="1"/>
  <c r="H32" i="16"/>
  <c r="H233" i="16"/>
  <c r="H197" i="16"/>
  <c r="L26" i="17" s="1"/>
  <c r="M26" i="17" s="1"/>
  <c r="N26" i="17" s="1"/>
  <c r="H311" i="16"/>
  <c r="H275" i="16"/>
  <c r="L28" i="17" s="1"/>
  <c r="M28" i="17" s="1"/>
  <c r="N28" i="17" s="1"/>
  <c r="H314" i="16"/>
  <c r="L29" i="17" s="1"/>
  <c r="M29" i="17" s="1"/>
  <c r="N14" i="24" l="1"/>
  <c r="F48" i="16"/>
  <c r="H13" i="14"/>
  <c r="H26" i="14" s="1"/>
  <c r="N16" i="24"/>
  <c r="P16" i="24" s="1"/>
  <c r="U16" i="24" s="1"/>
  <c r="AI16" i="24" s="1"/>
  <c r="J16" i="24" s="1"/>
  <c r="Q17" i="24" l="1"/>
  <c r="Q13" i="24"/>
  <c r="AC13" i="24" s="1"/>
  <c r="B48" i="16"/>
  <c r="B47" i="16" s="1"/>
  <c r="B60" i="16"/>
  <c r="Q16" i="24"/>
  <c r="Q14" i="24"/>
  <c r="AC14" i="24" s="1"/>
  <c r="AI14" i="24" s="1"/>
  <c r="H27" i="14"/>
  <c r="H22" i="14"/>
  <c r="F47" i="16"/>
  <c r="F77" i="16" s="1"/>
  <c r="C54" i="16" l="1"/>
  <c r="C53" i="16" s="1"/>
  <c r="J14" i="24"/>
  <c r="G54" i="16"/>
  <c r="G53" i="16" s="1"/>
  <c r="I4" i="14" s="1"/>
  <c r="O13" i="24"/>
  <c r="P13" i="24" s="1"/>
  <c r="U13" i="24" s="1"/>
  <c r="AI13" i="24" s="1"/>
  <c r="J13" i="24" s="1"/>
  <c r="O15" i="24"/>
  <c r="P15" i="24" s="1"/>
  <c r="O14" i="24"/>
  <c r="P14" i="24" s="1"/>
  <c r="I13" i="14"/>
  <c r="I26" i="14" s="1"/>
  <c r="B59" i="16"/>
  <c r="G48" i="16"/>
  <c r="H3" i="14"/>
  <c r="H28" i="14"/>
  <c r="C69" i="16" l="1"/>
  <c r="D60" i="16"/>
  <c r="D54" i="16"/>
  <c r="H54" i="16" s="1"/>
  <c r="I27" i="14"/>
  <c r="I28" i="14" s="1"/>
  <c r="I22" i="14"/>
  <c r="G47" i="16"/>
  <c r="G77" i="16" s="1"/>
  <c r="H48" i="16"/>
  <c r="C65" i="16" l="1"/>
  <c r="H69" i="16"/>
  <c r="D59" i="16"/>
  <c r="H60" i="16"/>
  <c r="D53" i="16"/>
  <c r="I3" i="14"/>
  <c r="I8" i="14" s="1"/>
  <c r="H47" i="16"/>
  <c r="O22" i="17" s="1"/>
  <c r="H65" i="16" l="1"/>
  <c r="H53" i="16"/>
  <c r="F5" i="14"/>
  <c r="H59" i="16"/>
  <c r="E3" i="16"/>
  <c r="AC11" i="4" l="1"/>
  <c r="E4" i="16" l="1"/>
  <c r="M13" i="4"/>
  <c r="P13" i="4" s="1"/>
  <c r="M15" i="4"/>
  <c r="P15" i="4" s="1"/>
  <c r="M14" i="4"/>
  <c r="P14" i="4" s="1"/>
  <c r="Q12" i="4"/>
  <c r="Y12" i="4" s="1"/>
  <c r="AI12" i="4" s="1"/>
  <c r="J12" i="4" s="1"/>
  <c r="E9" i="16" l="1"/>
  <c r="E8" i="16" s="1"/>
  <c r="G3" i="14" s="1"/>
  <c r="C9" i="16"/>
  <c r="C4" i="16"/>
  <c r="H9" i="16" l="1"/>
  <c r="Q19" i="4" l="1"/>
  <c r="Y19" i="4" s="1"/>
  <c r="AI19" i="4" s="1"/>
  <c r="J19" i="4" s="1"/>
  <c r="F28" i="16" l="1"/>
  <c r="C28" i="16"/>
  <c r="M12" i="4"/>
  <c r="P12" i="4" s="1"/>
  <c r="E5" i="16"/>
  <c r="M16" i="4"/>
  <c r="P16" i="4" s="1"/>
  <c r="U16" i="4" s="1"/>
  <c r="H28" i="16" l="1"/>
  <c r="F26" i="16"/>
  <c r="F38" i="16" s="1"/>
  <c r="Q16" i="4"/>
  <c r="Y16" i="4" s="1"/>
  <c r="AI16" i="4" s="1"/>
  <c r="J16" i="4" s="1"/>
  <c r="Q17" i="4" s="1"/>
  <c r="Y17" i="4" s="1"/>
  <c r="AI17" i="4" s="1"/>
  <c r="J17" i="4" s="1"/>
  <c r="C21" i="16" s="1"/>
  <c r="B21" i="16"/>
  <c r="H21" i="16" l="1"/>
  <c r="H6" i="14"/>
  <c r="H8" i="14" s="1"/>
  <c r="B20" i="16"/>
  <c r="U10" i="24" l="1"/>
  <c r="AI10" i="24" s="1"/>
  <c r="B42" i="16" l="1"/>
  <c r="J10" i="24"/>
  <c r="D42" i="16"/>
  <c r="C42" i="16"/>
  <c r="C41" i="16" s="1"/>
  <c r="C77" i="16" s="1"/>
  <c r="E13" i="14"/>
  <c r="D22" i="17" s="1"/>
  <c r="D44" i="16"/>
  <c r="F13" i="14"/>
  <c r="M11" i="24"/>
  <c r="P11" i="24" s="1"/>
  <c r="B44" i="16"/>
  <c r="Q10" i="24"/>
  <c r="D13" i="14"/>
  <c r="E42" i="16"/>
  <c r="J8" i="24"/>
  <c r="H19" i="1" s="1"/>
  <c r="G13" i="14"/>
  <c r="M10" i="24"/>
  <c r="P10" i="24" s="1"/>
  <c r="D41" i="16" l="1"/>
  <c r="D77" i="16" s="1"/>
  <c r="H22" i="17"/>
  <c r="F27" i="14"/>
  <c r="F22" i="17"/>
  <c r="H44" i="16"/>
  <c r="B41" i="16"/>
  <c r="B77" i="16" s="1"/>
  <c r="H42" i="16"/>
  <c r="J22" i="17" s="1"/>
  <c r="E41" i="16"/>
  <c r="E77" i="16" s="1"/>
  <c r="R22" i="17"/>
  <c r="J13" i="14"/>
  <c r="C22" i="17" l="1"/>
  <c r="P22" i="17" s="1"/>
  <c r="Q22" i="17"/>
  <c r="U22" i="17"/>
  <c r="V22" i="17" s="1"/>
  <c r="Y22" i="17"/>
  <c r="Z22" i="17" s="1"/>
  <c r="H77" i="16"/>
  <c r="H41" i="16"/>
  <c r="L22" i="17" s="1"/>
  <c r="I22" i="17"/>
  <c r="W22" i="17"/>
  <c r="X22" i="17" s="1"/>
  <c r="E22" i="17"/>
  <c r="G22" i="17"/>
  <c r="S22" i="17"/>
  <c r="T22" i="17" s="1"/>
  <c r="M22" i="17" l="1"/>
  <c r="N22" i="17" l="1"/>
  <c r="B120" i="16" l="1"/>
  <c r="E120" i="16" l="1"/>
  <c r="E119" i="16" s="1"/>
  <c r="E155" i="16" s="1"/>
  <c r="M10" i="32"/>
  <c r="P10" i="32" s="1"/>
  <c r="U10" i="32" s="1"/>
  <c r="AI10" i="32" s="1"/>
  <c r="J10" i="32" s="1"/>
  <c r="G15" i="14"/>
  <c r="R24" i="17" s="1"/>
  <c r="B122" i="16" l="1"/>
  <c r="Q10" i="32"/>
  <c r="D15" i="14"/>
  <c r="J15" i="14" s="1"/>
  <c r="C24" i="17" s="1"/>
  <c r="P24" i="17" s="1"/>
  <c r="J8" i="32"/>
  <c r="H21" i="1" s="1"/>
  <c r="H120" i="16"/>
  <c r="J24" i="17" s="1"/>
  <c r="H122" i="16" l="1"/>
  <c r="B119" i="16"/>
  <c r="B155" i="16" s="1"/>
  <c r="Q24" i="17" s="1"/>
  <c r="F24" i="17"/>
  <c r="E24" i="17"/>
  <c r="W24" i="17"/>
  <c r="X24" i="17" s="1"/>
  <c r="I24" i="17"/>
  <c r="H155" i="16" l="1"/>
  <c r="H119" i="16"/>
  <c r="L24" i="17" s="1"/>
  <c r="M24" i="17" s="1"/>
  <c r="N24" i="17" s="1"/>
  <c r="Y24" i="17"/>
  <c r="Z24" i="17" s="1"/>
  <c r="U24" i="17"/>
  <c r="V24" i="17" s="1"/>
  <c r="G24" i="17"/>
  <c r="S24" i="17"/>
  <c r="T24" i="17" s="1"/>
  <c r="U10" i="33"/>
  <c r="AI10" i="33" s="1"/>
  <c r="Q10" i="33" l="1"/>
  <c r="J10" i="33"/>
  <c r="B161" i="16"/>
  <c r="D16" i="14"/>
  <c r="J8" i="33"/>
  <c r="H22" i="1" s="1"/>
  <c r="M10" i="33"/>
  <c r="P10" i="33" s="1"/>
  <c r="G16" i="14"/>
  <c r="R25" i="17" s="1"/>
  <c r="E159" i="16"/>
  <c r="H159" i="16" s="1"/>
  <c r="J25" i="17" s="1"/>
  <c r="F25" i="17" l="1"/>
  <c r="H161" i="16"/>
  <c r="B158" i="16"/>
  <c r="B194" i="16" s="1"/>
  <c r="S25" i="17"/>
  <c r="T25" i="17" s="1"/>
  <c r="E158" i="16"/>
  <c r="E194" i="16" s="1"/>
  <c r="J16" i="14"/>
  <c r="C25" i="17" s="1"/>
  <c r="Q25" i="17" l="1"/>
  <c r="E25" i="17"/>
  <c r="P25" i="17"/>
  <c r="H194" i="16"/>
  <c r="Y25" i="17"/>
  <c r="Z25" i="17" s="1"/>
  <c r="U25" i="17"/>
  <c r="V25" i="17" s="1"/>
  <c r="G25" i="17"/>
  <c r="H158" i="16"/>
  <c r="L25" i="17" s="1"/>
  <c r="W25" i="17"/>
  <c r="X25" i="17" s="1"/>
  <c r="I25" i="17"/>
  <c r="M25" i="17" l="1"/>
  <c r="N25" i="17" l="1"/>
  <c r="C29" i="16" l="1"/>
  <c r="Q15" i="4"/>
  <c r="B15" i="16"/>
  <c r="Q13" i="4"/>
  <c r="Q14" i="4"/>
  <c r="AC15" i="4" l="1"/>
  <c r="Y15" i="4"/>
  <c r="AC14" i="4"/>
  <c r="Y14" i="4"/>
  <c r="AC13" i="4"/>
  <c r="Y13" i="4"/>
  <c r="D15" i="16"/>
  <c r="D14" i="16" s="1"/>
  <c r="H29" i="16"/>
  <c r="B14" i="16"/>
  <c r="AI15" i="4" l="1"/>
  <c r="J15" i="4" s="1"/>
  <c r="AI14" i="4"/>
  <c r="J14" i="4" s="1"/>
  <c r="AI13" i="4"/>
  <c r="J13" i="4" s="1"/>
  <c r="D4" i="14"/>
  <c r="C23" i="16" l="1"/>
  <c r="H23" i="16" s="1"/>
  <c r="C30" i="16"/>
  <c r="C15" i="16"/>
  <c r="C20" i="16" l="1"/>
  <c r="H20" i="16" s="1"/>
  <c r="H30" i="16"/>
  <c r="C26" i="16"/>
  <c r="C14" i="16"/>
  <c r="H15" i="16"/>
  <c r="B240" i="16"/>
  <c r="B236" i="16" s="1"/>
  <c r="AC16" i="35"/>
  <c r="AI16" i="35" s="1"/>
  <c r="J16" i="35" s="1"/>
  <c r="H26" i="16" l="1"/>
  <c r="E6" i="14"/>
  <c r="J6" i="14" s="1"/>
  <c r="E4" i="14"/>
  <c r="H14" i="16"/>
  <c r="B255" i="16"/>
  <c r="H255" i="16" s="1"/>
  <c r="Q17" i="35"/>
  <c r="J8" i="35"/>
  <c r="H24" i="1" s="1"/>
  <c r="Q16" i="35"/>
  <c r="D18" i="14"/>
  <c r="H236" i="16"/>
  <c r="L27" i="17" s="1"/>
  <c r="H240" i="16"/>
  <c r="M27" i="17" l="1"/>
  <c r="B254" i="16"/>
  <c r="J18" i="14"/>
  <c r="C27" i="17" s="1"/>
  <c r="P27" i="17" s="1"/>
  <c r="F27" i="17"/>
  <c r="B272" i="16" l="1"/>
  <c r="H272" i="16" s="1"/>
  <c r="H254" i="16"/>
  <c r="G27" i="17"/>
  <c r="N27" i="17"/>
  <c r="W27" i="17"/>
  <c r="X27" i="17" s="1"/>
  <c r="E27" i="17"/>
  <c r="S27" i="17"/>
  <c r="T27" i="17" s="1"/>
  <c r="Y27" i="17"/>
  <c r="Z27" i="17" s="1"/>
  <c r="U27" i="17"/>
  <c r="V27" i="17" s="1"/>
  <c r="I27" i="17"/>
  <c r="AC10" i="25"/>
  <c r="AI10" i="25" s="1"/>
  <c r="J10" i="25" s="1"/>
  <c r="Y11" i="25"/>
  <c r="AI11" i="25" s="1"/>
  <c r="J11" i="25" s="1"/>
  <c r="M11" i="25"/>
  <c r="P11" i="25" s="1"/>
  <c r="Q11" i="25" l="1"/>
  <c r="B82" i="16"/>
  <c r="J8" i="25"/>
  <c r="H20" i="1" s="1"/>
  <c r="D14" i="14"/>
  <c r="Q10" i="25"/>
  <c r="B83" i="16"/>
  <c r="H83" i="16" s="1"/>
  <c r="D327" i="16"/>
  <c r="H327" i="16" s="1"/>
  <c r="AC16" i="37"/>
  <c r="AI16" i="37" s="1"/>
  <c r="J16" i="37" s="1"/>
  <c r="B333" i="16" l="1"/>
  <c r="B332" i="16" s="1"/>
  <c r="B350" i="16" s="1"/>
  <c r="D20" i="14"/>
  <c r="F29" i="17" s="1"/>
  <c r="S29" i="17" s="1"/>
  <c r="T29" i="17" s="1"/>
  <c r="Q16" i="37"/>
  <c r="Q17" i="37"/>
  <c r="Y17" i="37" s="1"/>
  <c r="AI17" i="37" s="1"/>
  <c r="D326" i="16"/>
  <c r="D350" i="16" s="1"/>
  <c r="J14" i="14"/>
  <c r="C23" i="17" s="1"/>
  <c r="P23" i="17" s="1"/>
  <c r="F23" i="17"/>
  <c r="H82" i="16"/>
  <c r="B80" i="16"/>
  <c r="B116" i="16" s="1"/>
  <c r="Q23" i="17" s="1"/>
  <c r="Y11" i="38"/>
  <c r="C356" i="16"/>
  <c r="C353" i="16" s="1"/>
  <c r="C389" i="16" s="1"/>
  <c r="C333" i="16" l="1"/>
  <c r="C332" i="16" s="1"/>
  <c r="C350" i="16" s="1"/>
  <c r="J17" i="37"/>
  <c r="J8" i="37"/>
  <c r="H26" i="1" s="1"/>
  <c r="E20" i="14"/>
  <c r="J20" i="14" s="1"/>
  <c r="C29" i="17" s="1"/>
  <c r="Y29" i="17"/>
  <c r="Z29" i="17" s="1"/>
  <c r="G29" i="17"/>
  <c r="U29" i="17"/>
  <c r="V29" i="17" s="1"/>
  <c r="B355" i="16"/>
  <c r="D21" i="14"/>
  <c r="Q11" i="38"/>
  <c r="H326" i="16"/>
  <c r="F4" i="14"/>
  <c r="H356" i="16"/>
  <c r="D5" i="14"/>
  <c r="H116" i="16"/>
  <c r="H80" i="16"/>
  <c r="L23" i="17" s="1"/>
  <c r="G23" i="17"/>
  <c r="S23" i="17"/>
  <c r="T23" i="17" s="1"/>
  <c r="Y23" i="17"/>
  <c r="Z23" i="17" s="1"/>
  <c r="U23" i="17"/>
  <c r="V23" i="17" s="1"/>
  <c r="I23" i="17"/>
  <c r="W23" i="17"/>
  <c r="X23" i="17" s="1"/>
  <c r="E23" i="17"/>
  <c r="E5" i="14" l="1"/>
  <c r="J5" i="14" s="1"/>
  <c r="H333" i="16"/>
  <c r="H332" i="16"/>
  <c r="N29" i="17"/>
  <c r="P29" i="17"/>
  <c r="E27" i="14"/>
  <c r="D29" i="17"/>
  <c r="I29" i="17"/>
  <c r="D27" i="14"/>
  <c r="F30" i="17"/>
  <c r="B353" i="16"/>
  <c r="B389" i="16" s="1"/>
  <c r="H350" i="16"/>
  <c r="J4" i="14"/>
  <c r="M23" i="17"/>
  <c r="E29" i="17" l="1"/>
  <c r="W29" i="17"/>
  <c r="X29" i="17" s="1"/>
  <c r="U30" i="17"/>
  <c r="V30" i="17" s="1"/>
  <c r="Y30" i="17"/>
  <c r="Z30" i="17" s="1"/>
  <c r="N23" i="17"/>
  <c r="M10" i="4" l="1"/>
  <c r="P10" i="4" s="1"/>
  <c r="U10" i="4" s="1"/>
  <c r="AC21" i="4"/>
  <c r="M11" i="4"/>
  <c r="P11" i="4" s="1"/>
  <c r="U11" i="4" s="1"/>
  <c r="B7" i="16"/>
  <c r="Q21" i="4"/>
  <c r="Y21" i="4" s="1"/>
  <c r="AI21" i="4" s="1"/>
  <c r="J21" i="4" s="1"/>
  <c r="C7" i="16" s="1"/>
  <c r="B5" i="16" l="1"/>
  <c r="H5" i="16" s="1"/>
  <c r="K21" i="17"/>
  <c r="K31" i="17" s="1"/>
  <c r="E7" i="16"/>
  <c r="E2" i="16" s="1"/>
  <c r="E38" i="16" s="1"/>
  <c r="M21" i="4"/>
  <c r="P21" i="4" s="1"/>
  <c r="Q11" i="4"/>
  <c r="Y11" i="4" s="1"/>
  <c r="AI11" i="4" s="1"/>
  <c r="J11" i="4" s="1"/>
  <c r="B4" i="16"/>
  <c r="G12" i="14"/>
  <c r="C10" i="16" l="1"/>
  <c r="C11" i="16"/>
  <c r="H11" i="16" s="1"/>
  <c r="D4" i="16"/>
  <c r="D2" i="16" s="1"/>
  <c r="D38" i="16" s="1"/>
  <c r="F12" i="14"/>
  <c r="B6" i="16"/>
  <c r="H6" i="16" s="1"/>
  <c r="C3" i="16"/>
  <c r="C2" i="16" s="1"/>
  <c r="E12" i="14"/>
  <c r="H7" i="16"/>
  <c r="R21" i="17"/>
  <c r="G26" i="14"/>
  <c r="D26" i="14"/>
  <c r="C8" i="16" l="1"/>
  <c r="C38" i="16" s="1"/>
  <c r="E3" i="14"/>
  <c r="H4" i="16"/>
  <c r="F22" i="14"/>
  <c r="F26" i="14"/>
  <c r="F28" i="14" s="1"/>
  <c r="H21" i="17"/>
  <c r="H31" i="17" s="1"/>
  <c r="F2" i="14"/>
  <c r="F8" i="14" s="1"/>
  <c r="D21" i="17"/>
  <c r="D31" i="17" s="1"/>
  <c r="E26" i="14"/>
  <c r="E28" i="14" s="1"/>
  <c r="E22" i="14"/>
  <c r="E2" i="14"/>
  <c r="D28" i="14"/>
  <c r="G21" i="17"/>
  <c r="S21" i="17"/>
  <c r="T21" i="17" s="1"/>
  <c r="E8" i="14" l="1"/>
  <c r="J26" i="14"/>
  <c r="U11" i="38" l="1"/>
  <c r="AI11" i="38" s="1"/>
  <c r="J8" i="38" l="1"/>
  <c r="H27" i="1" s="1"/>
  <c r="J11" i="38"/>
  <c r="E355" i="16"/>
  <c r="G21" i="14"/>
  <c r="M11" i="38"/>
  <c r="P11" i="38" s="1"/>
  <c r="G22" i="14" l="1"/>
  <c r="G27" i="14"/>
  <c r="J21" i="14"/>
  <c r="C30" i="17" s="1"/>
  <c r="P30" i="17" s="1"/>
  <c r="R30" i="17"/>
  <c r="H355" i="16"/>
  <c r="E353" i="16"/>
  <c r="E389" i="16" s="1"/>
  <c r="S30" i="17" l="1"/>
  <c r="T30" i="17" s="1"/>
  <c r="G30" i="17"/>
  <c r="J27" i="14"/>
  <c r="G28" i="14"/>
  <c r="J28" i="14" s="1"/>
  <c r="H389" i="16"/>
  <c r="G2" i="14"/>
  <c r="H353" i="16"/>
  <c r="L30" i="17" s="1"/>
  <c r="W30" i="17"/>
  <c r="X30" i="17" s="1"/>
  <c r="N30" i="17"/>
  <c r="E30" i="17"/>
  <c r="I30" i="17"/>
  <c r="R31" i="17"/>
  <c r="M30" i="17" l="1"/>
  <c r="K26" i="14"/>
  <c r="K27" i="14"/>
  <c r="G8" i="14"/>
  <c r="S31" i="17"/>
  <c r="T31" i="17" s="1"/>
  <c r="G31" i="17"/>
  <c r="Y10" i="4" l="1"/>
  <c r="AI10" i="4" s="1"/>
  <c r="J10" i="4" s="1"/>
  <c r="B10" i="16" s="1"/>
  <c r="B8" i="16" l="1"/>
  <c r="H10" i="16"/>
  <c r="Q10" i="4"/>
  <c r="B3" i="16"/>
  <c r="J8" i="4"/>
  <c r="H18" i="1" s="1"/>
  <c r="H28" i="1" s="1"/>
  <c r="D12" i="14"/>
  <c r="D3" i="14" l="1"/>
  <c r="J3" i="14" s="1"/>
  <c r="H8" i="16"/>
  <c r="O21" i="17" s="1"/>
  <c r="O31" i="17" s="1"/>
  <c r="J12" i="14"/>
  <c r="C21" i="17" s="1"/>
  <c r="C31" i="17" s="1"/>
  <c r="D22" i="14"/>
  <c r="J22" i="14" s="1"/>
  <c r="F21" i="17"/>
  <c r="B2" i="16"/>
  <c r="H3" i="16"/>
  <c r="J21" i="17" s="1"/>
  <c r="J31" i="17" s="1"/>
  <c r="B38" i="16" l="1"/>
  <c r="D2" i="14"/>
  <c r="H2" i="16"/>
  <c r="L21" i="17" s="1"/>
  <c r="U21" i="17"/>
  <c r="V21" i="17" s="1"/>
  <c r="F31" i="17"/>
  <c r="Y21" i="17"/>
  <c r="Z21" i="17" s="1"/>
  <c r="E21" i="17"/>
  <c r="I21" i="17"/>
  <c r="P21" i="17"/>
  <c r="W21" i="17"/>
  <c r="X21" i="17" s="1"/>
  <c r="H38" i="16" l="1"/>
  <c r="Q21" i="17"/>
  <c r="Q31" i="17" s="1"/>
  <c r="J2" i="14"/>
  <c r="J8" i="14" s="1"/>
  <c r="D8" i="14"/>
  <c r="E31" i="17"/>
  <c r="P31" i="17"/>
  <c r="I31" i="17"/>
  <c r="W31" i="17"/>
  <c r="X31" i="17" s="1"/>
  <c r="Y31" i="17"/>
  <c r="Z31" i="17" s="1"/>
  <c r="U31" i="17"/>
  <c r="V31" i="17" s="1"/>
  <c r="L31" i="17"/>
  <c r="M21" i="17"/>
  <c r="M31" i="17" l="1"/>
  <c r="N31" i="17" s="1"/>
  <c r="N21" i="17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<sst xmlns="http://schemas.openxmlformats.org/spreadsheetml/2006/main" count="1508" uniqueCount="521">
  <si>
    <t>Date of Approval</t>
  </si>
  <si>
    <t>MIS Code</t>
  </si>
  <si>
    <t>Project title:</t>
  </si>
  <si>
    <t>Project acronym:</t>
  </si>
  <si>
    <t>Pr. Nr.</t>
  </si>
  <si>
    <t>LB (PP1)</t>
  </si>
  <si>
    <t>PP2</t>
  </si>
  <si>
    <t>PP3</t>
  </si>
  <si>
    <t>PP4</t>
  </si>
  <si>
    <t>PP5</t>
  </si>
  <si>
    <t>PP6</t>
  </si>
  <si>
    <t>Country</t>
  </si>
  <si>
    <t>Budget</t>
  </si>
  <si>
    <t>Greece</t>
  </si>
  <si>
    <t>Total Project budget</t>
  </si>
  <si>
    <t>LP (PP1)</t>
  </si>
  <si>
    <t>WP</t>
  </si>
  <si>
    <t>Budget line</t>
  </si>
  <si>
    <t>Staff Costs</t>
  </si>
  <si>
    <t>Office and Administration</t>
  </si>
  <si>
    <t>External Expertise and Services</t>
  </si>
  <si>
    <t>Equipment</t>
  </si>
  <si>
    <t>WP1</t>
  </si>
  <si>
    <t>WP2</t>
  </si>
  <si>
    <t>WP3</t>
  </si>
  <si>
    <t>WP4</t>
  </si>
  <si>
    <t>WP5</t>
  </si>
  <si>
    <t>WP6</t>
  </si>
  <si>
    <t>D1.1.1</t>
  </si>
  <si>
    <t>D1.1.2</t>
  </si>
  <si>
    <t>D1.1.3</t>
  </si>
  <si>
    <t>D1.1.4</t>
  </si>
  <si>
    <t>D1.1.5</t>
  </si>
  <si>
    <t>D2.1.2</t>
  </si>
  <si>
    <t>D2.1.3</t>
  </si>
  <si>
    <t>D2.1.4</t>
  </si>
  <si>
    <t>D2.1.5</t>
  </si>
  <si>
    <t>D3.1.2</t>
  </si>
  <si>
    <t>D3.1.3</t>
  </si>
  <si>
    <t>D3.1.4</t>
  </si>
  <si>
    <t>D3.1.5</t>
  </si>
  <si>
    <t>D4.1.2</t>
  </si>
  <si>
    <t>D4.1.3</t>
  </si>
  <si>
    <t>D4.1.4</t>
  </si>
  <si>
    <t>D4.1.5</t>
  </si>
  <si>
    <t>D5.1.2</t>
  </si>
  <si>
    <t>D5.1.3</t>
  </si>
  <si>
    <t>D5.1.4</t>
  </si>
  <si>
    <t>D5.1.5</t>
  </si>
  <si>
    <t>D6.1.2</t>
  </si>
  <si>
    <t>D6.1.3</t>
  </si>
  <si>
    <t>D6.1.4</t>
  </si>
  <si>
    <t>D6.1.5</t>
  </si>
  <si>
    <t>Project manager</t>
  </si>
  <si>
    <t>Financial manager</t>
  </si>
  <si>
    <t>Administrative staff</t>
  </si>
  <si>
    <t>Technical Staff</t>
  </si>
  <si>
    <t>Staff_Costs</t>
  </si>
  <si>
    <t>Accommodation</t>
  </si>
  <si>
    <t>Daily Allowance</t>
  </si>
  <si>
    <t>Event organisation</t>
  </si>
  <si>
    <t>Communication/Dissemination material</t>
  </si>
  <si>
    <t>Infrastructure designs</t>
  </si>
  <si>
    <t>Supervision of construction works</t>
  </si>
  <si>
    <t>Elaboration of detailed design of works</t>
  </si>
  <si>
    <t>Works</t>
  </si>
  <si>
    <t>Supervision of works</t>
  </si>
  <si>
    <t>D1.2.1</t>
  </si>
  <si>
    <t>D1.2.2</t>
  </si>
  <si>
    <t>D2.2.2</t>
  </si>
  <si>
    <t>D3.2.2</t>
  </si>
  <si>
    <t>D4.2.2</t>
  </si>
  <si>
    <t>D5.2.2</t>
  </si>
  <si>
    <t>D6.2.2</t>
  </si>
  <si>
    <t>D1.2.3</t>
  </si>
  <si>
    <t>D2.2.3</t>
  </si>
  <si>
    <t>D3.2.3</t>
  </si>
  <si>
    <t>D4.2.3</t>
  </si>
  <si>
    <t>D5.2.3</t>
  </si>
  <si>
    <t>D6.2.3</t>
  </si>
  <si>
    <t>D1.2.4</t>
  </si>
  <si>
    <t>D2.2.4</t>
  </si>
  <si>
    <t>D3.2.4</t>
  </si>
  <si>
    <t>D4.2.4</t>
  </si>
  <si>
    <t>D5.2.4</t>
  </si>
  <si>
    <t>D6.2.4</t>
  </si>
  <si>
    <t>D1.2.5</t>
  </si>
  <si>
    <t>D2.2.5</t>
  </si>
  <si>
    <t>D3.2.5</t>
  </si>
  <si>
    <t>D4.2.5</t>
  </si>
  <si>
    <t>D5.2.5</t>
  </si>
  <si>
    <t>D6.2.5</t>
  </si>
  <si>
    <t>D1.3.1</t>
  </si>
  <si>
    <t>D1.3.2</t>
  </si>
  <si>
    <t>D2.3.2</t>
  </si>
  <si>
    <t>D3.3.2</t>
  </si>
  <si>
    <t>D4.3.2</t>
  </si>
  <si>
    <t>D5.3.2</t>
  </si>
  <si>
    <t>D6.3.2</t>
  </si>
  <si>
    <t>D1.3.3</t>
  </si>
  <si>
    <t>D2.3.3</t>
  </si>
  <si>
    <t>D3.3.3</t>
  </si>
  <si>
    <t>D4.3.3</t>
  </si>
  <si>
    <t>D5.3.3</t>
  </si>
  <si>
    <t>D6.3.3</t>
  </si>
  <si>
    <t>D1.3.4</t>
  </si>
  <si>
    <t>D2.3.4</t>
  </si>
  <si>
    <t>D3.3.4</t>
  </si>
  <si>
    <t>D4.3.4</t>
  </si>
  <si>
    <t>D5.3.4</t>
  </si>
  <si>
    <t>D6.3.4</t>
  </si>
  <si>
    <t>D1.3.5</t>
  </si>
  <si>
    <t>D2.3.5</t>
  </si>
  <si>
    <t>D3.3.5</t>
  </si>
  <si>
    <t>D4.3.5</t>
  </si>
  <si>
    <t>D5.3.5</t>
  </si>
  <si>
    <t>D6.3.5</t>
  </si>
  <si>
    <t>P2WP1</t>
  </si>
  <si>
    <t>P2WP2</t>
  </si>
  <si>
    <t>P2WP3</t>
  </si>
  <si>
    <t>P2WP4</t>
  </si>
  <si>
    <t>P2WP5</t>
  </si>
  <si>
    <t>P2WP6</t>
  </si>
  <si>
    <t>P1WP1</t>
  </si>
  <si>
    <t>P1WP2</t>
  </si>
  <si>
    <t>P1WP3</t>
  </si>
  <si>
    <t>P1WP4</t>
  </si>
  <si>
    <t>P1WP5</t>
  </si>
  <si>
    <t>P1WP6</t>
  </si>
  <si>
    <t>P3WP1</t>
  </si>
  <si>
    <t>P3WP2</t>
  </si>
  <si>
    <t>P3WP3</t>
  </si>
  <si>
    <t>P3WP4</t>
  </si>
  <si>
    <t>P3WP5</t>
  </si>
  <si>
    <t>P3WP6</t>
  </si>
  <si>
    <t>D1.4.1</t>
  </si>
  <si>
    <t>D1.4.2</t>
  </si>
  <si>
    <t>D2.4.2</t>
  </si>
  <si>
    <t>D3.4.2</t>
  </si>
  <si>
    <t>D4.4.2</t>
  </si>
  <si>
    <t>D5.4.2</t>
  </si>
  <si>
    <t>D6.4.2</t>
  </si>
  <si>
    <t>D1.4.3</t>
  </si>
  <si>
    <t>D2.4.3</t>
  </si>
  <si>
    <t>D3.4.3</t>
  </si>
  <si>
    <t>D4.4.3</t>
  </si>
  <si>
    <t>D5.4.3</t>
  </si>
  <si>
    <t>D6.4.3</t>
  </si>
  <si>
    <t>D1.4.4</t>
  </si>
  <si>
    <t>D2.4.4</t>
  </si>
  <si>
    <t>D3.4.4</t>
  </si>
  <si>
    <t>D4.4.4</t>
  </si>
  <si>
    <t>D5.4.4</t>
  </si>
  <si>
    <t>D6.4.4</t>
  </si>
  <si>
    <t>D1.4.5</t>
  </si>
  <si>
    <t>D2.4.5</t>
  </si>
  <si>
    <t>D3.4.5</t>
  </si>
  <si>
    <t>D4.4.5</t>
  </si>
  <si>
    <t>D5.4.5</t>
  </si>
  <si>
    <t>D6.4.5</t>
  </si>
  <si>
    <t>P4WP1</t>
  </si>
  <si>
    <t>P4WP2</t>
  </si>
  <si>
    <t>P4WP3</t>
  </si>
  <si>
    <t>P4WP4</t>
  </si>
  <si>
    <t>P4WP5</t>
  </si>
  <si>
    <t>P4WP6</t>
  </si>
  <si>
    <t>P5WP1</t>
  </si>
  <si>
    <t>P5WP2</t>
  </si>
  <si>
    <t>P5WP3</t>
  </si>
  <si>
    <t>P5WP4</t>
  </si>
  <si>
    <t>P5WP5</t>
  </si>
  <si>
    <t>P5WP6</t>
  </si>
  <si>
    <t>D1.5.1</t>
  </si>
  <si>
    <t>D1.5.2</t>
  </si>
  <si>
    <t>D2.5.2</t>
  </si>
  <si>
    <t>D3.5.2</t>
  </si>
  <si>
    <t>D4.5.2</t>
  </si>
  <si>
    <t>D5.5.2</t>
  </si>
  <si>
    <t>D6.5.2</t>
  </si>
  <si>
    <t>D1.5.3</t>
  </si>
  <si>
    <t>D2.5.3</t>
  </si>
  <si>
    <t>D3.5.3</t>
  </si>
  <si>
    <t>D4.5.3</t>
  </si>
  <si>
    <t>D5.5.3</t>
  </si>
  <si>
    <t>D6.5.3</t>
  </si>
  <si>
    <t>D1.5.4</t>
  </si>
  <si>
    <t>D2.5.4</t>
  </si>
  <si>
    <t>D3.5.4</t>
  </si>
  <si>
    <t>D4.5.4</t>
  </si>
  <si>
    <t>D5.5.4</t>
  </si>
  <si>
    <t>D6.5.4</t>
  </si>
  <si>
    <t>D1.5.5</t>
  </si>
  <si>
    <t>D2.5.5</t>
  </si>
  <si>
    <t>D3.5.5</t>
  </si>
  <si>
    <t>D4.5.5</t>
  </si>
  <si>
    <t>D5.5.5</t>
  </si>
  <si>
    <t>D6.5.5</t>
  </si>
  <si>
    <t>P6WP1</t>
  </si>
  <si>
    <t>P6WP2</t>
  </si>
  <si>
    <t>P6WP3</t>
  </si>
  <si>
    <t>P6WP4</t>
  </si>
  <si>
    <t>P6WP5</t>
  </si>
  <si>
    <t>P6WP6</t>
  </si>
  <si>
    <t>D1.6.1</t>
  </si>
  <si>
    <t>D1.6.2</t>
  </si>
  <si>
    <t>D2.6.2</t>
  </si>
  <si>
    <t>D3.6.2</t>
  </si>
  <si>
    <t>D4.6.2</t>
  </si>
  <si>
    <t>D5.6.2</t>
  </si>
  <si>
    <t>D6.6.2</t>
  </si>
  <si>
    <t>D1.6.3</t>
  </si>
  <si>
    <t>D2.6.3</t>
  </si>
  <si>
    <t>D3.6.3</t>
  </si>
  <si>
    <t>D4.6.3</t>
  </si>
  <si>
    <t>D5.6.3</t>
  </si>
  <si>
    <t>D6.6.3</t>
  </si>
  <si>
    <t>D1.6.4</t>
  </si>
  <si>
    <t>D2.6.4</t>
  </si>
  <si>
    <t>D3.6.4</t>
  </si>
  <si>
    <t>D4.6.4</t>
  </si>
  <si>
    <t>D5.6.4</t>
  </si>
  <si>
    <t>D6.6.4</t>
  </si>
  <si>
    <t>D1.6.5</t>
  </si>
  <si>
    <t>D2.6.5</t>
  </si>
  <si>
    <t>D3.6.5</t>
  </si>
  <si>
    <t>D4.6.5</t>
  </si>
  <si>
    <t>D5.6.5</t>
  </si>
  <si>
    <t>D6.6.5</t>
  </si>
  <si>
    <t>Transportation</t>
  </si>
  <si>
    <t>Staff operational costs</t>
  </si>
  <si>
    <t>Office_Administration</t>
  </si>
  <si>
    <t>Infrastructure and Works</t>
  </si>
  <si>
    <t>Trave_Accomodation</t>
  </si>
  <si>
    <t>Expertise_Services</t>
  </si>
  <si>
    <t>Office costs</t>
  </si>
  <si>
    <t>Bank Charges</t>
  </si>
  <si>
    <t>Travel and Accommodation</t>
  </si>
  <si>
    <t>Infrastructure</t>
  </si>
  <si>
    <t>Total Cost</t>
  </si>
  <si>
    <t>Item</t>
  </si>
  <si>
    <t>Total</t>
  </si>
  <si>
    <t>TOTALS</t>
  </si>
  <si>
    <t>D3.1.1</t>
  </si>
  <si>
    <t>D2.1.1</t>
  </si>
  <si>
    <t>D4.1.1</t>
  </si>
  <si>
    <t>D5.1.1</t>
  </si>
  <si>
    <t>D6.1.1</t>
  </si>
  <si>
    <t>D2.6.1</t>
  </si>
  <si>
    <t>D3.6.1</t>
  </si>
  <si>
    <t>D4.6.1</t>
  </si>
  <si>
    <t>D6.6.1</t>
  </si>
  <si>
    <t>D5.6.1</t>
  </si>
  <si>
    <t>D2.2.1</t>
  </si>
  <si>
    <t>D3.2.1</t>
  </si>
  <si>
    <t>D4.2.1</t>
  </si>
  <si>
    <t>D5.2.1</t>
  </si>
  <si>
    <t>D6.2.1</t>
  </si>
  <si>
    <t>D2.5.1</t>
  </si>
  <si>
    <t>D3.5.1</t>
  </si>
  <si>
    <t>D4.5.1</t>
  </si>
  <si>
    <t>D5.5.1</t>
  </si>
  <si>
    <t>D6.5.1</t>
  </si>
  <si>
    <t>D2.4.1</t>
  </si>
  <si>
    <t>D3.4.1</t>
  </si>
  <si>
    <t>D4.4.1</t>
  </si>
  <si>
    <t>D6.4.1</t>
  </si>
  <si>
    <t>D5.4.1</t>
  </si>
  <si>
    <t>D2.3.1</t>
  </si>
  <si>
    <t>D3.3.1</t>
  </si>
  <si>
    <t>D4.3.1</t>
  </si>
  <si>
    <t>D5.3.1</t>
  </si>
  <si>
    <t>D6.3.1</t>
  </si>
  <si>
    <t>Travel and accommodation</t>
  </si>
  <si>
    <t>Time of item</t>
  </si>
  <si>
    <t>Technical or scientific Expertise</t>
  </si>
  <si>
    <t>Other</t>
  </si>
  <si>
    <t>Audits</t>
  </si>
  <si>
    <t>Scientific Studies</t>
  </si>
  <si>
    <t>Office Equipment</t>
  </si>
  <si>
    <t>IT hardware and software</t>
  </si>
  <si>
    <t>Laboratory Equipment</t>
  </si>
  <si>
    <t>Machines and instruments</t>
  </si>
  <si>
    <t>Tools or devices</t>
  </si>
  <si>
    <t>Vehicles</t>
  </si>
  <si>
    <t>Furniture and fittings</t>
  </si>
  <si>
    <t>Other specific equipment</t>
  </si>
  <si>
    <t>Total Project Budget</t>
  </si>
  <si>
    <t>former Yugoslav Republic of Macedonia</t>
  </si>
  <si>
    <t>Priority Axis</t>
  </si>
  <si>
    <t>Development and Support for Local Economy</t>
  </si>
  <si>
    <t>Protection of Environment - Transportation</t>
  </si>
  <si>
    <t>1.</t>
  </si>
  <si>
    <t>2.</t>
  </si>
  <si>
    <t>3.</t>
  </si>
  <si>
    <t>Technical Assistance</t>
  </si>
  <si>
    <t>1.Development and Support for Local Economy</t>
  </si>
  <si>
    <t>2.Protection of Environment - Transportation</t>
  </si>
  <si>
    <t>3.Technical Assistance</t>
  </si>
  <si>
    <t>Specific Objective</t>
  </si>
  <si>
    <t>1.1 Create employment opportunities for educated graduates by exploiting comparative advantages of the cross-border area, preferably with the use of innovative tools and practices</t>
  </si>
  <si>
    <t>1.2 Improvement of preventive health care and social services of children and elderly population</t>
  </si>
  <si>
    <t>2.1 Upgrade public infrastructure to improve road travel time, safe border crossing and promote energy efficiency towards green transport</t>
  </si>
  <si>
    <t>1.3 Improve the attractiveness and promote tourism in the cross-border area to enhance employment in tourism</t>
  </si>
  <si>
    <t>2.2 Sustainable management and recycling of bio-wastes</t>
  </si>
  <si>
    <t>2.3 Sustainable management of protected areas, ecosystems and biodiversity</t>
  </si>
  <si>
    <t>2.4 Prevention, mitigation and management of natural disasters, risks and hazards</t>
  </si>
  <si>
    <t>Staff Cost</t>
  </si>
  <si>
    <t>minimum</t>
  </si>
  <si>
    <t>maximum</t>
  </si>
  <si>
    <t>1.1</t>
  </si>
  <si>
    <t>1.3</t>
  </si>
  <si>
    <t>2.4</t>
  </si>
  <si>
    <t>1.2</t>
  </si>
  <si>
    <t>2.1</t>
  </si>
  <si>
    <t>2.2</t>
  </si>
  <si>
    <t>2.3</t>
  </si>
  <si>
    <t>minimum partner</t>
  </si>
  <si>
    <t>LB</t>
  </si>
  <si>
    <t xml:space="preserve">DISCLAIMER: it is the responsibility of the applicant to ensure that the thresholds set by the Call for proposals and the Project Manual are respected. 
</t>
  </si>
  <si>
    <t>Justification of Estimated Costs (max 1000 characters)</t>
  </si>
  <si>
    <t>LB (PB1)</t>
  </si>
  <si>
    <t>PB2</t>
  </si>
  <si>
    <t>PB3</t>
  </si>
  <si>
    <t>PB4</t>
  </si>
  <si>
    <t>PB5</t>
  </si>
  <si>
    <t>PB6</t>
  </si>
  <si>
    <t>Beneficiary title</t>
  </si>
  <si>
    <t>WP for activities outside the programme area (if applicable)</t>
  </si>
  <si>
    <t>Clarification of Budget Items (max 1000 characters)</t>
  </si>
  <si>
    <t>Justification of Budget Form</t>
  </si>
  <si>
    <t>Call for Project Proposals</t>
  </si>
  <si>
    <t>Quantity 
of item (Nr.)</t>
  </si>
  <si>
    <t>Budget Line</t>
  </si>
  <si>
    <t>Deliverable</t>
  </si>
  <si>
    <t>Staff costs</t>
  </si>
  <si>
    <t xml:space="preserve">Office and administrative costs </t>
  </si>
  <si>
    <t xml:space="preserve">Travel and accommodation costs </t>
  </si>
  <si>
    <t xml:space="preserve">External expertise and services costs </t>
  </si>
  <si>
    <t xml:space="preserve">Equipment costs </t>
  </si>
  <si>
    <t>Costs for infrastructure and works</t>
  </si>
  <si>
    <t>PB7</t>
  </si>
  <si>
    <t>PB8</t>
  </si>
  <si>
    <t>PB9</t>
  </si>
  <si>
    <t>PB10</t>
  </si>
  <si>
    <t>Countries</t>
  </si>
  <si>
    <t>Cost Category</t>
  </si>
  <si>
    <t>A</t>
  </si>
  <si>
    <t>F</t>
  </si>
  <si>
    <t>B</t>
  </si>
  <si>
    <t>C</t>
  </si>
  <si>
    <t>D</t>
  </si>
  <si>
    <t>E</t>
  </si>
  <si>
    <t>WPs</t>
  </si>
  <si>
    <t>Deliverables</t>
  </si>
  <si>
    <t>D.1.1</t>
  </si>
  <si>
    <t>D.1.2</t>
  </si>
  <si>
    <t>D.1.3</t>
  </si>
  <si>
    <t>D.1.4</t>
  </si>
  <si>
    <t>D.1.5</t>
  </si>
  <si>
    <t>D.4.1</t>
  </si>
  <si>
    <t>D.2.1</t>
  </si>
  <si>
    <t>D.2.2</t>
  </si>
  <si>
    <t>D.2.3</t>
  </si>
  <si>
    <t>D.2.4</t>
  </si>
  <si>
    <t>D.2.5</t>
  </si>
  <si>
    <t>D.3.1</t>
  </si>
  <si>
    <t>D.3.2</t>
  </si>
  <si>
    <t>D.3.3</t>
  </si>
  <si>
    <t>D.3.4</t>
  </si>
  <si>
    <t>D.3.5</t>
  </si>
  <si>
    <t>D.4.2</t>
  </si>
  <si>
    <t>D.4.3</t>
  </si>
  <si>
    <t>D.4.4</t>
  </si>
  <si>
    <t>D.4.5</t>
  </si>
  <si>
    <t>D.5.1</t>
  </si>
  <si>
    <t>D.6.1</t>
  </si>
  <si>
    <t>D.5.2</t>
  </si>
  <si>
    <t>D.6.2</t>
  </si>
  <si>
    <t>D.5.3</t>
  </si>
  <si>
    <t>D.6.3</t>
  </si>
  <si>
    <t>D.5.4</t>
  </si>
  <si>
    <t>D.6.4</t>
  </si>
  <si>
    <t>D.5.5</t>
  </si>
  <si>
    <t>D.6.5</t>
  </si>
  <si>
    <t>Staff</t>
  </si>
  <si>
    <t>Office</t>
  </si>
  <si>
    <t>Travel</t>
  </si>
  <si>
    <t>Nul</t>
  </si>
  <si>
    <t>Total D</t>
  </si>
  <si>
    <t>Staff Dir</t>
  </si>
  <si>
    <t>Staff Flat</t>
  </si>
  <si>
    <t>TotalStaff</t>
  </si>
  <si>
    <t>Travel Dir</t>
  </si>
  <si>
    <t>Travel Flat</t>
  </si>
  <si>
    <t>Office Dir</t>
  </si>
  <si>
    <t>Office Flat</t>
  </si>
  <si>
    <t>Total E</t>
  </si>
  <si>
    <t>Total F</t>
  </si>
  <si>
    <t>DEF</t>
  </si>
  <si>
    <t>Cost DEF</t>
  </si>
  <si>
    <t>Cost 
per item (€)</t>
  </si>
  <si>
    <t>Cost Type</t>
  </si>
  <si>
    <t>Staff = Direct</t>
  </si>
  <si>
    <t>Staff = Flat</t>
  </si>
  <si>
    <t>Office = Flat</t>
  </si>
  <si>
    <t>Office = Direct</t>
  </si>
  <si>
    <t>travel = Flat</t>
  </si>
  <si>
    <t>Travel = Direct</t>
  </si>
  <si>
    <t>Budget Line Lump &amp; Unit</t>
  </si>
  <si>
    <t>Office and administrative costs - Lump Sum</t>
  </si>
  <si>
    <t>Office and administrative costs - Unit Cost</t>
  </si>
  <si>
    <t>Equipment costs - Lump Sum</t>
  </si>
  <si>
    <t>Equipment costs - Unit Cost</t>
  </si>
  <si>
    <t>Costs for infrastructure and works - Lump Sum</t>
  </si>
  <si>
    <t>Costs for infrastructure and works - Unit Cost</t>
  </si>
  <si>
    <t>Cost Calculation</t>
  </si>
  <si>
    <t>Flat Rate</t>
  </si>
  <si>
    <t>Flat Rates (%)</t>
  </si>
  <si>
    <t>BL</t>
  </si>
  <si>
    <t>BU</t>
  </si>
  <si>
    <t>Cost Category B</t>
  </si>
  <si>
    <t>Category</t>
  </si>
  <si>
    <t>Subcategory</t>
  </si>
  <si>
    <r>
      <t xml:space="preserve">Lead 
Beneficiary 
</t>
    </r>
    <r>
      <rPr>
        <b/>
        <sz val="12"/>
        <rFont val="Calibri"/>
        <family val="2"/>
        <charset val="161"/>
      </rPr>
      <t>LB - PP01</t>
    </r>
  </si>
  <si>
    <t>PP02</t>
  </si>
  <si>
    <t>PP03</t>
  </si>
  <si>
    <t>PP04</t>
  </si>
  <si>
    <t>PP05</t>
  </si>
  <si>
    <t>PP06</t>
  </si>
  <si>
    <t>PP07</t>
  </si>
  <si>
    <t>PP08</t>
  </si>
  <si>
    <t>PP09</t>
  </si>
  <si>
    <t>PP10</t>
  </si>
  <si>
    <t>PB02</t>
  </si>
  <si>
    <t>PB03</t>
  </si>
  <si>
    <t>PB04</t>
  </si>
  <si>
    <t>PB05</t>
  </si>
  <si>
    <t>PB06</t>
  </si>
  <si>
    <t>PB07</t>
  </si>
  <si>
    <t>PB08</t>
  </si>
  <si>
    <t>PB09</t>
  </si>
  <si>
    <t>%</t>
  </si>
  <si>
    <t>Infrastructure 
and Works</t>
  </si>
  <si>
    <t>Budget Constraints</t>
  </si>
  <si>
    <t>Min</t>
  </si>
  <si>
    <t>Max</t>
  </si>
  <si>
    <t>Project-level</t>
  </si>
  <si>
    <t>Partner-level</t>
  </si>
  <si>
    <t>Total Partner 
Budget</t>
  </si>
  <si>
    <t>Preparation 
(D1.1)</t>
  </si>
  <si>
    <t>Office and administrative 
(O&amp;A)</t>
  </si>
  <si>
    <t>Audit Costs 
in WP1</t>
  </si>
  <si>
    <t>Management Cost 
minus Preparation &amp; Audit</t>
  </si>
  <si>
    <t xml:space="preserve">Staff </t>
  </si>
  <si>
    <t>Management 
(WP1 Total)</t>
  </si>
  <si>
    <t>Partner</t>
  </si>
  <si>
    <t>LB (PB01)</t>
  </si>
  <si>
    <t xml:space="preserve">Total </t>
  </si>
  <si>
    <t>[1]</t>
  </si>
  <si>
    <t>[2]</t>
  </si>
  <si>
    <t>[3] = [2] / [1]</t>
  </si>
  <si>
    <t>[4]</t>
  </si>
  <si>
    <t>[6]</t>
  </si>
  <si>
    <t>[7]</t>
  </si>
  <si>
    <t>[8]</t>
  </si>
  <si>
    <t>Preparation Costs (D1.1)</t>
  </si>
  <si>
    <t>Staff/DEF</t>
  </si>
  <si>
    <t>Check</t>
  </si>
  <si>
    <t>O&amp;A/Staff</t>
  </si>
  <si>
    <t>O&amp;A Staff</t>
  </si>
  <si>
    <t>O&amp;A total</t>
  </si>
  <si>
    <t>O&amp;A/total</t>
  </si>
  <si>
    <t>Travel &amp; Accommodation</t>
  </si>
  <si>
    <t>Travel &amp; Accommodation / Total Staff</t>
  </si>
  <si>
    <t>Office and administrative / Total Staff</t>
  </si>
  <si>
    <t>Office and administrative / Total Budget</t>
  </si>
  <si>
    <t>T&amp;A/Staff</t>
  </si>
  <si>
    <t>T&amp;A Staff</t>
  </si>
  <si>
    <t>WP1: Management costs / Total Budget</t>
  </si>
  <si>
    <t>Flat Rates</t>
  </si>
  <si>
    <t>[5] = [4] / [DEF]</t>
  </si>
  <si>
    <t>Version of JoB</t>
  </si>
  <si>
    <t>WP1: Management costs / Total Budget LP</t>
  </si>
  <si>
    <t>Flat Rates = multiple of …</t>
  </si>
  <si>
    <t>Cost type Preferences</t>
  </si>
  <si>
    <t>Duplicate under Flat Rate</t>
  </si>
  <si>
    <t>Priority</t>
  </si>
  <si>
    <t>WP#&lt;&gt;D#</t>
  </si>
  <si>
    <t>Budget Line D1.1</t>
  </si>
  <si>
    <t>Staff costs - Direct</t>
  </si>
  <si>
    <t>Office and administrative costs - Direct</t>
  </si>
  <si>
    <t>Travel and accommodation costs - Direct</t>
  </si>
  <si>
    <t>Communication 
(WP2 Total)</t>
  </si>
  <si>
    <t>WP2: Communication costs / Total Budget</t>
  </si>
  <si>
    <t>[12] = [11] / [1]</t>
  </si>
  <si>
    <t>[9]</t>
  </si>
  <si>
    <t>[10]</t>
  </si>
  <si>
    <t>[11] = [10]- ([8] + [9])</t>
  </si>
  <si>
    <t>[13]</t>
  </si>
  <si>
    <t>[14] = [13] / [1]</t>
  </si>
  <si>
    <t>Real Cost</t>
  </si>
  <si>
    <t>Priorities</t>
  </si>
  <si>
    <t>SO PR 1</t>
  </si>
  <si>
    <t>SO PR 2</t>
  </si>
  <si>
    <t>SO PR 3</t>
  </si>
  <si>
    <t>Total Budget =</t>
  </si>
  <si>
    <t xml:space="preserve">PR1: A more Resilient and Greener Greece-Bulgaria Cross Border Territory </t>
  </si>
  <si>
    <t xml:space="preserve">PR2: A more Accessible Greece-Bulgaria Cross Border Territory </t>
  </si>
  <si>
    <t>PR3: A more Inclusive Greece-Bulgaria Cross Border Territory</t>
  </si>
  <si>
    <t>RSO 2.4 Promoting climate change adaptation and disaster risk prevention, resilience taking into account eco-system based approaches</t>
  </si>
  <si>
    <t>RSO 2.6 Promoting the transition to a circular and resource efficient economy</t>
  </si>
  <si>
    <t>RSO 2.7 Enhancing protection and preservation of nature, biodiversity and green infrastructure, including in urban areas, and reducing all forms of pollution</t>
  </si>
  <si>
    <t>RSO 3.2 Developing and enhancing sustainable, climate resilient, intelligent and intermodal national, regional and local mobility, including improved access to TEN-T and cross-border mobility</t>
  </si>
  <si>
    <t xml:space="preserve">RSO 4.2 Improving equal access to inclusive and quality services in education, training and lifelong learning through developing accessible infrastructure, including by fostering resilience for distance and on-line education and training </t>
  </si>
  <si>
    <t>RSO 4.6 Enhancing the role of culture and sustainable tourism in economic development, social inclusion and social innovation</t>
  </si>
  <si>
    <t>Bulgaria</t>
  </si>
  <si>
    <t>WP2: Communication costs</t>
  </si>
  <si>
    <t>Budget per Partner</t>
  </si>
  <si>
    <t>Subtotal A+B+C+D</t>
  </si>
  <si>
    <t>[15]</t>
  </si>
  <si>
    <t>Recommended Subtotal Cat. A, B, C &amp;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</si>
</sst>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;;;"/>
    <numFmt numFmtId="167" formatCode="#,##0.000000000\ &quot;€&quot;"/>
    <numFmt numFmtId="168" formatCode="#,##0\ &quot;€&quot;"/>
  </numFmts>
  <fonts count="42" x14ac:knownFonts="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9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20"/>
      <name val="Calibri"/>
      <family val="2"/>
      <charset val="161"/>
    </font>
    <font>
      <b/>
      <sz val="12"/>
      <name val="Calibri"/>
      <family val="2"/>
      <charset val="161"/>
    </font>
    <font>
      <b/>
      <sz val="10"/>
      <color indexed="9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sz val="11"/>
      <color rgb="FFFF0000"/>
      <name val="Calibri"/>
      <family val="2"/>
      <charset val="161"/>
    </font>
    <font>
      <sz val="14"/>
      <color indexed="8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b/>
      <sz val="11"/>
      <color theme="0"/>
      <name val="Calibri"/>
      <family val="2"/>
      <charset val="161"/>
    </font>
    <font>
      <sz val="11"/>
      <color theme="0"/>
      <name val="Calibri"/>
      <family val="2"/>
      <charset val="161"/>
    </font>
    <font>
      <b/>
      <sz val="14"/>
      <color theme="0"/>
      <name val="Calibri"/>
      <family val="2"/>
      <charset val="161"/>
    </font>
    <font>
      <b/>
      <sz val="12"/>
      <color theme="0"/>
      <name val="Calibri"/>
      <family val="2"/>
      <charset val="161"/>
    </font>
    <font>
      <b/>
      <sz val="12"/>
      <color rgb="FFFF0000"/>
      <name val="Calibri"/>
      <family val="2"/>
      <charset val="161"/>
    </font>
    <font>
      <b/>
      <sz val="16"/>
      <color theme="0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10"/>
      <color theme="0"/>
      <name val="Calibri"/>
      <family val="2"/>
      <charset val="161"/>
    </font>
    <font>
      <sz val="12"/>
      <color indexed="8"/>
      <name val="Calibri"/>
      <family val="2"/>
      <charset val="161"/>
    </font>
    <font>
      <b/>
      <i/>
      <sz val="11"/>
      <name val="Calibri"/>
      <family val="2"/>
      <charset val="161"/>
    </font>
    <font>
      <b/>
      <i/>
      <sz val="11"/>
      <color rgb="FFFF0000"/>
      <name val="Calibri"/>
      <family val="2"/>
      <charset val="161"/>
    </font>
    <font>
      <b/>
      <sz val="14"/>
      <color rgb="FFFF0000"/>
      <name val="Calibri"/>
      <family val="2"/>
      <charset val="161"/>
    </font>
    <font>
      <b/>
      <i/>
      <sz val="12"/>
      <name val="Calibri"/>
      <family val="2"/>
      <charset val="161"/>
    </font>
    <font>
      <b/>
      <sz val="14"/>
      <name val="Calibri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1" tint="0.499984740745262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9" fillId="0" borderId="0" applyFont="0" applyFill="0" applyBorder="0" applyAlignment="0" applyProtection="0"/>
  </cellStyleXfs>
  <cellXfs count="222">
    <xf numFmtId="0" fontId="0" fillId="0" borderId="0" xfId="0"/>
    <xf numFmtId="0" fontId="6" fillId="2" borderId="0" xfId="1" applyFont="1" applyFill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vertical="top" wrapText="1"/>
    </xf>
    <xf numFmtId="0" fontId="7" fillId="3" borderId="0" xfId="1" applyFont="1" applyFill="1" applyAlignment="1">
      <alignment vertical="top" wrapText="1"/>
    </xf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2" xfId="1" applyFont="1" applyFill="1" applyBorder="1" applyAlignment="1">
      <alignment vertical="top" wrapText="1"/>
    </xf>
    <xf numFmtId="0" fontId="6" fillId="2" borderId="6" xfId="1" applyFont="1" applyFill="1" applyBorder="1" applyAlignment="1">
      <alignment vertical="top" wrapText="1"/>
    </xf>
    <xf numFmtId="0" fontId="6" fillId="2" borderId="7" xfId="1" applyFont="1" applyFill="1" applyBorder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7" fillId="3" borderId="6" xfId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/>
    </xf>
    <xf numFmtId="0" fontId="7" fillId="3" borderId="9" xfId="1" applyFont="1" applyFill="1" applyBorder="1" applyAlignment="1">
      <alignment vertical="top" wrapText="1"/>
    </xf>
    <xf numFmtId="0" fontId="7" fillId="3" borderId="10" xfId="1" applyFont="1" applyFill="1" applyBorder="1" applyAlignment="1">
      <alignment vertical="top" wrapText="1"/>
    </xf>
    <xf numFmtId="0" fontId="7" fillId="3" borderId="10" xfId="1" applyFont="1" applyFill="1" applyBorder="1" applyAlignment="1">
      <alignment horizontal="center" vertical="top" wrapText="1"/>
    </xf>
    <xf numFmtId="0" fontId="7" fillId="3" borderId="11" xfId="1" applyFont="1" applyFill="1" applyBorder="1" applyAlignment="1">
      <alignment vertical="top" wrapText="1"/>
    </xf>
    <xf numFmtId="0" fontId="6" fillId="2" borderId="6" xfId="0" applyFont="1" applyFill="1" applyBorder="1"/>
    <xf numFmtId="0" fontId="2" fillId="4" borderId="12" xfId="0" applyFont="1" applyFill="1" applyBorder="1" applyAlignment="1">
      <alignment vertical="top"/>
    </xf>
    <xf numFmtId="0" fontId="0" fillId="5" borderId="0" xfId="0" applyFill="1"/>
    <xf numFmtId="0" fontId="0" fillId="3" borderId="0" xfId="0" applyFill="1"/>
    <xf numFmtId="0" fontId="0" fillId="6" borderId="0" xfId="0" applyFill="1"/>
    <xf numFmtId="49" fontId="0" fillId="0" borderId="0" xfId="0" applyNumberFormat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/>
    <xf numFmtId="0" fontId="0" fillId="4" borderId="0" xfId="0" applyFill="1"/>
    <xf numFmtId="0" fontId="10" fillId="0" borderId="0" xfId="0" applyFont="1" applyProtection="1"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4" xfId="0" applyFont="1" applyFill="1" applyBorder="1" applyAlignment="1" applyProtection="1">
      <alignment horizontal="center" vertical="center" wrapText="1"/>
      <protection hidden="1"/>
    </xf>
    <xf numFmtId="0" fontId="12" fillId="8" borderId="12" xfId="0" applyFont="1" applyFill="1" applyBorder="1" applyAlignment="1" applyProtection="1">
      <alignment horizontal="left" vertical="center" wrapText="1"/>
      <protection hidden="1"/>
    </xf>
    <xf numFmtId="0" fontId="7" fillId="3" borderId="0" xfId="1" applyFont="1" applyFill="1" applyAlignment="1">
      <alignment horizontal="center" vertical="top" wrapText="1"/>
    </xf>
    <xf numFmtId="0" fontId="6" fillId="4" borderId="0" xfId="0" applyFont="1" applyFill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12" xfId="0" applyBorder="1"/>
    <xf numFmtId="0" fontId="20" fillId="0" borderId="12" xfId="0" applyFont="1" applyBorder="1"/>
    <xf numFmtId="4" fontId="0" fillId="0" borderId="0" xfId="0" applyNumberFormat="1"/>
    <xf numFmtId="0" fontId="21" fillId="0" borderId="0" xfId="0" applyFont="1" applyAlignment="1" applyProtection="1">
      <alignment horizontal="left" wrapText="1"/>
      <protection hidden="1"/>
    </xf>
    <xf numFmtId="10" fontId="0" fillId="0" borderId="0" xfId="0" applyNumberFormat="1" applyProtection="1">
      <protection hidden="1"/>
    </xf>
    <xf numFmtId="0" fontId="3" fillId="3" borderId="13" xfId="1" applyFont="1" applyFill="1" applyBorder="1" applyAlignment="1">
      <alignment vertical="top" wrapText="1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indent="1"/>
    </xf>
    <xf numFmtId="0" fontId="26" fillId="1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27" fillId="13" borderId="0" xfId="0" applyFont="1" applyFill="1"/>
    <xf numFmtId="0" fontId="8" fillId="3" borderId="0" xfId="1" applyFont="1" applyFill="1" applyAlignment="1">
      <alignment horizontal="center" vertical="center" wrapText="1"/>
    </xf>
    <xf numFmtId="0" fontId="28" fillId="13" borderId="12" xfId="1" applyFont="1" applyFill="1" applyBorder="1" applyAlignment="1">
      <alignment vertical="center" wrapText="1"/>
    </xf>
    <xf numFmtId="0" fontId="29" fillId="13" borderId="12" xfId="1" applyFont="1" applyFill="1" applyBorder="1" applyAlignment="1">
      <alignment horizontal="center" vertical="center" wrapText="1"/>
    </xf>
    <xf numFmtId="0" fontId="3" fillId="14" borderId="12" xfId="1" applyFont="1" applyFill="1" applyBorder="1" applyAlignment="1">
      <alignment horizontal="left" vertical="center" wrapText="1" indent="1"/>
    </xf>
    <xf numFmtId="0" fontId="26" fillId="12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164" fontId="0" fillId="8" borderId="12" xfId="0" applyNumberForma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2" fillId="0" borderId="16" xfId="0" applyFont="1" applyBorder="1" applyAlignment="1" applyProtection="1">
      <alignment horizontal="center" vertical="center"/>
      <protection locked="0" hidden="1"/>
    </xf>
    <xf numFmtId="0" fontId="6" fillId="0" borderId="16" xfId="0" applyFont="1" applyBorder="1" applyAlignment="1" applyProtection="1">
      <alignment horizontal="center" vertical="center"/>
      <protection locked="0" hidden="1"/>
    </xf>
    <xf numFmtId="49" fontId="24" fillId="0" borderId="16" xfId="0" applyNumberFormat="1" applyFont="1" applyBorder="1" applyAlignment="1" applyProtection="1">
      <alignment horizontal="left" vertical="center" wrapText="1" indent="1"/>
      <protection locked="0" hidden="1"/>
    </xf>
    <xf numFmtId="0" fontId="24" fillId="0" borderId="0" xfId="0" applyFont="1" applyAlignment="1">
      <alignment horizontal="left" indent="1"/>
    </xf>
    <xf numFmtId="0" fontId="3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8" borderId="12" xfId="0" applyFont="1" applyFill="1" applyBorder="1" applyAlignment="1" applyProtection="1">
      <alignment horizontal="center" vertical="center" wrapText="1"/>
      <protection hidden="1"/>
    </xf>
    <xf numFmtId="0" fontId="22" fillId="10" borderId="0" xfId="0" applyFont="1" applyFill="1" applyAlignment="1">
      <alignment horizontal="left" vertical="center" indent="1"/>
    </xf>
    <xf numFmtId="0" fontId="23" fillId="10" borderId="0" xfId="0" applyFont="1" applyFill="1" applyAlignment="1">
      <alignment horizontal="left" vertical="center" indent="1"/>
    </xf>
    <xf numFmtId="164" fontId="23" fillId="11" borderId="15" xfId="0" applyNumberFormat="1" applyFont="1" applyFill="1" applyBorder="1" applyAlignment="1" applyProtection="1">
      <alignment horizontal="center" vertical="center"/>
      <protection hidden="1"/>
    </xf>
    <xf numFmtId="164" fontId="30" fillId="15" borderId="15" xfId="0" applyNumberFormat="1" applyFont="1" applyFill="1" applyBorder="1" applyAlignment="1" applyProtection="1">
      <alignment horizontal="center" vertical="center"/>
      <protection hidden="1"/>
    </xf>
    <xf numFmtId="0" fontId="22" fillId="5" borderId="22" xfId="0" applyFont="1" applyFill="1" applyBorder="1" applyAlignment="1" applyProtection="1">
      <alignment horizontal="center" vertical="center"/>
      <protection hidden="1"/>
    </xf>
    <xf numFmtId="0" fontId="22" fillId="10" borderId="0" xfId="0" applyFont="1" applyFill="1" applyAlignment="1" applyProtection="1">
      <alignment horizontal="left" vertical="center" indent="1"/>
      <protection hidden="1"/>
    </xf>
    <xf numFmtId="0" fontId="22" fillId="10" borderId="0" xfId="0" applyFont="1" applyFill="1" applyAlignment="1" applyProtection="1">
      <alignment horizontal="right" vertical="center"/>
      <protection hidden="1"/>
    </xf>
    <xf numFmtId="164" fontId="23" fillId="10" borderId="0" xfId="0" applyNumberFormat="1" applyFont="1" applyFill="1" applyAlignment="1" applyProtection="1">
      <alignment horizontal="center" vertical="center"/>
      <protection hidden="1"/>
    </xf>
    <xf numFmtId="0" fontId="32" fillId="10" borderId="0" xfId="0" applyFont="1" applyFill="1" applyAlignment="1" applyProtection="1">
      <alignment horizontal="center" vertical="center"/>
      <protection hidden="1"/>
    </xf>
    <xf numFmtId="0" fontId="22" fillId="10" borderId="0" xfId="0" applyFont="1" applyFill="1" applyAlignment="1" applyProtection="1">
      <alignment horizontal="center" vertical="center"/>
      <protection hidden="1"/>
    </xf>
    <xf numFmtId="164" fontId="30" fillId="10" borderId="0" xfId="0" applyNumberFormat="1" applyFont="1" applyFill="1" applyAlignment="1" applyProtection="1">
      <alignment horizontal="center" vertical="center"/>
      <protection hidden="1"/>
    </xf>
    <xf numFmtId="0" fontId="22" fillId="8" borderId="23" xfId="0" applyFont="1" applyFill="1" applyBorder="1" applyAlignment="1" applyProtection="1">
      <alignment horizontal="center" vertical="center"/>
      <protection hidden="1"/>
    </xf>
    <xf numFmtId="0" fontId="33" fillId="15" borderId="23" xfId="0" applyFont="1" applyFill="1" applyBorder="1" applyAlignment="1">
      <alignment horizontal="center" vertical="center"/>
    </xf>
    <xf numFmtId="0" fontId="31" fillId="15" borderId="0" xfId="0" applyFont="1" applyFill="1" applyAlignment="1">
      <alignment horizontal="left" vertical="center" indent="1"/>
    </xf>
    <xf numFmtId="0" fontId="30" fillId="15" borderId="0" xfId="0" applyFont="1" applyFill="1" applyAlignment="1">
      <alignment horizontal="left" vertical="center" indent="1"/>
    </xf>
    <xf numFmtId="0" fontId="31" fillId="15" borderId="0" xfId="0" applyFont="1" applyFill="1" applyAlignment="1" applyProtection="1">
      <alignment horizontal="left" vertical="center" indent="1"/>
      <protection hidden="1"/>
    </xf>
    <xf numFmtId="0" fontId="23" fillId="11" borderId="12" xfId="0" applyFont="1" applyFill="1" applyBorder="1" applyAlignment="1">
      <alignment horizontal="left" vertical="center" indent="1"/>
    </xf>
    <xf numFmtId="164" fontId="23" fillId="11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quotePrefix="1" applyBorder="1" applyAlignment="1" applyProtection="1">
      <alignment horizontal="left" vertical="center" wrapText="1"/>
      <protection locked="0"/>
    </xf>
    <xf numFmtId="0" fontId="22" fillId="5" borderId="24" xfId="0" applyFont="1" applyFill="1" applyBorder="1" applyAlignment="1">
      <alignment horizontal="left" vertical="center" indent="1"/>
    </xf>
    <xf numFmtId="0" fontId="22" fillId="5" borderId="25" xfId="0" applyFont="1" applyFill="1" applyBorder="1" applyAlignment="1">
      <alignment horizontal="left" vertical="center" indent="1"/>
    </xf>
    <xf numFmtId="0" fontId="22" fillId="5" borderId="25" xfId="0" applyFont="1" applyFill="1" applyBorder="1" applyAlignment="1">
      <alignment horizontal="left" vertical="center" wrapText="1" indent="1"/>
    </xf>
    <xf numFmtId="164" fontId="31" fillId="15" borderId="25" xfId="0" applyNumberFormat="1" applyFont="1" applyFill="1" applyBorder="1" applyAlignment="1" applyProtection="1">
      <alignment horizontal="center" vertical="center" wrapText="1"/>
      <protection hidden="1"/>
    </xf>
    <xf numFmtId="164" fontId="31" fillId="15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textRotation="90"/>
      <protection hidden="1"/>
    </xf>
    <xf numFmtId="0" fontId="4" fillId="11" borderId="12" xfId="0" applyFont="1" applyFill="1" applyBorder="1" applyAlignment="1" applyProtection="1">
      <alignment horizontal="center" vertical="top"/>
      <protection hidden="1"/>
    </xf>
    <xf numFmtId="0" fontId="9" fillId="20" borderId="15" xfId="0" applyFont="1" applyFill="1" applyBorder="1" applyAlignment="1" applyProtection="1">
      <alignment horizontal="center" vertical="center" wrapText="1"/>
      <protection hidden="1"/>
    </xf>
    <xf numFmtId="0" fontId="16" fillId="20" borderId="15" xfId="0" applyFont="1" applyFill="1" applyBorder="1" applyAlignment="1" applyProtection="1">
      <alignment horizontal="center" vertical="center" wrapText="1"/>
      <protection hidden="1"/>
    </xf>
    <xf numFmtId="0" fontId="17" fillId="7" borderId="12" xfId="0" applyFont="1" applyFill="1" applyBorder="1" applyAlignment="1" applyProtection="1">
      <alignment horizontal="center" vertical="top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12" fillId="21" borderId="12" xfId="0" applyFont="1" applyFill="1" applyBorder="1" applyAlignment="1" applyProtection="1">
      <alignment horizontal="center" vertical="center" wrapText="1"/>
      <protection hidden="1"/>
    </xf>
    <xf numFmtId="164" fontId="13" fillId="10" borderId="12" xfId="0" applyNumberFormat="1" applyFont="1" applyFill="1" applyBorder="1" applyAlignment="1" applyProtection="1">
      <alignment horizontal="right" vertical="center" indent="1"/>
      <protection hidden="1"/>
    </xf>
    <xf numFmtId="164" fontId="13" fillId="8" borderId="12" xfId="0" applyNumberFormat="1" applyFont="1" applyFill="1" applyBorder="1" applyAlignment="1" applyProtection="1">
      <alignment horizontal="right" vertical="center" indent="1"/>
      <protection hidden="1"/>
    </xf>
    <xf numFmtId="0" fontId="4" fillId="11" borderId="12" xfId="0" applyFont="1" applyFill="1" applyBorder="1" applyAlignment="1" applyProtection="1">
      <alignment horizontal="center" vertical="center" wrapText="1"/>
      <protection hidden="1"/>
    </xf>
    <xf numFmtId="164" fontId="34" fillId="11" borderId="12" xfId="0" applyNumberFormat="1" applyFont="1" applyFill="1" applyBorder="1" applyAlignment="1" applyProtection="1">
      <alignment horizontal="right" vertical="center" indent="1"/>
      <protection hidden="1"/>
    </xf>
    <xf numFmtId="164" fontId="34" fillId="11" borderId="12" xfId="0" applyNumberFormat="1" applyFont="1" applyFill="1" applyBorder="1" applyAlignment="1" applyProtection="1">
      <alignment horizontal="center" vertical="center"/>
      <protection hidden="1"/>
    </xf>
    <xf numFmtId="164" fontId="34" fillId="11" borderId="12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11" borderId="12" xfId="0" applyFont="1" applyFill="1" applyBorder="1" applyAlignment="1" applyProtection="1">
      <alignment vertical="center"/>
      <protection hidden="1"/>
    </xf>
    <xf numFmtId="165" fontId="34" fillId="11" borderId="12" xfId="2" applyNumberFormat="1" applyFont="1" applyFill="1" applyBorder="1" applyAlignment="1" applyProtection="1">
      <alignment horizontal="right" vertical="center" indent="1"/>
      <protection hidden="1"/>
    </xf>
    <xf numFmtId="0" fontId="4" fillId="11" borderId="15" xfId="0" applyFont="1" applyFill="1" applyBorder="1" applyAlignment="1" applyProtection="1">
      <alignment horizontal="center" vertical="center" wrapText="1"/>
      <protection hidden="1"/>
    </xf>
    <xf numFmtId="0" fontId="4" fillId="21" borderId="12" xfId="0" applyFont="1" applyFill="1" applyBorder="1" applyAlignment="1" applyProtection="1">
      <alignment horizontal="center" vertical="center" wrapText="1"/>
      <protection hidden="1"/>
    </xf>
    <xf numFmtId="10" fontId="34" fillId="8" borderId="12" xfId="2" applyNumberFormat="1" applyFont="1" applyFill="1" applyBorder="1" applyAlignment="1" applyProtection="1">
      <alignment horizontal="right" vertical="center" indent="1"/>
      <protection hidden="1"/>
    </xf>
    <xf numFmtId="0" fontId="4" fillId="0" borderId="12" xfId="1" applyFont="1" applyBorder="1" applyAlignment="1" applyProtection="1">
      <alignment horizontal="center" vertical="center" wrapText="1"/>
      <protection locked="0"/>
    </xf>
    <xf numFmtId="164" fontId="35" fillId="22" borderId="12" xfId="0" applyNumberFormat="1" applyFont="1" applyFill="1" applyBorder="1" applyAlignment="1" applyProtection="1">
      <alignment horizontal="right" vertical="center" indent="1"/>
      <protection hidden="1"/>
    </xf>
    <xf numFmtId="10" fontId="30" fillId="15" borderId="12" xfId="0" applyNumberFormat="1" applyFont="1" applyFill="1" applyBorder="1" applyAlignment="1" applyProtection="1">
      <alignment vertical="center"/>
      <protection hidden="1"/>
    </xf>
    <xf numFmtId="0" fontId="16" fillId="8" borderId="12" xfId="0" applyFont="1" applyFill="1" applyBorder="1" applyAlignment="1" applyProtection="1">
      <alignment horizontal="left" vertical="center" wrapText="1" indent="1"/>
      <protection hidden="1"/>
    </xf>
    <xf numFmtId="0" fontId="30" fillId="15" borderId="12" xfId="0" applyFont="1" applyFill="1" applyBorder="1" applyAlignment="1" applyProtection="1">
      <alignment horizontal="left" vertical="center" wrapText="1" indent="1"/>
      <protection hidden="1"/>
    </xf>
    <xf numFmtId="164" fontId="30" fillId="15" borderId="12" xfId="0" applyNumberFormat="1" applyFont="1" applyFill="1" applyBorder="1" applyAlignment="1" applyProtection="1">
      <alignment horizontal="right" vertical="center" indent="1"/>
      <protection hidden="1"/>
    </xf>
    <xf numFmtId="164" fontId="22" fillId="10" borderId="12" xfId="0" applyNumberFormat="1" applyFont="1" applyFill="1" applyBorder="1" applyAlignment="1" applyProtection="1">
      <alignment horizontal="right" vertical="center" indent="1"/>
      <protection hidden="1"/>
    </xf>
    <xf numFmtId="10" fontId="30" fillId="15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left" vertical="center" wrapText="1"/>
      <protection locked="0" hidden="1"/>
    </xf>
    <xf numFmtId="164" fontId="22" fillId="23" borderId="12" xfId="0" applyNumberFormat="1" applyFont="1" applyFill="1" applyBorder="1" applyAlignment="1" applyProtection="1">
      <alignment horizontal="right" vertical="center" indent="1"/>
      <protection hidden="1"/>
    </xf>
    <xf numFmtId="9" fontId="37" fillId="19" borderId="0" xfId="0" applyNumberFormat="1" applyFont="1" applyFill="1"/>
    <xf numFmtId="9" fontId="38" fillId="0" borderId="0" xfId="0" applyNumberFormat="1" applyFont="1"/>
    <xf numFmtId="166" fontId="6" fillId="16" borderId="16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167" fontId="39" fillId="10" borderId="0" xfId="0" applyNumberFormat="1" applyFont="1" applyFill="1" applyAlignment="1" applyProtection="1">
      <alignment horizontal="center" vertical="center"/>
      <protection hidden="1"/>
    </xf>
    <xf numFmtId="168" fontId="39" fillId="10" borderId="0" xfId="0" applyNumberFormat="1" applyFont="1" applyFill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textRotation="90"/>
      <protection hidden="1"/>
    </xf>
    <xf numFmtId="0" fontId="6" fillId="3" borderId="0" xfId="0" applyFont="1" applyFill="1" applyAlignment="1">
      <alignment vertical="top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164" fontId="31" fillId="15" borderId="3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31" xfId="0" applyNumberFormat="1" applyFont="1" applyBorder="1" applyAlignment="1" applyProtection="1">
      <alignment horizontal="center" vertical="center"/>
      <protection locked="0" hidden="1"/>
    </xf>
    <xf numFmtId="164" fontId="6" fillId="0" borderId="31" xfId="0" applyNumberFormat="1" applyFont="1" applyBorder="1" applyAlignment="1" applyProtection="1">
      <alignment horizontal="center" vertical="center"/>
      <protection locked="0"/>
    </xf>
    <xf numFmtId="0" fontId="40" fillId="5" borderId="23" xfId="0" applyFont="1" applyFill="1" applyBorder="1" applyAlignment="1" applyProtection="1">
      <alignment horizontal="center" vertical="center"/>
      <protection hidden="1"/>
    </xf>
    <xf numFmtId="164" fontId="41" fillId="8" borderId="32" xfId="0" applyNumberFormat="1" applyFont="1" applyFill="1" applyBorder="1" applyAlignment="1">
      <alignment vertical="center"/>
    </xf>
    <xf numFmtId="164" fontId="41" fillId="8" borderId="33" xfId="0" applyNumberFormat="1" applyFont="1" applyFill="1" applyBorder="1" applyAlignment="1">
      <alignment vertical="center"/>
    </xf>
    <xf numFmtId="164" fontId="41" fillId="8" borderId="34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vertical="top"/>
    </xf>
    <xf numFmtId="0" fontId="17" fillId="7" borderId="14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164" fontId="12" fillId="5" borderId="18" xfId="0" applyNumberFormat="1" applyFont="1" applyFill="1" applyBorder="1" applyAlignment="1">
      <alignment horizontal="right" vertical="top"/>
    </xf>
    <xf numFmtId="164" fontId="12" fillId="5" borderId="17" xfId="0" applyNumberFormat="1" applyFont="1" applyFill="1" applyBorder="1" applyAlignment="1">
      <alignment vertical="top"/>
    </xf>
    <xf numFmtId="164" fontId="10" fillId="0" borderId="18" xfId="0" applyNumberFormat="1" applyFont="1" applyBorder="1" applyAlignment="1">
      <alignment horizontal="right" vertical="top"/>
    </xf>
    <xf numFmtId="164" fontId="12" fillId="8" borderId="17" xfId="0" applyNumberFormat="1" applyFont="1" applyFill="1" applyBorder="1" applyAlignment="1">
      <alignment vertical="top"/>
    </xf>
    <xf numFmtId="164" fontId="4" fillId="11" borderId="18" xfId="0" applyNumberFormat="1" applyFont="1" applyFill="1" applyBorder="1" applyAlignment="1">
      <alignment horizontal="right" vertical="top"/>
    </xf>
    <xf numFmtId="164" fontId="4" fillId="11" borderId="18" xfId="0" applyNumberFormat="1" applyFont="1" applyFill="1" applyBorder="1" applyAlignment="1">
      <alignment vertical="top"/>
    </xf>
    <xf numFmtId="0" fontId="10" fillId="0" borderId="0" xfId="0" applyFont="1" applyAlignment="1">
      <alignment horizontal="right"/>
    </xf>
    <xf numFmtId="0" fontId="13" fillId="0" borderId="0" xfId="0" applyFont="1"/>
    <xf numFmtId="0" fontId="23" fillId="10" borderId="12" xfId="0" applyFont="1" applyFill="1" applyBorder="1" applyAlignment="1" applyProtection="1">
      <alignment horizontal="left" vertical="center" indent="1"/>
      <protection locked="0"/>
    </xf>
    <xf numFmtId="165" fontId="23" fillId="19" borderId="12" xfId="2" applyNumberFormat="1" applyFont="1" applyFill="1" applyBorder="1" applyAlignment="1" applyProtection="1">
      <alignment horizontal="center" vertical="center"/>
      <protection locked="0"/>
    </xf>
    <xf numFmtId="0" fontId="23" fillId="10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6" fillId="16" borderId="12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left" vertical="center" wrapText="1" indent="1"/>
      <protection hidden="1"/>
    </xf>
    <xf numFmtId="0" fontId="31" fillId="15" borderId="12" xfId="0" applyFont="1" applyFill="1" applyBorder="1" applyAlignment="1" applyProtection="1">
      <alignment horizontal="center" vertical="center" wrapText="1"/>
      <protection hidden="1"/>
    </xf>
    <xf numFmtId="0" fontId="9" fillId="11" borderId="12" xfId="0" quotePrefix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10" fontId="36" fillId="10" borderId="12" xfId="0" applyNumberFormat="1" applyFont="1" applyFill="1" applyBorder="1" applyAlignment="1" applyProtection="1">
      <alignment horizontal="center" vertical="center"/>
      <protection hidden="1"/>
    </xf>
    <xf numFmtId="10" fontId="22" fillId="10" borderId="12" xfId="0" applyNumberFormat="1" applyFont="1" applyFill="1" applyBorder="1" applyAlignment="1" applyProtection="1">
      <alignment horizontal="center" vertical="center"/>
      <protection hidden="1"/>
    </xf>
    <xf numFmtId="10" fontId="36" fillId="10" borderId="12" xfId="0" applyNumberFormat="1" applyFont="1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10" fontId="36" fillId="0" borderId="12" xfId="2" applyNumberFormat="1" applyFont="1" applyBorder="1" applyAlignment="1" applyProtection="1">
      <alignment horizontal="center" vertical="center"/>
      <protection hidden="1"/>
    </xf>
    <xf numFmtId="0" fontId="36" fillId="0" borderId="12" xfId="0" applyFont="1" applyBorder="1" applyAlignment="1" applyProtection="1">
      <alignment horizontal="center" vertical="center"/>
      <protection hidden="1"/>
    </xf>
    <xf numFmtId="165" fontId="36" fillId="0" borderId="12" xfId="2" applyNumberFormat="1" applyFont="1" applyBorder="1" applyAlignment="1" applyProtection="1">
      <alignment horizontal="center" vertical="center"/>
      <protection hidden="1"/>
    </xf>
    <xf numFmtId="165" fontId="22" fillId="23" borderId="12" xfId="2" applyNumberFormat="1" applyFont="1" applyFill="1" applyBorder="1" applyAlignment="1" applyProtection="1">
      <alignment horizontal="center" vertical="center"/>
      <protection hidden="1"/>
    </xf>
    <xf numFmtId="0" fontId="22" fillId="23" borderId="12" xfId="0" applyFont="1" applyFill="1" applyBorder="1" applyAlignment="1" applyProtection="1">
      <alignment horizontal="center" vertical="center"/>
      <protection hidden="1"/>
    </xf>
    <xf numFmtId="4" fontId="16" fillId="0" borderId="12" xfId="0" applyNumberFormat="1" applyFont="1" applyBorder="1" applyAlignment="1" applyProtection="1">
      <alignment horizontal="center" vertical="center" wrapText="1"/>
      <protection locked="0" hidden="1"/>
    </xf>
    <xf numFmtId="165" fontId="22" fillId="0" borderId="12" xfId="2" applyNumberFormat="1" applyFont="1" applyBorder="1" applyAlignment="1" applyProtection="1">
      <alignment horizontal="center" vertical="center" wrapText="1"/>
      <protection locked="0" hidden="1"/>
    </xf>
    <xf numFmtId="165" fontId="22" fillId="25" borderId="12" xfId="2" applyNumberFormat="1" applyFont="1" applyFill="1" applyBorder="1" applyAlignment="1" applyProtection="1">
      <alignment horizontal="center" vertical="center" wrapText="1"/>
      <protection hidden="1"/>
    </xf>
    <xf numFmtId="164" fontId="16" fillId="11" borderId="12" xfId="1" applyNumberFormat="1" applyFont="1" applyFill="1" applyBorder="1" applyAlignment="1">
      <alignment horizontal="right" vertical="center" wrapText="1"/>
    </xf>
    <xf numFmtId="44" fontId="9" fillId="17" borderId="12" xfId="1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14" fillId="2" borderId="19" xfId="1" applyFont="1" applyFill="1" applyBorder="1" applyAlignment="1">
      <alignment horizontal="right" vertical="center"/>
    </xf>
    <xf numFmtId="0" fontId="6" fillId="0" borderId="18" xfId="1" applyFont="1" applyBorder="1" applyAlignment="1">
      <alignment horizontal="center" vertical="top"/>
    </xf>
    <xf numFmtId="0" fontId="6" fillId="0" borderId="20" xfId="1" applyFont="1" applyBorder="1" applyAlignment="1">
      <alignment horizontal="center" vertical="top"/>
    </xf>
    <xf numFmtId="0" fontId="3" fillId="9" borderId="12" xfId="1" applyFont="1" applyFill="1" applyBorder="1" applyAlignment="1" applyProtection="1">
      <alignment horizontal="left" vertical="center" wrapText="1" indent="1"/>
      <protection locked="0"/>
    </xf>
    <xf numFmtId="0" fontId="7" fillId="9" borderId="12" xfId="1" applyFont="1" applyFill="1" applyBorder="1" applyAlignment="1" applyProtection="1">
      <alignment horizontal="left" vertical="center" wrapText="1" indent="1"/>
      <protection locked="0"/>
    </xf>
    <xf numFmtId="0" fontId="15" fillId="3" borderId="2" xfId="1" applyFont="1" applyFill="1" applyBorder="1" applyAlignment="1">
      <alignment horizontal="center" vertical="center" wrapText="1"/>
    </xf>
    <xf numFmtId="0" fontId="15" fillId="3" borderId="0" xfId="1" applyFont="1" applyFill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6" fillId="3" borderId="0" xfId="1" applyFont="1" applyFill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3" fillId="3" borderId="18" xfId="1" applyFont="1" applyFill="1" applyBorder="1" applyAlignment="1">
      <alignment horizontal="left" vertical="top" wrapText="1"/>
    </xf>
    <xf numFmtId="0" fontId="3" fillId="3" borderId="20" xfId="1" applyFont="1" applyFill="1" applyBorder="1" applyAlignment="1">
      <alignment horizontal="left" vertical="top" wrapText="1"/>
    </xf>
    <xf numFmtId="0" fontId="3" fillId="3" borderId="17" xfId="1" applyFont="1" applyFill="1" applyBorder="1" applyAlignment="1">
      <alignment horizontal="left" vertical="top" wrapText="1"/>
    </xf>
    <xf numFmtId="0" fontId="3" fillId="3" borderId="0" xfId="1" applyFont="1" applyFill="1" applyAlignment="1">
      <alignment horizontal="left" vertical="top" wrapText="1"/>
    </xf>
    <xf numFmtId="0" fontId="7" fillId="3" borderId="0" xfId="1" applyFont="1" applyFill="1" applyAlignment="1">
      <alignment horizontal="left" vertical="top" wrapText="1"/>
    </xf>
    <xf numFmtId="0" fontId="29" fillId="13" borderId="12" xfId="1" applyFont="1" applyFill="1" applyBorder="1" applyAlignment="1">
      <alignment horizontal="center" vertical="center" wrapText="1"/>
    </xf>
    <xf numFmtId="44" fontId="6" fillId="17" borderId="12" xfId="1" applyNumberFormat="1" applyFont="1" applyFill="1" applyBorder="1" applyAlignment="1">
      <alignment horizontal="right" vertical="center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 wrapText="1"/>
    </xf>
    <xf numFmtId="0" fontId="3" fillId="10" borderId="15" xfId="1" applyFont="1" applyFill="1" applyBorder="1" applyAlignment="1" applyProtection="1">
      <alignment horizontal="center" vertical="top" wrapText="1"/>
      <protection locked="0"/>
    </xf>
    <xf numFmtId="0" fontId="3" fillId="10" borderId="16" xfId="1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>
      <alignment horizontal="center" vertical="top" wrapText="1"/>
    </xf>
    <xf numFmtId="0" fontId="22" fillId="18" borderId="12" xfId="0" applyFont="1" applyFill="1" applyBorder="1" applyAlignment="1">
      <alignment horizontal="left" vertical="center" indent="1"/>
    </xf>
    <xf numFmtId="0" fontId="22" fillId="11" borderId="12" xfId="0" applyFont="1" applyFill="1" applyBorder="1" applyAlignment="1">
      <alignment horizontal="left" vertical="center" indent="1"/>
    </xf>
    <xf numFmtId="0" fontId="23" fillId="8" borderId="27" xfId="0" applyFont="1" applyFill="1" applyBorder="1" applyAlignment="1" applyProtection="1">
      <alignment horizontal="left" vertical="center" indent="1"/>
      <protection locked="0" hidden="1"/>
    </xf>
    <xf numFmtId="0" fontId="23" fillId="8" borderId="26" xfId="0" applyFont="1" applyFill="1" applyBorder="1" applyAlignment="1" applyProtection="1">
      <alignment horizontal="left" vertical="center" indent="1"/>
      <protection locked="0" hidden="1"/>
    </xf>
    <xf numFmtId="0" fontId="23" fillId="11" borderId="0" xfId="0" applyFont="1" applyFill="1" applyAlignment="1" applyProtection="1">
      <alignment horizontal="center" vertical="center"/>
      <protection hidden="1"/>
    </xf>
    <xf numFmtId="0" fontId="30" fillId="15" borderId="12" xfId="0" applyFont="1" applyFill="1" applyBorder="1" applyAlignment="1" applyProtection="1">
      <alignment horizontal="center" vertical="center" wrapText="1"/>
      <protection hidden="1"/>
    </xf>
    <xf numFmtId="0" fontId="31" fillId="15" borderId="18" xfId="0" applyFont="1" applyFill="1" applyBorder="1" applyAlignment="1" applyProtection="1">
      <alignment horizontal="center" vertical="center" wrapText="1"/>
      <protection hidden="1"/>
    </xf>
    <xf numFmtId="0" fontId="31" fillId="15" borderId="17" xfId="0" applyFont="1" applyFill="1" applyBorder="1" applyAlignment="1" applyProtection="1">
      <alignment horizontal="center" vertical="center" wrapText="1"/>
      <protection hidden="1"/>
    </xf>
    <xf numFmtId="0" fontId="31" fillId="15" borderId="29" xfId="0" applyFont="1" applyFill="1" applyBorder="1" applyAlignment="1" applyProtection="1">
      <alignment horizontal="center" vertical="center" wrapText="1"/>
      <protection hidden="1"/>
    </xf>
    <xf numFmtId="0" fontId="31" fillId="15" borderId="19" xfId="0" applyFont="1" applyFill="1" applyBorder="1" applyAlignment="1" applyProtection="1">
      <alignment horizontal="center" vertical="center" wrapText="1"/>
      <protection hidden="1"/>
    </xf>
    <xf numFmtId="0" fontId="30" fillId="15" borderId="18" xfId="0" applyFont="1" applyFill="1" applyBorder="1" applyAlignment="1" applyProtection="1">
      <alignment horizontal="center" vertical="center" wrapText="1"/>
      <protection hidden="1"/>
    </xf>
    <xf numFmtId="0" fontId="30" fillId="15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5" fillId="24" borderId="12" xfId="0" applyFont="1" applyFill="1" applyBorder="1" applyAlignment="1" applyProtection="1">
      <alignment horizontal="center" vertical="center"/>
      <protection hidden="1"/>
    </xf>
    <xf numFmtId="0" fontId="31" fillId="15" borderId="21" xfId="0" applyFont="1" applyFill="1" applyBorder="1" applyAlignment="1" applyProtection="1">
      <alignment horizontal="center" vertical="center" wrapText="1"/>
      <protection hidden="1"/>
    </xf>
    <xf numFmtId="0" fontId="31" fillId="15" borderId="0" xfId="0" applyFont="1" applyFill="1" applyAlignment="1" applyProtection="1">
      <alignment horizontal="center" vertical="center" wrapText="1"/>
      <protection hidden="1"/>
    </xf>
    <xf numFmtId="0" fontId="27" fillId="13" borderId="0" xfId="0" applyFont="1" applyFill="1" applyAlignment="1">
      <alignment horizontal="center"/>
    </xf>
    <xf numFmtId="0" fontId="6" fillId="2" borderId="0" xfId="1" applyFont="1" applyFill="1" applyAlignment="1">
      <alignment horizontal="center" vertical="top" wrapText="1"/>
    </xf>
  </cellXfs>
  <cellStyles count="3">
    <cellStyle name="Βασικό_Φύλλο1" xfId="1" xr:uid="{00000000-0005-0000-0000-000000000000}"/>
    <cellStyle name="Κανονικό" xfId="0" builtinId="0"/>
    <cellStyle name="Ποσοστό" xfId="2" builtinId="5"/>
  </cellStyles>
  <dxfs count="274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gray125">
          <fgColor rgb="FFFF0000"/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b/>
        <i val="0"/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99"/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sheetMetadata" Target="metadata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06/relationships/rdRichValueStructure" Target="richData/rdrichvaluestructure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06/relationships/rdRichValue" Target="richData/rdrichvalue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22/10/relationships/richValueRel" Target="richData/richValueRel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rgb="FF92D050"/>
  </sheetPr>
  <dimension ref="A1:K38"/>
  <sheetViews>
    <sheetView showGridLines="0" tabSelected="1" zoomScale="110" zoomScaleNormal="110" zoomScaleSheetLayoutView="100" workbookViewId="0">
      <selection activeCell="M11" sqref="M11"/>
    </sheetView>
  </sheetViews>
  <sheetFormatPr defaultRowHeight="15" x14ac:dyDescent="0.25"/>
  <cols>
    <col min="1" max="1" width="2.28515625" customWidth="1"/>
    <col min="2" max="2" width="15.140625" customWidth="1"/>
    <col min="3" max="3" width="7.5703125" customWidth="1"/>
    <col min="6" max="6" width="16.5703125" customWidth="1"/>
    <col min="7" max="7" width="18.42578125" customWidth="1"/>
    <col min="8" max="8" width="7.140625" customWidth="1"/>
    <col min="9" max="9" width="10.7109375" customWidth="1"/>
    <col min="10" max="10" width="11.42578125" customWidth="1"/>
    <col min="11" max="11" width="6.42578125" customWidth="1"/>
    <col min="12" max="12" width="6.5703125" customWidth="1"/>
    <col min="13" max="13" width="26.42578125" customWidth="1"/>
  </cols>
  <sheetData>
    <row r="1" spans="1:11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8" customHeight="1" x14ac:dyDescent="0.25">
      <c r="A2" s="9"/>
      <c r="B2" s="221" t="e" vm="1">
        <v>#VALUE!</v>
      </c>
      <c r="C2" s="221"/>
      <c r="D2" s="221"/>
      <c r="E2" s="221"/>
      <c r="F2" s="173" t="s">
        <v>481</v>
      </c>
      <c r="G2" s="174"/>
      <c r="H2" s="175"/>
      <c r="I2" s="176"/>
      <c r="J2" s="176"/>
      <c r="K2" s="19"/>
    </row>
    <row r="3" spans="1:11" ht="18" customHeight="1" x14ac:dyDescent="0.25">
      <c r="A3" s="9"/>
      <c r="B3" s="221"/>
      <c r="C3" s="221"/>
      <c r="D3" s="221"/>
      <c r="E3" s="221"/>
      <c r="F3" s="173" t="s">
        <v>0</v>
      </c>
      <c r="G3" s="174"/>
      <c r="H3" s="175"/>
      <c r="I3" s="176"/>
      <c r="J3" s="176"/>
      <c r="K3" s="19"/>
    </row>
    <row r="4" spans="1:11" ht="18" customHeight="1" x14ac:dyDescent="0.25">
      <c r="A4" s="9"/>
      <c r="B4" s="221"/>
      <c r="C4" s="221"/>
      <c r="D4" s="221"/>
      <c r="E4" s="221"/>
      <c r="F4" s="173" t="s">
        <v>1</v>
      </c>
      <c r="G4" s="174"/>
      <c r="H4" s="175"/>
      <c r="I4" s="176"/>
      <c r="J4" s="176"/>
      <c r="K4" s="19"/>
    </row>
    <row r="5" spans="1:11" x14ac:dyDescent="0.25">
      <c r="A5" s="9"/>
      <c r="B5" s="221"/>
      <c r="C5" s="221"/>
      <c r="D5" s="221"/>
      <c r="E5" s="221"/>
      <c r="F5" s="1"/>
      <c r="G5" s="1"/>
      <c r="H5" s="1"/>
      <c r="I5" s="1"/>
      <c r="J5" s="1"/>
      <c r="K5" s="10"/>
    </row>
    <row r="6" spans="1:11" x14ac:dyDescent="0.25">
      <c r="A6" s="11"/>
      <c r="B6" s="2"/>
      <c r="C6" s="3"/>
      <c r="D6" s="2"/>
      <c r="E6" s="2"/>
      <c r="F6" s="2"/>
      <c r="G6" s="2"/>
      <c r="H6" s="2"/>
      <c r="I6" s="2"/>
      <c r="J6" s="2"/>
      <c r="K6" s="12"/>
    </row>
    <row r="7" spans="1:11" x14ac:dyDescent="0.25">
      <c r="A7" s="4"/>
      <c r="B7" s="5"/>
      <c r="C7" s="32"/>
      <c r="D7" s="5"/>
      <c r="E7" s="5"/>
      <c r="F7" s="5"/>
      <c r="G7" s="5"/>
      <c r="H7" s="5"/>
      <c r="I7" s="5"/>
      <c r="J7" s="5"/>
      <c r="K7" s="13"/>
    </row>
    <row r="8" spans="1:11" ht="26.25" customHeight="1" x14ac:dyDescent="0.25">
      <c r="A8" s="179" t="s">
        <v>329</v>
      </c>
      <c r="B8" s="180"/>
      <c r="C8" s="180"/>
      <c r="D8" s="180"/>
      <c r="E8" s="180"/>
      <c r="F8" s="180"/>
      <c r="G8" s="180"/>
      <c r="H8" s="180"/>
      <c r="I8" s="180"/>
      <c r="J8" s="180"/>
      <c r="K8" s="181"/>
    </row>
    <row r="9" spans="1:11" ht="15.75" customHeight="1" x14ac:dyDescent="0.25">
      <c r="A9" s="182" t="s">
        <v>330</v>
      </c>
      <c r="B9" s="183"/>
      <c r="C9" s="183"/>
      <c r="D9" s="183"/>
      <c r="E9" s="183"/>
      <c r="F9" s="183"/>
      <c r="G9" s="183"/>
      <c r="H9" s="183"/>
      <c r="I9" s="183"/>
      <c r="J9" s="183"/>
      <c r="K9" s="184"/>
    </row>
    <row r="10" spans="1:11" x14ac:dyDescent="0.25">
      <c r="A10" s="4"/>
      <c r="B10" s="5"/>
      <c r="C10" s="32"/>
      <c r="D10" s="5"/>
      <c r="E10" s="5"/>
      <c r="F10" s="5"/>
      <c r="G10" s="5"/>
      <c r="H10" s="5"/>
      <c r="I10" s="5"/>
      <c r="J10" s="5"/>
      <c r="K10" s="13"/>
    </row>
    <row r="11" spans="1:11" ht="24.75" customHeight="1" x14ac:dyDescent="0.25">
      <c r="A11" s="138" t="s">
        <v>2</v>
      </c>
      <c r="B11" s="129"/>
      <c r="C11" s="188"/>
      <c r="D11" s="189"/>
      <c r="E11" s="189"/>
      <c r="F11" s="189"/>
      <c r="G11" s="189"/>
      <c r="H11" s="189"/>
      <c r="I11" s="190"/>
      <c r="J11" s="5"/>
      <c r="K11" s="13"/>
    </row>
    <row r="12" spans="1:11" ht="24.75" customHeight="1" x14ac:dyDescent="0.25">
      <c r="A12" s="14" t="s">
        <v>3</v>
      </c>
      <c r="B12" s="5"/>
      <c r="C12" s="185"/>
      <c r="D12" s="186"/>
      <c r="E12" s="186"/>
      <c r="F12" s="186"/>
      <c r="G12" s="186"/>
      <c r="H12" s="186"/>
      <c r="I12" s="187"/>
      <c r="J12" s="5"/>
      <c r="K12" s="13"/>
    </row>
    <row r="13" spans="1:11" ht="24.75" customHeight="1" x14ac:dyDescent="0.25">
      <c r="A13" s="14" t="s">
        <v>486</v>
      </c>
      <c r="B13" s="14"/>
      <c r="C13" s="185"/>
      <c r="D13" s="186"/>
      <c r="E13" s="186"/>
      <c r="F13" s="186"/>
      <c r="G13" s="186"/>
      <c r="H13" s="186"/>
      <c r="I13" s="187"/>
      <c r="J13" s="5"/>
      <c r="K13" s="13"/>
    </row>
    <row r="14" spans="1:11" ht="50.25" customHeight="1" x14ac:dyDescent="0.25">
      <c r="A14" s="14" t="s">
        <v>298</v>
      </c>
      <c r="B14" s="5"/>
      <c r="C14" s="185"/>
      <c r="D14" s="186"/>
      <c r="E14" s="186"/>
      <c r="F14" s="186"/>
      <c r="G14" s="186"/>
      <c r="H14" s="186"/>
      <c r="I14" s="187"/>
      <c r="J14" s="5"/>
      <c r="K14" s="13"/>
    </row>
    <row r="15" spans="1:11" x14ac:dyDescent="0.25">
      <c r="A15" s="4"/>
      <c r="B15" s="5"/>
      <c r="C15" s="32"/>
      <c r="D15" s="5"/>
      <c r="E15" s="5"/>
      <c r="F15" s="5"/>
      <c r="G15" s="5"/>
      <c r="H15" s="5"/>
      <c r="I15" s="5"/>
      <c r="J15" s="5"/>
      <c r="K15" s="13"/>
    </row>
    <row r="16" spans="1:11" ht="34.5" customHeight="1" x14ac:dyDescent="0.25">
      <c r="A16" s="4"/>
      <c r="B16" s="5"/>
      <c r="C16" s="32"/>
      <c r="D16" s="5"/>
      <c r="E16" s="5"/>
      <c r="F16" s="5"/>
      <c r="G16" s="5"/>
      <c r="H16" s="5"/>
      <c r="I16" s="5"/>
      <c r="J16" s="5"/>
      <c r="K16" s="13"/>
    </row>
    <row r="17" spans="1:11" ht="24" customHeight="1" x14ac:dyDescent="0.25">
      <c r="A17" s="4"/>
      <c r="B17" s="49" t="s">
        <v>4</v>
      </c>
      <c r="C17" s="196" t="s">
        <v>326</v>
      </c>
      <c r="D17" s="196"/>
      <c r="E17" s="196"/>
      <c r="F17" s="196"/>
      <c r="G17" s="50" t="s">
        <v>11</v>
      </c>
      <c r="H17" s="196" t="s">
        <v>12</v>
      </c>
      <c r="I17" s="196"/>
      <c r="J17" s="5"/>
      <c r="K17" s="13"/>
    </row>
    <row r="18" spans="1:11" ht="21.75" customHeight="1" x14ac:dyDescent="0.25">
      <c r="A18" s="4"/>
      <c r="B18" s="51" t="s">
        <v>320</v>
      </c>
      <c r="C18" s="177"/>
      <c r="D18" s="178"/>
      <c r="E18" s="178"/>
      <c r="F18" s="178"/>
      <c r="G18" s="111"/>
      <c r="H18" s="197">
        <f>'LB (PP01)'!J8</f>
        <v>0</v>
      </c>
      <c r="I18" s="197"/>
      <c r="J18" s="5"/>
      <c r="K18" s="13"/>
    </row>
    <row r="19" spans="1:11" ht="21.75" customHeight="1" x14ac:dyDescent="0.25">
      <c r="A19" s="4"/>
      <c r="B19" s="51" t="s">
        <v>321</v>
      </c>
      <c r="C19" s="177"/>
      <c r="D19" s="178"/>
      <c r="E19" s="178"/>
      <c r="F19" s="178"/>
      <c r="G19" s="111" t="s">
        <v>13</v>
      </c>
      <c r="H19" s="172">
        <f>'PP02'!$J$8</f>
        <v>0</v>
      </c>
      <c r="I19" s="172"/>
      <c r="J19" s="5"/>
      <c r="K19" s="13"/>
    </row>
    <row r="20" spans="1:11" ht="21.75" customHeight="1" x14ac:dyDescent="0.25">
      <c r="A20" s="4"/>
      <c r="B20" s="51" t="s">
        <v>322</v>
      </c>
      <c r="C20" s="177"/>
      <c r="D20" s="178"/>
      <c r="E20" s="178"/>
      <c r="F20" s="178"/>
      <c r="G20" s="111"/>
      <c r="H20" s="172">
        <f>'PP03'!$J$8</f>
        <v>0</v>
      </c>
      <c r="I20" s="172"/>
      <c r="J20" s="5"/>
      <c r="K20" s="13"/>
    </row>
    <row r="21" spans="1:11" ht="21.75" customHeight="1" x14ac:dyDescent="0.25">
      <c r="A21" s="4"/>
      <c r="B21" s="51" t="s">
        <v>323</v>
      </c>
      <c r="C21" s="177"/>
      <c r="D21" s="178"/>
      <c r="E21" s="178"/>
      <c r="F21" s="178"/>
      <c r="G21" s="111"/>
      <c r="H21" s="172">
        <f>'PP04'!$J$8</f>
        <v>0</v>
      </c>
      <c r="I21" s="172"/>
      <c r="J21" s="5"/>
      <c r="K21" s="13"/>
    </row>
    <row r="22" spans="1:11" ht="21.75" customHeight="1" x14ac:dyDescent="0.25">
      <c r="A22" s="4"/>
      <c r="B22" s="51" t="s">
        <v>324</v>
      </c>
      <c r="C22" s="177"/>
      <c r="D22" s="178"/>
      <c r="E22" s="178"/>
      <c r="F22" s="178"/>
      <c r="G22" s="111"/>
      <c r="H22" s="172">
        <f>'PP05'!$J$8</f>
        <v>0</v>
      </c>
      <c r="I22" s="172"/>
      <c r="J22" s="5"/>
      <c r="K22" s="13"/>
    </row>
    <row r="23" spans="1:11" ht="21.75" hidden="1" customHeight="1" x14ac:dyDescent="0.25">
      <c r="A23" s="4"/>
      <c r="B23" s="51" t="s">
        <v>325</v>
      </c>
      <c r="C23" s="177"/>
      <c r="D23" s="178"/>
      <c r="E23" s="178"/>
      <c r="F23" s="178"/>
      <c r="G23" s="111"/>
      <c r="H23" s="172">
        <f>'PP06'!$J$8</f>
        <v>0</v>
      </c>
      <c r="I23" s="172"/>
      <c r="J23" s="5"/>
      <c r="K23" s="13"/>
    </row>
    <row r="24" spans="1:11" ht="21.75" hidden="1" customHeight="1" x14ac:dyDescent="0.25">
      <c r="A24" s="4"/>
      <c r="B24" s="51" t="s">
        <v>340</v>
      </c>
      <c r="C24" s="177"/>
      <c r="D24" s="178"/>
      <c r="E24" s="178"/>
      <c r="F24" s="178"/>
      <c r="G24" s="111"/>
      <c r="H24" s="172">
        <f>'PP07'!$J$8</f>
        <v>0</v>
      </c>
      <c r="I24" s="172"/>
      <c r="J24" s="5"/>
      <c r="K24" s="13"/>
    </row>
    <row r="25" spans="1:11" ht="21.75" hidden="1" customHeight="1" x14ac:dyDescent="0.25">
      <c r="A25" s="4"/>
      <c r="B25" s="51" t="s">
        <v>341</v>
      </c>
      <c r="C25" s="177"/>
      <c r="D25" s="178"/>
      <c r="E25" s="178"/>
      <c r="F25" s="178"/>
      <c r="G25" s="111"/>
      <c r="H25" s="172">
        <f>'PP08'!$J$8</f>
        <v>0</v>
      </c>
      <c r="I25" s="172"/>
      <c r="J25" s="5"/>
      <c r="K25" s="13"/>
    </row>
    <row r="26" spans="1:11" ht="21.75" hidden="1" customHeight="1" x14ac:dyDescent="0.25">
      <c r="A26" s="4"/>
      <c r="B26" s="51" t="s">
        <v>342</v>
      </c>
      <c r="C26" s="177"/>
      <c r="D26" s="178"/>
      <c r="E26" s="178"/>
      <c r="F26" s="178"/>
      <c r="G26" s="111"/>
      <c r="H26" s="172">
        <f>'PP09'!$J$8</f>
        <v>0</v>
      </c>
      <c r="I26" s="172"/>
      <c r="J26" s="5"/>
      <c r="K26" s="13"/>
    </row>
    <row r="27" spans="1:11" ht="21.75" hidden="1" customHeight="1" x14ac:dyDescent="0.25">
      <c r="A27" s="4"/>
      <c r="B27" s="51" t="s">
        <v>343</v>
      </c>
      <c r="C27" s="177"/>
      <c r="D27" s="178"/>
      <c r="E27" s="178"/>
      <c r="F27" s="178"/>
      <c r="G27" s="111"/>
      <c r="H27" s="172">
        <f>'PP10'!$J$8</f>
        <v>0</v>
      </c>
      <c r="I27" s="172"/>
      <c r="J27" s="5"/>
      <c r="K27" s="13"/>
    </row>
    <row r="28" spans="1:11" ht="25.5" customHeight="1" x14ac:dyDescent="0.25">
      <c r="A28" s="4"/>
      <c r="B28" s="5"/>
      <c r="C28" s="32"/>
      <c r="D28" s="5"/>
      <c r="E28" s="5"/>
      <c r="F28" s="5"/>
      <c r="G28" s="48" t="s">
        <v>14</v>
      </c>
      <c r="H28" s="171">
        <f>SUM(H18:I27)</f>
        <v>0</v>
      </c>
      <c r="I28" s="171"/>
      <c r="J28" s="5"/>
      <c r="K28" s="13"/>
    </row>
    <row r="29" spans="1:11" x14ac:dyDescent="0.25">
      <c r="A29" s="4"/>
      <c r="B29" s="5"/>
      <c r="C29" s="32"/>
      <c r="D29" s="5"/>
      <c r="E29" s="5"/>
      <c r="F29" s="5"/>
      <c r="G29" s="5"/>
      <c r="H29" s="5"/>
      <c r="I29" s="5"/>
      <c r="J29" s="5"/>
      <c r="K29" s="13"/>
    </row>
    <row r="30" spans="1:11" ht="30.75" customHeight="1" x14ac:dyDescent="0.25">
      <c r="A30" s="4"/>
      <c r="B30" s="191" t="s">
        <v>318</v>
      </c>
      <c r="C30" s="192"/>
      <c r="D30" s="192"/>
      <c r="E30" s="192"/>
      <c r="F30" s="192"/>
      <c r="G30" s="192"/>
      <c r="H30" s="192"/>
      <c r="I30" s="193"/>
      <c r="J30" s="5"/>
      <c r="K30" s="13"/>
    </row>
    <row r="31" spans="1:11" ht="24" customHeight="1" x14ac:dyDescent="0.25">
      <c r="A31" s="4"/>
      <c r="B31" s="198" t="s">
        <v>327</v>
      </c>
      <c r="C31" s="198"/>
      <c r="D31" s="198"/>
      <c r="E31" s="200"/>
      <c r="F31" s="41"/>
      <c r="G31" s="202"/>
      <c r="H31" s="202"/>
      <c r="I31" s="202"/>
      <c r="J31" s="202"/>
      <c r="K31" s="13"/>
    </row>
    <row r="32" spans="1:11" x14ac:dyDescent="0.25">
      <c r="A32" s="4"/>
      <c r="B32" s="199"/>
      <c r="C32" s="199"/>
      <c r="D32" s="199"/>
      <c r="E32" s="201"/>
      <c r="F32" s="5"/>
      <c r="G32" s="202"/>
      <c r="H32" s="202"/>
      <c r="I32" s="202"/>
      <c r="J32" s="202"/>
      <c r="K32" s="13"/>
    </row>
    <row r="33" spans="1:11" x14ac:dyDescent="0.25">
      <c r="A33" s="4"/>
      <c r="B33" s="5"/>
      <c r="C33" s="32"/>
      <c r="D33" s="5"/>
      <c r="E33" s="5"/>
      <c r="F33" s="5"/>
      <c r="G33" s="32"/>
      <c r="H33" s="32"/>
      <c r="I33" s="32"/>
      <c r="J33" s="32"/>
      <c r="K33" s="13"/>
    </row>
    <row r="34" spans="1:11" x14ac:dyDescent="0.25">
      <c r="A34" s="4"/>
      <c r="B34" s="5"/>
      <c r="C34" s="32"/>
      <c r="D34" s="5"/>
      <c r="E34" s="5"/>
      <c r="F34" s="5"/>
      <c r="G34" s="32"/>
      <c r="H34" s="32"/>
      <c r="I34" s="32"/>
      <c r="J34" s="32"/>
      <c r="K34" s="13"/>
    </row>
    <row r="35" spans="1:11" x14ac:dyDescent="0.25">
      <c r="A35" s="4"/>
      <c r="B35" s="194"/>
      <c r="C35" s="195"/>
      <c r="D35" s="195"/>
      <c r="E35" s="195"/>
      <c r="F35" s="5"/>
      <c r="G35" s="32"/>
      <c r="H35" s="32"/>
      <c r="I35" s="32"/>
      <c r="J35" s="32"/>
      <c r="K35" s="13"/>
    </row>
    <row r="36" spans="1:11" ht="15" customHeight="1" x14ac:dyDescent="0.25">
      <c r="A36" s="4"/>
      <c r="B36" s="195"/>
      <c r="C36" s="195"/>
      <c r="D36" s="195"/>
      <c r="E36" s="195"/>
      <c r="F36" s="5"/>
      <c r="G36" s="32"/>
      <c r="H36" s="32"/>
      <c r="I36" s="32"/>
      <c r="J36" s="32"/>
      <c r="K36" s="13"/>
    </row>
    <row r="37" spans="1:11" ht="23.25" customHeight="1" x14ac:dyDescent="0.25">
      <c r="A37" s="4"/>
      <c r="B37" s="195"/>
      <c r="C37" s="195"/>
      <c r="D37" s="195"/>
      <c r="E37" s="195"/>
      <c r="F37" s="5"/>
      <c r="G37" s="32"/>
      <c r="H37" s="32"/>
      <c r="I37" s="32"/>
      <c r="J37" s="32"/>
      <c r="K37" s="13"/>
    </row>
    <row r="38" spans="1:11" ht="7.5" customHeight="1" thickBot="1" x14ac:dyDescent="0.3">
      <c r="A38" s="15"/>
      <c r="B38" s="16"/>
      <c r="C38" s="17"/>
      <c r="D38" s="16"/>
      <c r="E38" s="16"/>
      <c r="F38" s="16"/>
      <c r="G38" s="16"/>
      <c r="H38" s="16"/>
      <c r="I38" s="16"/>
      <c r="J38" s="16"/>
      <c r="K38" s="18"/>
    </row>
  </sheetData>
  <sheetProtection selectLockedCells="1"/>
  <mergeCells count="41">
    <mergeCell ref="B2:E5"/>
    <mergeCell ref="C13:I13"/>
    <mergeCell ref="C25:F25"/>
    <mergeCell ref="H25:I25"/>
    <mergeCell ref="H21:I21"/>
    <mergeCell ref="C21:F21"/>
    <mergeCell ref="C24:F24"/>
    <mergeCell ref="H24:I24"/>
    <mergeCell ref="C23:F23"/>
    <mergeCell ref="C11:I11"/>
    <mergeCell ref="C20:F20"/>
    <mergeCell ref="B30:I30"/>
    <mergeCell ref="B35:E37"/>
    <mergeCell ref="C17:F17"/>
    <mergeCell ref="H17:I17"/>
    <mergeCell ref="C18:F18"/>
    <mergeCell ref="C19:F19"/>
    <mergeCell ref="H19:I19"/>
    <mergeCell ref="H18:I18"/>
    <mergeCell ref="B31:D32"/>
    <mergeCell ref="E31:E32"/>
    <mergeCell ref="H20:I20"/>
    <mergeCell ref="G31:J32"/>
    <mergeCell ref="H22:I22"/>
    <mergeCell ref="C22:F22"/>
    <mergeCell ref="H28:I28"/>
    <mergeCell ref="H23:I23"/>
    <mergeCell ref="F2:G2"/>
    <mergeCell ref="H2:J2"/>
    <mergeCell ref="H3:J3"/>
    <mergeCell ref="H4:J4"/>
    <mergeCell ref="F3:G3"/>
    <mergeCell ref="F4:G4"/>
    <mergeCell ref="C26:F26"/>
    <mergeCell ref="H26:I26"/>
    <mergeCell ref="A8:K8"/>
    <mergeCell ref="A9:K9"/>
    <mergeCell ref="C27:F27"/>
    <mergeCell ref="H27:I27"/>
    <mergeCell ref="C14:I14"/>
    <mergeCell ref="C12:I12"/>
  </mergeCells>
  <phoneticPr fontId="18" type="noConversion"/>
  <conditionalFormatting sqref="G18:G27">
    <cfRule type="expression" dxfId="273" priority="5">
      <formula>AND(C18&lt;&gt;"",G18="")</formula>
    </cfRule>
  </conditionalFormatting>
  <dataValidations count="3">
    <dataValidation type="list" allowBlank="1" showInputMessage="1" showErrorMessage="1" sqref="E31:E32" xr:uid="{00000000-0002-0000-0000-000000000000}">
      <formula1>"WP1,WP2,WP3,WP4,WP5,WP6"</formula1>
    </dataValidation>
    <dataValidation type="list" allowBlank="1" showInputMessage="1" showErrorMessage="1" sqref="G18:G27" xr:uid="{00000000-0002-0000-0000-000001000000}">
      <formula1>myCountries</formula1>
    </dataValidation>
    <dataValidation type="list" allowBlank="1" showInputMessage="1" showErrorMessage="1" sqref="C13:I13" xr:uid="{00000000-0002-0000-0000-000002000000}">
      <formula1>Priorities</formula1>
    </dataValidation>
  </dataValidations>
  <pageMargins left="0.7" right="0.7" top="0.75" bottom="0.75" header="0.3" footer="0.3"/>
  <pageSetup paperSize="9" scale="79" orientation="portrait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IF($C$13&lt;&gt;"",INDIRECT("SO"&amp;LEFT($C$13,3)),Data!$B$105)</xm:f>
          </x14:formula1>
          <xm:sqref>C14:I14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Φύλλο15">
    <tabColor theme="9" tint="0.79998168889431442"/>
    <pageSetUpPr fitToPage="1"/>
  </sheetPr>
  <dimension ref="A1:AK208"/>
  <sheetViews>
    <sheetView showGridLines="0" zoomScaleNormal="100" zoomScaleSheetLayoutView="70" workbookViewId="0">
      <selection activeCell="C1" sqref="C1:D1"/>
    </sheetView>
  </sheetViews>
  <sheetFormatPr defaultColWidth="0" defaultRowHeight="18.75" x14ac:dyDescent="0.3"/>
  <cols>
    <col min="1" max="1" width="9.85546875" customWidth="1"/>
    <col min="2" max="2" width="18.28515625" customWidth="1"/>
    <col min="3" max="3" width="57.28515625" style="60" customWidth="1"/>
    <col min="4" max="4" width="28.140625" customWidth="1"/>
    <col min="5" max="6" width="57.42578125" customWidth="1"/>
    <col min="7" max="9" width="17.5703125" customWidth="1"/>
    <col min="10" max="10" width="21.28515625" style="56" customWidth="1"/>
    <col min="11" max="11" width="15.5703125" style="64" hidden="1" customWidth="1"/>
    <col min="12" max="12" width="15.5703125" style="65" hidden="1" customWidth="1"/>
    <col min="13" max="17" width="17.42578125" style="66" hidden="1" customWidth="1"/>
    <col min="18" max="19" width="8.5703125" style="25" hidden="1" customWidth="1"/>
    <col min="20" max="21" width="17.42578125" style="66" hidden="1" customWidth="1"/>
    <col min="22" max="23" width="9" style="25" hidden="1" customWidth="1"/>
    <col min="24" max="25" width="17.42578125" style="66" hidden="1" customWidth="1"/>
    <col min="26" max="27" width="9" style="25" hidden="1" customWidth="1"/>
    <col min="28" max="29" width="17.42578125" style="66" hidden="1" customWidth="1"/>
    <col min="30" max="30" width="3.5703125" style="25" hidden="1" customWidth="1"/>
    <col min="31" max="31" width="17.42578125" style="66" hidden="1" customWidth="1"/>
    <col min="32" max="32" width="3.5703125" style="25" hidden="1" customWidth="1"/>
    <col min="33" max="33" width="30.85546875" style="25" hidden="1" customWidth="1"/>
    <col min="34" max="34" width="15.140625" style="25" hidden="1" customWidth="1"/>
    <col min="35" max="35" width="17.42578125" style="66" hidden="1" customWidth="1"/>
    <col min="36" max="36" width="9.140625" style="25" hidden="1" customWidth="1"/>
    <col min="37" max="37" width="0" style="25" hidden="1" customWidth="1"/>
    <col min="38" max="16384" width="9.140625" hidden="1"/>
  </cols>
  <sheetData>
    <row r="1" spans="1:37" s="44" customFormat="1" ht="34.5" customHeight="1" thickBot="1" x14ac:dyDescent="0.3">
      <c r="A1" s="80" t="s">
        <v>431</v>
      </c>
      <c r="B1" s="79" t="s">
        <v>326</v>
      </c>
      <c r="C1" s="205">
        <f>'Cover page'!C18</f>
        <v>0</v>
      </c>
      <c r="D1" s="206"/>
      <c r="E1" s="73"/>
      <c r="K1" s="61"/>
      <c r="L1" s="62"/>
      <c r="AJ1" s="63"/>
      <c r="AK1" s="63"/>
    </row>
    <row r="2" spans="1:37" s="68" customFormat="1" ht="20.25" customHeight="1" x14ac:dyDescent="0.25">
      <c r="C2" s="69"/>
      <c r="D2" s="73"/>
      <c r="E2" s="73"/>
      <c r="F2" s="73"/>
      <c r="G2" s="74"/>
      <c r="H2" s="74"/>
      <c r="I2" s="74"/>
      <c r="J2" s="75"/>
      <c r="K2" s="76"/>
      <c r="L2" s="77"/>
      <c r="M2" s="78"/>
      <c r="N2" s="78"/>
      <c r="O2" s="78"/>
      <c r="P2" s="78"/>
      <c r="Q2" s="78"/>
      <c r="R2" s="92"/>
      <c r="S2" s="92"/>
      <c r="T2" s="75"/>
      <c r="U2" s="75"/>
      <c r="V2" s="92"/>
      <c r="W2" s="92"/>
      <c r="X2" s="75"/>
      <c r="Y2" s="75"/>
      <c r="Z2" s="92"/>
      <c r="AA2" s="92"/>
      <c r="AB2" s="75"/>
      <c r="AC2" s="75"/>
      <c r="AD2" s="73"/>
      <c r="AE2" s="75"/>
      <c r="AF2" s="73"/>
      <c r="AG2" s="73"/>
      <c r="AH2" s="73"/>
      <c r="AI2" s="78"/>
      <c r="AJ2" s="73"/>
      <c r="AK2" s="73"/>
    </row>
    <row r="3" spans="1:37" s="68" customFormat="1" ht="25.5" customHeight="1" x14ac:dyDescent="0.25">
      <c r="A3" s="81" t="s">
        <v>484</v>
      </c>
      <c r="B3" s="81"/>
      <c r="C3" s="82"/>
      <c r="D3" s="83"/>
      <c r="F3" s="73"/>
      <c r="G3" s="74"/>
      <c r="H3" s="74"/>
      <c r="I3" s="74"/>
      <c r="J3" s="75"/>
      <c r="K3" s="76"/>
      <c r="L3" s="77"/>
      <c r="M3" s="78"/>
      <c r="N3" s="78"/>
      <c r="O3" s="78"/>
      <c r="P3" s="78"/>
      <c r="Q3" s="78"/>
      <c r="R3" s="92"/>
      <c r="S3" s="92"/>
      <c r="T3" s="75"/>
      <c r="U3" s="75"/>
      <c r="V3" s="92"/>
      <c r="W3" s="92"/>
      <c r="X3" s="75"/>
      <c r="Y3" s="75"/>
      <c r="Z3" s="92"/>
      <c r="AA3" s="92"/>
      <c r="AB3" s="75"/>
      <c r="AC3" s="75"/>
      <c r="AD3" s="73"/>
      <c r="AE3" s="75"/>
      <c r="AF3" s="73"/>
      <c r="AG3" s="73"/>
      <c r="AH3" s="73"/>
      <c r="AI3" s="78"/>
      <c r="AJ3" s="73"/>
      <c r="AK3" s="73"/>
    </row>
    <row r="4" spans="1:37" s="68" customFormat="1" ht="25.5" customHeight="1" x14ac:dyDescent="0.25">
      <c r="A4" s="204" t="s">
        <v>345</v>
      </c>
      <c r="B4" s="204"/>
      <c r="C4" s="84" t="s">
        <v>415</v>
      </c>
      <c r="D4" s="84" t="s">
        <v>417</v>
      </c>
      <c r="F4" s="73"/>
      <c r="G4" s="74"/>
      <c r="H4" s="74"/>
      <c r="I4" s="74"/>
      <c r="J4" s="75"/>
      <c r="K4" s="76"/>
      <c r="L4" s="77"/>
      <c r="M4" s="78"/>
      <c r="N4" s="78"/>
      <c r="O4" s="78"/>
      <c r="P4" s="78"/>
      <c r="Q4" s="78"/>
      <c r="R4" s="92"/>
      <c r="S4" s="92"/>
      <c r="T4" s="75"/>
      <c r="U4" s="75"/>
      <c r="V4" s="92"/>
      <c r="W4" s="92"/>
      <c r="X4" s="75"/>
      <c r="Y4" s="75"/>
      <c r="Z4" s="92"/>
      <c r="AA4" s="92"/>
      <c r="AB4" s="75"/>
      <c r="AC4" s="75"/>
      <c r="AD4" s="73"/>
      <c r="AE4" s="75"/>
      <c r="AF4" s="73"/>
      <c r="AG4" s="73"/>
      <c r="AH4" s="73"/>
      <c r="AI4" s="78"/>
      <c r="AJ4" s="73"/>
      <c r="AK4" s="73"/>
    </row>
    <row r="5" spans="1:37" s="68" customFormat="1" ht="25.5" customHeight="1" x14ac:dyDescent="0.25">
      <c r="A5" s="203" t="s">
        <v>18</v>
      </c>
      <c r="B5" s="203"/>
      <c r="C5" s="149"/>
      <c r="D5" s="150"/>
      <c r="E5" s="73"/>
      <c r="F5" s="73"/>
      <c r="G5" s="74"/>
      <c r="H5" s="74"/>
      <c r="J5" s="75"/>
      <c r="K5" s="76"/>
      <c r="L5" s="77"/>
      <c r="M5" s="74" t="b">
        <f>AND(C5=Data!$G$24,INT(D5*100)&lt;&gt;D5*100)</f>
        <v>0</v>
      </c>
      <c r="N5" s="78"/>
      <c r="O5" s="78"/>
      <c r="P5" s="78"/>
      <c r="Q5" s="78"/>
      <c r="R5" s="92"/>
      <c r="S5" s="92"/>
      <c r="T5" s="75"/>
      <c r="U5" s="75"/>
      <c r="V5" s="92"/>
      <c r="W5" s="92"/>
      <c r="X5" s="75"/>
      <c r="Y5" s="75"/>
      <c r="Z5" s="92"/>
      <c r="AA5" s="92"/>
      <c r="AB5" s="75"/>
      <c r="AC5" s="75"/>
      <c r="AD5" s="73"/>
      <c r="AE5" s="75"/>
      <c r="AF5" s="73"/>
      <c r="AG5" s="73"/>
      <c r="AH5" s="73"/>
      <c r="AI5" s="78"/>
      <c r="AJ5" s="73"/>
      <c r="AK5" s="73"/>
    </row>
    <row r="6" spans="1:37" s="68" customFormat="1" ht="25.5" customHeight="1" x14ac:dyDescent="0.25">
      <c r="A6" s="203" t="s">
        <v>385</v>
      </c>
      <c r="B6" s="203"/>
      <c r="C6" s="149"/>
      <c r="D6" s="150"/>
      <c r="E6" s="73"/>
      <c r="F6" s="73"/>
      <c r="G6" s="74"/>
      <c r="H6" s="74"/>
      <c r="I6" s="74"/>
      <c r="J6" s="75"/>
      <c r="K6" s="76"/>
      <c r="L6" s="77"/>
      <c r="M6" s="74" t="b">
        <f>AND(C6=Data!$G$24,INT(D6*100)&lt;&gt;D6*100)</f>
        <v>0</v>
      </c>
      <c r="N6" s="78"/>
      <c r="O6" s="78"/>
      <c r="P6" s="78"/>
      <c r="Q6" s="78"/>
      <c r="R6" s="92"/>
      <c r="S6" s="92"/>
      <c r="T6" s="75"/>
      <c r="U6" s="75"/>
      <c r="V6" s="92"/>
      <c r="W6" s="92"/>
      <c r="X6" s="75"/>
      <c r="Y6" s="75"/>
      <c r="Z6" s="92"/>
      <c r="AA6" s="92"/>
      <c r="AB6" s="75"/>
      <c r="AC6" s="75"/>
      <c r="AD6" s="73"/>
      <c r="AE6" s="75"/>
      <c r="AF6" s="73"/>
      <c r="AG6" s="73"/>
      <c r="AH6" s="73"/>
      <c r="AI6" s="78"/>
      <c r="AJ6" s="73"/>
      <c r="AK6" s="73"/>
    </row>
    <row r="7" spans="1:37" s="68" customFormat="1" ht="25.5" customHeight="1" thickBot="1" x14ac:dyDescent="0.3">
      <c r="A7" s="203" t="s">
        <v>386</v>
      </c>
      <c r="B7" s="203"/>
      <c r="C7" s="149"/>
      <c r="D7" s="150"/>
      <c r="E7" s="73"/>
      <c r="F7" s="73"/>
      <c r="G7" s="74"/>
      <c r="H7" s="74"/>
      <c r="I7" s="74"/>
      <c r="J7" s="75"/>
      <c r="K7" s="76"/>
      <c r="L7" s="77"/>
      <c r="M7" s="74" t="b">
        <f>AND(C7=Data!$G$24,INT(D7*100)&lt;&gt;D7*100)</f>
        <v>0</v>
      </c>
      <c r="N7" s="78"/>
      <c r="O7" s="78"/>
      <c r="P7" s="78"/>
      <c r="Q7" s="78"/>
      <c r="R7" s="92"/>
      <c r="S7" s="92"/>
      <c r="T7" s="75"/>
      <c r="U7" s="75"/>
      <c r="V7" s="92"/>
      <c r="W7" s="92"/>
      <c r="X7" s="75"/>
      <c r="Y7" s="75"/>
      <c r="Z7" s="92"/>
      <c r="AA7" s="92"/>
      <c r="AB7" s="75"/>
      <c r="AC7" s="75"/>
      <c r="AD7" s="73"/>
      <c r="AE7" s="75"/>
      <c r="AF7" s="73"/>
      <c r="AG7" s="73"/>
      <c r="AH7" s="73"/>
      <c r="AI7" s="78"/>
      <c r="AJ7" s="73"/>
      <c r="AK7" s="73"/>
    </row>
    <row r="8" spans="1:37" s="68" customFormat="1" ht="34.5" customHeight="1" thickBot="1" x14ac:dyDescent="0.3">
      <c r="C8" s="69"/>
      <c r="D8" s="73"/>
      <c r="E8" s="73"/>
      <c r="F8" s="73"/>
      <c r="G8" s="74"/>
      <c r="H8" s="74"/>
      <c r="I8" s="130" t="s">
        <v>505</v>
      </c>
      <c r="J8" s="85">
        <f>SUMIF(B10:B208,"D*",J10:J208)</f>
        <v>0</v>
      </c>
      <c r="K8" s="76" t="s">
        <v>421</v>
      </c>
      <c r="L8" s="77" t="s">
        <v>422</v>
      </c>
      <c r="M8" s="71" t="s">
        <v>388</v>
      </c>
      <c r="N8" s="71" t="s">
        <v>396</v>
      </c>
      <c r="O8" s="71" t="s">
        <v>397</v>
      </c>
      <c r="P8" s="71" t="s">
        <v>398</v>
      </c>
      <c r="Q8" s="71" t="s">
        <v>391</v>
      </c>
      <c r="R8" s="92" t="s">
        <v>403</v>
      </c>
      <c r="S8" s="92" t="s">
        <v>402</v>
      </c>
      <c r="T8" s="70" t="s">
        <v>389</v>
      </c>
      <c r="U8" s="70" t="s">
        <v>390</v>
      </c>
      <c r="V8" s="92" t="s">
        <v>404</v>
      </c>
      <c r="W8" s="92" t="s">
        <v>405</v>
      </c>
      <c r="X8" s="70" t="s">
        <v>394</v>
      </c>
      <c r="Y8" s="70" t="s">
        <v>395</v>
      </c>
      <c r="Z8" s="92" t="s">
        <v>406</v>
      </c>
      <c r="AA8" s="92" t="s">
        <v>407</v>
      </c>
      <c r="AB8" s="70" t="s">
        <v>392</v>
      </c>
      <c r="AC8" s="70" t="s">
        <v>393</v>
      </c>
      <c r="AD8" s="63"/>
      <c r="AE8" s="70" t="s">
        <v>399</v>
      </c>
      <c r="AF8" s="63"/>
      <c r="AG8" s="70" t="s">
        <v>485</v>
      </c>
      <c r="AH8" s="70" t="s">
        <v>487</v>
      </c>
      <c r="AI8" s="71" t="s">
        <v>240</v>
      </c>
      <c r="AJ8" s="73"/>
      <c r="AK8" s="73"/>
    </row>
    <row r="9" spans="1:37" s="44" customFormat="1" ht="34.5" customHeight="1" thickBot="1" x14ac:dyDescent="0.3">
      <c r="A9" s="87" t="s">
        <v>16</v>
      </c>
      <c r="B9" s="88" t="s">
        <v>333</v>
      </c>
      <c r="C9" s="88" t="s">
        <v>17</v>
      </c>
      <c r="D9" s="88" t="s">
        <v>239</v>
      </c>
      <c r="E9" s="89" t="s">
        <v>328</v>
      </c>
      <c r="F9" s="89" t="s">
        <v>319</v>
      </c>
      <c r="G9" s="90" t="s">
        <v>331</v>
      </c>
      <c r="H9" s="91" t="s">
        <v>273</v>
      </c>
      <c r="I9" s="131" t="s">
        <v>400</v>
      </c>
      <c r="J9" s="134" t="s">
        <v>238</v>
      </c>
      <c r="K9" s="61"/>
      <c r="L9" s="62"/>
      <c r="M9" s="72"/>
      <c r="N9" s="72"/>
      <c r="O9" s="72"/>
      <c r="P9" s="72"/>
      <c r="Q9" s="72"/>
      <c r="R9" s="128"/>
      <c r="S9" s="128"/>
      <c r="T9" s="72"/>
      <c r="U9" s="72"/>
      <c r="V9" s="128"/>
      <c r="W9" s="128"/>
      <c r="X9" s="72"/>
      <c r="Y9" s="72"/>
      <c r="Z9" s="128"/>
      <c r="AA9" s="128"/>
      <c r="AB9" s="72"/>
      <c r="AC9" s="72"/>
      <c r="AD9" s="63"/>
      <c r="AE9" s="72"/>
      <c r="AF9" s="63"/>
      <c r="AG9" s="72"/>
      <c r="AH9" s="72"/>
      <c r="AI9" s="72"/>
      <c r="AJ9" s="63"/>
      <c r="AK9" s="63"/>
    </row>
    <row r="10" spans="1:37" ht="32.25" customHeight="1" x14ac:dyDescent="0.25">
      <c r="A10" s="57"/>
      <c r="B10" s="57"/>
      <c r="C10" s="59"/>
      <c r="D10" s="119"/>
      <c r="E10" s="86"/>
      <c r="F10" s="42"/>
      <c r="G10" s="58"/>
      <c r="H10" s="123"/>
      <c r="I10" s="133"/>
      <c r="J10" s="137">
        <f>AI10</f>
        <v>0</v>
      </c>
      <c r="K10" s="64" t="str">
        <f t="shared" ref="K10:K73" si="0">IF(C10&lt;&gt;"",VLOOKUP(C10,budgetLine11ext,2,FALSE),"0")</f>
        <v>0</v>
      </c>
      <c r="L10" s="65" t="str">
        <f t="shared" ref="L10:L73" si="1">IF(C10&lt;&gt;"",VLOOKUP(C10,budgetLine11ext,3,FALSE),"0")</f>
        <v>0</v>
      </c>
      <c r="M10" s="55">
        <f>SUMIFS($J:$J,$C:$C,Data!$B$6,$B:$B,$B10)</f>
        <v>0</v>
      </c>
      <c r="N10" s="55">
        <f>SUMIFS($J:$J,$C:$C,Data!$B$7,$B:$B,$B10)</f>
        <v>0</v>
      </c>
      <c r="O10" s="55">
        <f>SUMIFS($J:$J,$C:$C,Data!$B$8,$B:$B,$B10)</f>
        <v>0</v>
      </c>
      <c r="P10" s="55">
        <f>M10+N10+O10</f>
        <v>0</v>
      </c>
      <c r="Q10" s="55">
        <f>SUMIFS(J:J,K:K,"A",B:B,B10)</f>
        <v>0</v>
      </c>
      <c r="R10" s="25" t="b">
        <f>AND($L10="A",$C$5=Data!$G$24)</f>
        <v>0</v>
      </c>
      <c r="S10" s="25" t="b">
        <f>OR(OR(L10="AL",L10="AU"),AND($L10="A",$C$5=Data!$G$23))</f>
        <v>0</v>
      </c>
      <c r="T10" s="55">
        <f>IF(S10,$G10*$H10*$I10,0)</f>
        <v>0</v>
      </c>
      <c r="U10" s="55">
        <f t="shared" ref="U10:U73" si="2">IF(R10,P10*$D$5,0)</f>
        <v>0</v>
      </c>
      <c r="V10" s="25" t="b">
        <f>AND($L10="B",$C$6=Data!$G$24)</f>
        <v>0</v>
      </c>
      <c r="W10" s="25" t="b">
        <f>OR(OR(L10="BL",L10="BU"),AND($L10="B",$C$6=Data!$G$23))</f>
        <v>0</v>
      </c>
      <c r="X10" s="55">
        <f>IF(W10,$G10*$I10,0)</f>
        <v>0</v>
      </c>
      <c r="Y10" s="55">
        <f t="shared" ref="Y10:Y73" si="3">IF(V10,Q10*$D$6,0)</f>
        <v>0</v>
      </c>
      <c r="Z10" s="25" t="b">
        <f>AND($L10="C",$C$7=Data!$G$24)</f>
        <v>0</v>
      </c>
      <c r="AA10" s="25" t="b">
        <f>OR(OR(L10="CL",L10="CU"),AND($L10="C",$C$7=Data!$G$23))</f>
        <v>0</v>
      </c>
      <c r="AB10" s="55">
        <f>IF(AA10,$G10*$H10*$I10,0)</f>
        <v>0</v>
      </c>
      <c r="AC10" s="55">
        <f t="shared" ref="AC10:AC73" si="4">IF(Z10,Q10*$D$7,0)</f>
        <v>0</v>
      </c>
      <c r="AE10" s="55">
        <f>IF(OR(L10="D",L10="E",L10="F"),$G10*$I10,0)</f>
        <v>0</v>
      </c>
      <c r="AG10" s="125" t="b">
        <f>OR(AND($C$5=Data!$G$24,K10="A"),AND($C$6=Data!$G$24,K10="B"),AND($C$7=Data!$G$24,K10="C"))*COUNTIFS(B:B,B10,K:K,K10,B:B,"&lt;&gt;"&amp;"",C:C,"&lt;&gt;"&amp;"")&gt;1</f>
        <v>0</v>
      </c>
      <c r="AH10" s="125" t="b">
        <f>AND(AND(A10&lt;&gt;"",B10&lt;&gt;""),RIGHT(A10,1)&lt;&gt;MID(B10,3,1))</f>
        <v>0</v>
      </c>
      <c r="AI10" s="55">
        <f>T10+U10+X10+Y10+AB10+AC10+AE10</f>
        <v>0</v>
      </c>
    </row>
    <row r="11" spans="1:37" ht="30.75" customHeight="1" x14ac:dyDescent="0.25">
      <c r="A11" s="57"/>
      <c r="B11" s="57"/>
      <c r="C11" s="59"/>
      <c r="D11" s="119"/>
      <c r="E11" s="43"/>
      <c r="F11" s="43"/>
      <c r="G11" s="58"/>
      <c r="H11" s="123"/>
      <c r="I11" s="132"/>
      <c r="J11" s="135">
        <f t="shared" ref="J11:J74" si="5">AI11</f>
        <v>0</v>
      </c>
      <c r="K11" s="64" t="str">
        <f t="shared" si="0"/>
        <v>0</v>
      </c>
      <c r="L11" s="65" t="str">
        <f t="shared" si="1"/>
        <v>0</v>
      </c>
      <c r="M11" s="55">
        <f>SUMIFS($J:$J,$C:$C,Data!$B$6,$B:$B,$B11)</f>
        <v>0</v>
      </c>
      <c r="N11" s="55">
        <f>SUMIFS($J:$J,$C:$C,Data!$B$7,$B:$B,$B11)</f>
        <v>0</v>
      </c>
      <c r="O11" s="55">
        <f>SUMIFS($J:$J,$C:$C,Data!$B$8,$B:$B,$B11)</f>
        <v>0</v>
      </c>
      <c r="P11" s="55">
        <f t="shared" ref="P11:P74" si="6">M11+N11+O11</f>
        <v>0</v>
      </c>
      <c r="Q11" s="55">
        <f t="shared" ref="Q11:Q74" si="7">SUMIFS(J:J,L:L,"A*",B:B,B11)</f>
        <v>0</v>
      </c>
      <c r="R11" s="25" t="b">
        <f>AND($L11="A",$C$5=Data!$G$24)</f>
        <v>0</v>
      </c>
      <c r="S11" s="25" t="b">
        <f>AND($L11="A",$C$5=Data!$G$23)</f>
        <v>0</v>
      </c>
      <c r="T11" s="55">
        <f t="shared" ref="T11:T74" si="8">IF(S11,$G11*$H11*$I11,0)</f>
        <v>0</v>
      </c>
      <c r="U11" s="55">
        <f t="shared" si="2"/>
        <v>0</v>
      </c>
      <c r="V11" s="25" t="b">
        <f>AND($L11="B",$C$6=Data!$G$24)</f>
        <v>0</v>
      </c>
      <c r="W11" s="25" t="b">
        <f>AND($L11="B",$C$6=Data!$G$23)</f>
        <v>0</v>
      </c>
      <c r="X11" s="55">
        <f t="shared" ref="X11:X74" si="9">IF(W11,$G11*$I11,0)</f>
        <v>0</v>
      </c>
      <c r="Y11" s="55">
        <f t="shared" si="3"/>
        <v>0</v>
      </c>
      <c r="Z11" s="25" t="b">
        <f>AND($L11="C",$C$7=Data!$G$24)</f>
        <v>0</v>
      </c>
      <c r="AA11" s="25" t="b">
        <f>AND($L11="C",$C$7=Data!$G$23)</f>
        <v>0</v>
      </c>
      <c r="AB11" s="55">
        <f t="shared" ref="AB11:AB74" si="10">IF(AA11,$G11*$H11*$I11,0)</f>
        <v>0</v>
      </c>
      <c r="AC11" s="55">
        <f t="shared" si="4"/>
        <v>0</v>
      </c>
      <c r="AE11" s="55">
        <f t="shared" ref="AE11:AE74" si="11">IF(OR(L11="D",L11="E",L11="F"),$G11*$I11,0)</f>
        <v>0</v>
      </c>
      <c r="AG11" s="125" t="b">
        <f>OR(AND($C$5=Data!$G$24,K11="A"),AND($C$6=Data!$G$24,K11="B"),AND($C$7=Data!$G$24,K11="C"))*COUNTIFS(B:B,B11,K:K,K11,B:B,"&lt;&gt;"&amp;"",C:C,"&lt;&gt;"&amp;"")&gt;1</f>
        <v>0</v>
      </c>
      <c r="AH11" s="125" t="b">
        <f t="shared" ref="AH11:AH74" si="12">AND(AND(A11&lt;&gt;"",B11&lt;&gt;""),RIGHT(A11,1)&lt;&gt;MID(B11,3,1))</f>
        <v>0</v>
      </c>
      <c r="AI11" s="55">
        <f t="shared" ref="AI11:AI74" si="13">T11+U11+X11+Y11+AB11+AC11+AE11</f>
        <v>0</v>
      </c>
    </row>
    <row r="12" spans="1:37" ht="30.75" customHeight="1" x14ac:dyDescent="0.25">
      <c r="A12" s="57"/>
      <c r="B12" s="57"/>
      <c r="C12" s="59"/>
      <c r="D12" s="119"/>
      <c r="E12" s="43"/>
      <c r="F12" s="43"/>
      <c r="G12" s="58"/>
      <c r="H12" s="123"/>
      <c r="I12" s="132"/>
      <c r="J12" s="135">
        <f t="shared" si="5"/>
        <v>0</v>
      </c>
      <c r="K12" s="64" t="str">
        <f t="shared" si="0"/>
        <v>0</v>
      </c>
      <c r="L12" s="65" t="str">
        <f t="shared" si="1"/>
        <v>0</v>
      </c>
      <c r="M12" s="55">
        <f>SUMIFS($J:$J,$C:$C,Data!$B$6,$B:$B,$B12)</f>
        <v>0</v>
      </c>
      <c r="N12" s="55">
        <f>SUMIFS($J:$J,$C:$C,Data!$B$7,$B:$B,$B12)</f>
        <v>0</v>
      </c>
      <c r="O12" s="55">
        <f>SUMIFS($J:$J,$C:$C,Data!$B$8,$B:$B,$B12)</f>
        <v>0</v>
      </c>
      <c r="P12" s="55">
        <f t="shared" si="6"/>
        <v>0</v>
      </c>
      <c r="Q12" s="55">
        <f t="shared" si="7"/>
        <v>0</v>
      </c>
      <c r="R12" s="25" t="b">
        <f>AND($L12="A",$C$5=Data!$G$24)</f>
        <v>0</v>
      </c>
      <c r="S12" s="25" t="b">
        <f>AND($L12="A",$C$5=Data!$G$23)</f>
        <v>0</v>
      </c>
      <c r="T12" s="55">
        <f t="shared" si="8"/>
        <v>0</v>
      </c>
      <c r="U12" s="55">
        <f t="shared" si="2"/>
        <v>0</v>
      </c>
      <c r="V12" s="25" t="b">
        <f>AND($L12="B",$C$6=Data!$G$24)</f>
        <v>0</v>
      </c>
      <c r="W12" s="25" t="b">
        <f>AND($L12="B",$C$6=Data!$G$23)</f>
        <v>0</v>
      </c>
      <c r="X12" s="55">
        <f t="shared" si="9"/>
        <v>0</v>
      </c>
      <c r="Y12" s="55">
        <f t="shared" si="3"/>
        <v>0</v>
      </c>
      <c r="Z12" s="25" t="b">
        <f>AND($L12="C",$C$7=Data!$G$24)</f>
        <v>0</v>
      </c>
      <c r="AA12" s="25" t="b">
        <f>AND($L12="C",$C$7=Data!$G$23)</f>
        <v>0</v>
      </c>
      <c r="AB12" s="55">
        <f t="shared" si="10"/>
        <v>0</v>
      </c>
      <c r="AC12" s="55">
        <f t="shared" si="4"/>
        <v>0</v>
      </c>
      <c r="AE12" s="55">
        <f t="shared" si="11"/>
        <v>0</v>
      </c>
      <c r="AG12" s="125" t="b">
        <f>OR(AND($C$5=Data!$G$24,K12="A"),AND($C$6=Data!$G$24,K12="B"),AND($C$7=Data!$G$24,K12="C"))*COUNTIFS(B:B,B12,K:K,K12,B:B,"&lt;&gt;"&amp;"",C:C,"&lt;&gt;"&amp;"")&gt;1</f>
        <v>0</v>
      </c>
      <c r="AH12" s="125" t="b">
        <f t="shared" si="12"/>
        <v>0</v>
      </c>
      <c r="AI12" s="55">
        <f t="shared" si="13"/>
        <v>0</v>
      </c>
    </row>
    <row r="13" spans="1:37" ht="30.75" customHeight="1" x14ac:dyDescent="0.25">
      <c r="A13" s="57"/>
      <c r="B13" s="57"/>
      <c r="C13" s="59"/>
      <c r="D13" s="119"/>
      <c r="E13" s="124"/>
      <c r="F13" s="43"/>
      <c r="G13" s="58"/>
      <c r="H13" s="123"/>
      <c r="I13" s="132"/>
      <c r="J13" s="135">
        <f t="shared" si="5"/>
        <v>0</v>
      </c>
      <c r="K13" s="64" t="str">
        <f t="shared" si="0"/>
        <v>0</v>
      </c>
      <c r="L13" s="65" t="str">
        <f t="shared" si="1"/>
        <v>0</v>
      </c>
      <c r="M13" s="55">
        <f>SUMIFS($J:$J,$C:$C,Data!$B$6,$B:$B,$B13)</f>
        <v>0</v>
      </c>
      <c r="N13" s="55">
        <f>SUMIFS($J:$J,$C:$C,Data!$B$7,$B:$B,$B13)</f>
        <v>0</v>
      </c>
      <c r="O13" s="55">
        <f>SUMIFS($J:$J,$C:$C,Data!$B$8,$B:$B,$B13)</f>
        <v>0</v>
      </c>
      <c r="P13" s="55">
        <f t="shared" si="6"/>
        <v>0</v>
      </c>
      <c r="Q13" s="55">
        <f t="shared" si="7"/>
        <v>0</v>
      </c>
      <c r="R13" s="25" t="b">
        <f>AND($L13="A",$C$5=Data!$G$24)</f>
        <v>0</v>
      </c>
      <c r="S13" s="25" t="b">
        <f>AND($L13="A",$C$5=Data!$G$23)</f>
        <v>0</v>
      </c>
      <c r="T13" s="55">
        <f t="shared" si="8"/>
        <v>0</v>
      </c>
      <c r="U13" s="55">
        <f t="shared" si="2"/>
        <v>0</v>
      </c>
      <c r="V13" s="25" t="b">
        <f>AND($L13="B",$C$6=Data!$G$24)</f>
        <v>0</v>
      </c>
      <c r="W13" s="25" t="b">
        <f>AND($L13="B",$C$6=Data!$G$23)</f>
        <v>0</v>
      </c>
      <c r="X13" s="55">
        <f t="shared" si="9"/>
        <v>0</v>
      </c>
      <c r="Y13" s="55">
        <f t="shared" si="3"/>
        <v>0</v>
      </c>
      <c r="Z13" s="25" t="b">
        <f>AND($L13="C",$C$7=Data!$G$24)</f>
        <v>0</v>
      </c>
      <c r="AA13" s="25" t="b">
        <f>AND($L13="C",$C$7=Data!$G$23)</f>
        <v>0</v>
      </c>
      <c r="AB13" s="55">
        <f t="shared" si="10"/>
        <v>0</v>
      </c>
      <c r="AC13" s="55">
        <f t="shared" si="4"/>
        <v>0</v>
      </c>
      <c r="AE13" s="55">
        <f t="shared" si="11"/>
        <v>0</v>
      </c>
      <c r="AG13" s="125" t="b">
        <f>OR(AND($C$5=Data!$G$24,K13="A"),AND($C$6=Data!$G$24,K13="B"),AND($C$7=Data!$G$24,K13="C"))*COUNTIFS(B:B,B13,K:K,K13,B:B,"&lt;&gt;"&amp;"",C:C,"&lt;&gt;"&amp;"")&gt;1</f>
        <v>0</v>
      </c>
      <c r="AH13" s="125" t="b">
        <f t="shared" si="12"/>
        <v>0</v>
      </c>
      <c r="AI13" s="55">
        <f t="shared" si="13"/>
        <v>0</v>
      </c>
    </row>
    <row r="14" spans="1:37" ht="30.75" customHeight="1" x14ac:dyDescent="0.25">
      <c r="A14" s="57"/>
      <c r="B14" s="57"/>
      <c r="C14" s="59"/>
      <c r="D14" s="119"/>
      <c r="E14" s="124"/>
      <c r="F14" s="43"/>
      <c r="G14" s="58"/>
      <c r="H14" s="123"/>
      <c r="I14" s="132"/>
      <c r="J14" s="135">
        <f t="shared" si="5"/>
        <v>0</v>
      </c>
      <c r="K14" s="64" t="str">
        <f t="shared" si="0"/>
        <v>0</v>
      </c>
      <c r="L14" s="65" t="str">
        <f t="shared" si="1"/>
        <v>0</v>
      </c>
      <c r="M14" s="55">
        <f>SUMIFS($J:$J,$C:$C,Data!$B$6,$B:$B,$B14)</f>
        <v>0</v>
      </c>
      <c r="N14" s="55">
        <f>SUMIFS($J:$J,$C:$C,Data!$B$7,$B:$B,$B14)</f>
        <v>0</v>
      </c>
      <c r="O14" s="55">
        <f>SUMIFS($J:$J,$C:$C,Data!$B$8,$B:$B,$B14)</f>
        <v>0</v>
      </c>
      <c r="P14" s="55">
        <f t="shared" si="6"/>
        <v>0</v>
      </c>
      <c r="Q14" s="55">
        <f t="shared" si="7"/>
        <v>0</v>
      </c>
      <c r="R14" s="25" t="b">
        <f>AND($L14="A",$C$5=Data!$G$24)</f>
        <v>0</v>
      </c>
      <c r="S14" s="25" t="b">
        <f>AND($L14="A",$C$5=Data!$G$23)</f>
        <v>0</v>
      </c>
      <c r="T14" s="55">
        <f t="shared" si="8"/>
        <v>0</v>
      </c>
      <c r="U14" s="55">
        <f t="shared" si="2"/>
        <v>0</v>
      </c>
      <c r="V14" s="25" t="b">
        <f>AND($L14="B",$C$6=Data!$G$24)</f>
        <v>0</v>
      </c>
      <c r="W14" s="25" t="b">
        <f>AND($L14="B",$C$6=Data!$G$23)</f>
        <v>0</v>
      </c>
      <c r="X14" s="55">
        <f t="shared" si="9"/>
        <v>0</v>
      </c>
      <c r="Y14" s="55">
        <f t="shared" si="3"/>
        <v>0</v>
      </c>
      <c r="Z14" s="25" t="b">
        <f>AND($L14="C",$C$7=Data!$G$24)</f>
        <v>0</v>
      </c>
      <c r="AA14" s="25" t="b">
        <f>AND($L14="C",$C$7=Data!$G$23)</f>
        <v>0</v>
      </c>
      <c r="AB14" s="55">
        <f t="shared" si="10"/>
        <v>0</v>
      </c>
      <c r="AC14" s="55">
        <f t="shared" si="4"/>
        <v>0</v>
      </c>
      <c r="AE14" s="55">
        <f t="shared" si="11"/>
        <v>0</v>
      </c>
      <c r="AG14" s="125" t="b">
        <f>OR(AND($C$5=Data!$G$24,K14="A"),AND($C$6=Data!$G$24,K14="B"),AND($C$7=Data!$G$24,K14="C"))*COUNTIFS(B:B,B14,K:K,K14,B:B,"&lt;&gt;"&amp;"",C:C,"&lt;&gt;"&amp;"")&gt;1</f>
        <v>0</v>
      </c>
      <c r="AH14" s="125" t="b">
        <f t="shared" si="12"/>
        <v>0</v>
      </c>
      <c r="AI14" s="55">
        <f t="shared" si="13"/>
        <v>0</v>
      </c>
    </row>
    <row r="15" spans="1:37" ht="30.75" customHeight="1" x14ac:dyDescent="0.25">
      <c r="A15" s="57"/>
      <c r="B15" s="57"/>
      <c r="C15" s="59"/>
      <c r="D15" s="119"/>
      <c r="E15" s="124"/>
      <c r="F15" s="43"/>
      <c r="G15" s="58"/>
      <c r="H15" s="123"/>
      <c r="I15" s="132"/>
      <c r="J15" s="135">
        <f t="shared" si="5"/>
        <v>0</v>
      </c>
      <c r="K15" s="64" t="str">
        <f t="shared" si="0"/>
        <v>0</v>
      </c>
      <c r="L15" s="65" t="str">
        <f t="shared" si="1"/>
        <v>0</v>
      </c>
      <c r="M15" s="55">
        <f>SUMIFS($J:$J,$C:$C,Data!$B$6,$B:$B,$B15)</f>
        <v>0</v>
      </c>
      <c r="N15" s="55">
        <f>SUMIFS($J:$J,$C:$C,Data!$B$7,$B:$B,$B15)</f>
        <v>0</v>
      </c>
      <c r="O15" s="55">
        <f>SUMIFS($J:$J,$C:$C,Data!$B$8,$B:$B,$B15)</f>
        <v>0</v>
      </c>
      <c r="P15" s="55">
        <f t="shared" si="6"/>
        <v>0</v>
      </c>
      <c r="Q15" s="55">
        <f t="shared" si="7"/>
        <v>0</v>
      </c>
      <c r="R15" s="25" t="b">
        <f>AND($L15="A",$C$5=Data!$G$24)</f>
        <v>0</v>
      </c>
      <c r="S15" s="25" t="b">
        <f>AND($L15="A",$C$5=Data!$G$23)</f>
        <v>0</v>
      </c>
      <c r="T15" s="55">
        <f t="shared" si="8"/>
        <v>0</v>
      </c>
      <c r="U15" s="55">
        <f t="shared" si="2"/>
        <v>0</v>
      </c>
      <c r="V15" s="25" t="b">
        <f>AND($L15="B",$C$6=Data!$G$24)</f>
        <v>0</v>
      </c>
      <c r="W15" s="25" t="b">
        <f>AND($L15="B",$C$6=Data!$G$23)</f>
        <v>0</v>
      </c>
      <c r="X15" s="55">
        <f t="shared" si="9"/>
        <v>0</v>
      </c>
      <c r="Y15" s="55">
        <f t="shared" si="3"/>
        <v>0</v>
      </c>
      <c r="Z15" s="25" t="b">
        <f>AND($L15="C",$C$7=Data!$G$24)</f>
        <v>0</v>
      </c>
      <c r="AA15" s="25" t="b">
        <f>AND($L15="C",$C$7=Data!$G$23)</f>
        <v>0</v>
      </c>
      <c r="AB15" s="55">
        <f t="shared" si="10"/>
        <v>0</v>
      </c>
      <c r="AC15" s="55">
        <f t="shared" si="4"/>
        <v>0</v>
      </c>
      <c r="AE15" s="55">
        <f t="shared" si="11"/>
        <v>0</v>
      </c>
      <c r="AG15" s="125" t="b">
        <f>OR(AND($C$5=Data!$G$24,K15="A"),AND($C$6=Data!$G$24,K15="B"),AND($C$7=Data!$G$24,K15="C"))*COUNTIFS(B:B,B15,K:K,K15,B:B,"&lt;&gt;"&amp;"",C:C,"&lt;&gt;"&amp;"")&gt;1</f>
        <v>0</v>
      </c>
      <c r="AH15" s="125" t="b">
        <f t="shared" si="12"/>
        <v>0</v>
      </c>
      <c r="AI15" s="55">
        <f t="shared" si="13"/>
        <v>0</v>
      </c>
    </row>
    <row r="16" spans="1:37" ht="30.75" customHeight="1" x14ac:dyDescent="0.25">
      <c r="A16" s="57"/>
      <c r="B16" s="57"/>
      <c r="C16" s="59"/>
      <c r="D16" s="119"/>
      <c r="E16" s="43"/>
      <c r="F16" s="43"/>
      <c r="G16" s="58"/>
      <c r="H16" s="123"/>
      <c r="I16" s="132"/>
      <c r="J16" s="135">
        <f t="shared" si="5"/>
        <v>0</v>
      </c>
      <c r="K16" s="64" t="str">
        <f t="shared" si="0"/>
        <v>0</v>
      </c>
      <c r="L16" s="65" t="str">
        <f t="shared" si="1"/>
        <v>0</v>
      </c>
      <c r="M16" s="55">
        <f>SUMIFS($J:$J,$C:$C,Data!$B$6,$B:$B,$B16)</f>
        <v>0</v>
      </c>
      <c r="N16" s="55">
        <f>SUMIFS($J:$J,$C:$C,Data!$B$7,$B:$B,$B16)</f>
        <v>0</v>
      </c>
      <c r="O16" s="55">
        <f>SUMIFS($J:$J,$C:$C,Data!$B$8,$B:$B,$B16)</f>
        <v>0</v>
      </c>
      <c r="P16" s="55">
        <f t="shared" si="6"/>
        <v>0</v>
      </c>
      <c r="Q16" s="55">
        <f t="shared" si="7"/>
        <v>0</v>
      </c>
      <c r="R16" s="25" t="b">
        <f>AND($L16="A",$C$5=Data!$G$24)</f>
        <v>0</v>
      </c>
      <c r="S16" s="25" t="b">
        <f>AND($L16="A",$C$5=Data!$G$23)</f>
        <v>0</v>
      </c>
      <c r="T16" s="55">
        <f t="shared" si="8"/>
        <v>0</v>
      </c>
      <c r="U16" s="55">
        <f t="shared" si="2"/>
        <v>0</v>
      </c>
      <c r="V16" s="25" t="b">
        <f>AND($L16="B",$C$6=Data!$G$24)</f>
        <v>0</v>
      </c>
      <c r="W16" s="25" t="b">
        <f>AND($L16="B",$C$6=Data!$G$23)</f>
        <v>0</v>
      </c>
      <c r="X16" s="55">
        <f t="shared" si="9"/>
        <v>0</v>
      </c>
      <c r="Y16" s="55">
        <f t="shared" si="3"/>
        <v>0</v>
      </c>
      <c r="Z16" s="25" t="b">
        <f>AND($L16="C",$C$7=Data!$G$24)</f>
        <v>0</v>
      </c>
      <c r="AA16" s="25" t="b">
        <f>AND($L16="C",$C$7=Data!$G$23)</f>
        <v>0</v>
      </c>
      <c r="AB16" s="55">
        <f t="shared" si="10"/>
        <v>0</v>
      </c>
      <c r="AC16" s="55">
        <f t="shared" si="4"/>
        <v>0</v>
      </c>
      <c r="AE16" s="55">
        <f t="shared" si="11"/>
        <v>0</v>
      </c>
      <c r="AG16" s="125" t="b">
        <f>OR(AND($C$5=Data!$G$24,K16="A"),AND($C$6=Data!$G$24,K16="B"),AND($C$7=Data!$G$24,K16="C"))*COUNTIFS(B:B,B16,K:K,K16,B:B,"&lt;&gt;"&amp;"",C:C,"&lt;&gt;"&amp;"")&gt;1</f>
        <v>0</v>
      </c>
      <c r="AH16" s="125" t="b">
        <f t="shared" si="12"/>
        <v>0</v>
      </c>
      <c r="AI16" s="55">
        <f t="shared" si="13"/>
        <v>0</v>
      </c>
    </row>
    <row r="17" spans="1:35" ht="30.75" customHeight="1" x14ac:dyDescent="0.25">
      <c r="A17" s="57"/>
      <c r="B17" s="57"/>
      <c r="C17" s="59"/>
      <c r="D17" s="119"/>
      <c r="E17" s="43"/>
      <c r="F17" s="43"/>
      <c r="G17" s="58"/>
      <c r="H17" s="123"/>
      <c r="I17" s="132"/>
      <c r="J17" s="135">
        <f t="shared" si="5"/>
        <v>0</v>
      </c>
      <c r="K17" s="64" t="str">
        <f t="shared" si="0"/>
        <v>0</v>
      </c>
      <c r="L17" s="65" t="str">
        <f t="shared" si="1"/>
        <v>0</v>
      </c>
      <c r="M17" s="55">
        <f>SUMIFS($J:$J,$C:$C,Data!$B$6,$B:$B,$B17)</f>
        <v>0</v>
      </c>
      <c r="N17" s="55">
        <f>SUMIFS($J:$J,$C:$C,Data!$B$7,$B:$B,$B17)</f>
        <v>0</v>
      </c>
      <c r="O17" s="55">
        <f>SUMIFS($J:$J,$C:$C,Data!$B$8,$B:$B,$B17)</f>
        <v>0</v>
      </c>
      <c r="P17" s="55">
        <f t="shared" si="6"/>
        <v>0</v>
      </c>
      <c r="Q17" s="55">
        <f t="shared" si="7"/>
        <v>0</v>
      </c>
      <c r="R17" s="25" t="b">
        <f>AND($L17="A",$C$5=Data!$G$24)</f>
        <v>0</v>
      </c>
      <c r="S17" s="25" t="b">
        <f>AND($L17="A",$C$5=Data!$G$23)</f>
        <v>0</v>
      </c>
      <c r="T17" s="55">
        <f t="shared" si="8"/>
        <v>0</v>
      </c>
      <c r="U17" s="55">
        <f t="shared" si="2"/>
        <v>0</v>
      </c>
      <c r="V17" s="25" t="b">
        <f>AND($L17="B",$C$6=Data!$G$24)</f>
        <v>0</v>
      </c>
      <c r="W17" s="25" t="b">
        <f>AND($L17="B",$C$6=Data!$G$23)</f>
        <v>0</v>
      </c>
      <c r="X17" s="55">
        <f t="shared" si="9"/>
        <v>0</v>
      </c>
      <c r="Y17" s="55">
        <f t="shared" si="3"/>
        <v>0</v>
      </c>
      <c r="Z17" s="25" t="b">
        <f>AND($L17="C",$C$7=Data!$G$24)</f>
        <v>0</v>
      </c>
      <c r="AA17" s="25" t="b">
        <f>AND($L17="C",$C$7=Data!$G$23)</f>
        <v>0</v>
      </c>
      <c r="AB17" s="55">
        <f t="shared" si="10"/>
        <v>0</v>
      </c>
      <c r="AC17" s="55">
        <f t="shared" si="4"/>
        <v>0</v>
      </c>
      <c r="AE17" s="55">
        <f t="shared" si="11"/>
        <v>0</v>
      </c>
      <c r="AG17" s="125" t="b">
        <f>OR(AND($C$5=Data!$G$24,K17="A"),AND($C$6=Data!$G$24,K17="B"),AND($C$7=Data!$G$24,K17="C"))*COUNTIFS(B:B,B17,K:K,K17,B:B,"&lt;&gt;"&amp;"",C:C,"&lt;&gt;"&amp;"")&gt;1</f>
        <v>0</v>
      </c>
      <c r="AH17" s="125" t="b">
        <f t="shared" si="12"/>
        <v>0</v>
      </c>
      <c r="AI17" s="55">
        <f t="shared" si="13"/>
        <v>0</v>
      </c>
    </row>
    <row r="18" spans="1:35" ht="30.75" customHeight="1" x14ac:dyDescent="0.25">
      <c r="A18" s="57"/>
      <c r="B18" s="57"/>
      <c r="C18" s="59"/>
      <c r="D18" s="119"/>
      <c r="E18" s="43"/>
      <c r="F18" s="43"/>
      <c r="G18" s="58"/>
      <c r="H18" s="123"/>
      <c r="I18" s="132"/>
      <c r="J18" s="135">
        <f t="shared" si="5"/>
        <v>0</v>
      </c>
      <c r="K18" s="64" t="str">
        <f t="shared" si="0"/>
        <v>0</v>
      </c>
      <c r="L18" s="65" t="str">
        <f t="shared" si="1"/>
        <v>0</v>
      </c>
      <c r="M18" s="55">
        <f>SUMIFS($J:$J,$C:$C,Data!$B$6,$B:$B,$B18)</f>
        <v>0</v>
      </c>
      <c r="N18" s="55">
        <f>SUMIFS($J:$J,$C:$C,Data!$B$7,$B:$B,$B18)</f>
        <v>0</v>
      </c>
      <c r="O18" s="55">
        <f>SUMIFS($J:$J,$C:$C,Data!$B$8,$B:$B,$B18)</f>
        <v>0</v>
      </c>
      <c r="P18" s="55">
        <f t="shared" si="6"/>
        <v>0</v>
      </c>
      <c r="Q18" s="55">
        <f t="shared" si="7"/>
        <v>0</v>
      </c>
      <c r="R18" s="25" t="b">
        <f>AND($L18="A",$C$5=Data!$G$24)</f>
        <v>0</v>
      </c>
      <c r="S18" s="25" t="b">
        <f>AND($L18="A",$C$5=Data!$G$23)</f>
        <v>0</v>
      </c>
      <c r="T18" s="55">
        <f t="shared" si="8"/>
        <v>0</v>
      </c>
      <c r="U18" s="55">
        <f t="shared" si="2"/>
        <v>0</v>
      </c>
      <c r="V18" s="25" t="b">
        <f>AND($L18="B",$C$6=Data!$G$24)</f>
        <v>0</v>
      </c>
      <c r="W18" s="25" t="b">
        <f>AND($L18="B",$C$6=Data!$G$23)</f>
        <v>0</v>
      </c>
      <c r="X18" s="55">
        <f t="shared" si="9"/>
        <v>0</v>
      </c>
      <c r="Y18" s="55">
        <f t="shared" si="3"/>
        <v>0</v>
      </c>
      <c r="Z18" s="25" t="b">
        <f>AND($L18="C",$C$7=Data!$G$24)</f>
        <v>0</v>
      </c>
      <c r="AA18" s="25" t="b">
        <f>AND($L18="C",$C$7=Data!$G$23)</f>
        <v>0</v>
      </c>
      <c r="AB18" s="55">
        <f t="shared" si="10"/>
        <v>0</v>
      </c>
      <c r="AC18" s="55">
        <f t="shared" si="4"/>
        <v>0</v>
      </c>
      <c r="AE18" s="55">
        <f t="shared" si="11"/>
        <v>0</v>
      </c>
      <c r="AG18" s="125" t="b">
        <f>OR(AND($C$5=Data!$G$24,K18="A"),AND($C$6=Data!$G$24,K18="B"),AND($C$7=Data!$G$24,K18="C"))*COUNTIFS(B:B,B18,K:K,K18,B:B,"&lt;&gt;"&amp;"",C:C,"&lt;&gt;"&amp;"")&gt;1</f>
        <v>0</v>
      </c>
      <c r="AH18" s="125" t="b">
        <f t="shared" si="12"/>
        <v>0</v>
      </c>
      <c r="AI18" s="55">
        <f t="shared" si="13"/>
        <v>0</v>
      </c>
    </row>
    <row r="19" spans="1:35" ht="30.75" customHeight="1" x14ac:dyDescent="0.25">
      <c r="A19" s="57"/>
      <c r="B19" s="57"/>
      <c r="C19" s="59"/>
      <c r="D19" s="119"/>
      <c r="E19" s="43"/>
      <c r="F19" s="43"/>
      <c r="G19" s="58"/>
      <c r="H19" s="123"/>
      <c r="I19" s="132"/>
      <c r="J19" s="135">
        <f t="shared" si="5"/>
        <v>0</v>
      </c>
      <c r="K19" s="64" t="str">
        <f t="shared" si="0"/>
        <v>0</v>
      </c>
      <c r="L19" s="65" t="str">
        <f t="shared" si="1"/>
        <v>0</v>
      </c>
      <c r="M19" s="55">
        <f>SUMIFS($J:$J,$C:$C,Data!$B$6,$B:$B,$B19)</f>
        <v>0</v>
      </c>
      <c r="N19" s="55">
        <f>SUMIFS($J:$J,$C:$C,Data!$B$7,$B:$B,$B19)</f>
        <v>0</v>
      </c>
      <c r="O19" s="55">
        <f>SUMIFS($J:$J,$C:$C,Data!$B$8,$B:$B,$B19)</f>
        <v>0</v>
      </c>
      <c r="P19" s="55">
        <f t="shared" si="6"/>
        <v>0</v>
      </c>
      <c r="Q19" s="55">
        <f t="shared" si="7"/>
        <v>0</v>
      </c>
      <c r="R19" s="25" t="b">
        <f>AND($L19="A",$C$5=Data!$G$24)</f>
        <v>0</v>
      </c>
      <c r="S19" s="25" t="b">
        <f>AND($L19="A",$C$5=Data!$G$23)</f>
        <v>0</v>
      </c>
      <c r="T19" s="55">
        <f t="shared" si="8"/>
        <v>0</v>
      </c>
      <c r="U19" s="55">
        <f t="shared" si="2"/>
        <v>0</v>
      </c>
      <c r="V19" s="25" t="b">
        <f>AND($L19="B",$C$6=Data!$G$24)</f>
        <v>0</v>
      </c>
      <c r="W19" s="25" t="b">
        <f>AND($L19="B",$C$6=Data!$G$23)</f>
        <v>0</v>
      </c>
      <c r="X19" s="55">
        <f t="shared" si="9"/>
        <v>0</v>
      </c>
      <c r="Y19" s="55">
        <f t="shared" si="3"/>
        <v>0</v>
      </c>
      <c r="Z19" s="25" t="b">
        <f>AND($L19="C",$C$7=Data!$G$24)</f>
        <v>0</v>
      </c>
      <c r="AA19" s="25" t="b">
        <f>AND($L19="C",$C$7=Data!$G$23)</f>
        <v>0</v>
      </c>
      <c r="AB19" s="55">
        <f t="shared" si="10"/>
        <v>0</v>
      </c>
      <c r="AC19" s="55">
        <f t="shared" si="4"/>
        <v>0</v>
      </c>
      <c r="AE19" s="55">
        <f t="shared" si="11"/>
        <v>0</v>
      </c>
      <c r="AG19" s="125" t="b">
        <f>OR(AND($C$5=Data!$G$24,K19="A"),AND($C$6=Data!$G$24,K19="B"),AND($C$7=Data!$G$24,K19="C"))*COUNTIFS(B:B,B19,K:K,K19,B:B,"&lt;&gt;"&amp;"",C:C,"&lt;&gt;"&amp;"")&gt;1</f>
        <v>0</v>
      </c>
      <c r="AH19" s="125" t="b">
        <f t="shared" si="12"/>
        <v>0</v>
      </c>
      <c r="AI19" s="55">
        <f t="shared" si="13"/>
        <v>0</v>
      </c>
    </row>
    <row r="20" spans="1:35" ht="30.75" customHeight="1" x14ac:dyDescent="0.25">
      <c r="A20" s="57"/>
      <c r="B20" s="57"/>
      <c r="C20" s="59"/>
      <c r="D20" s="119"/>
      <c r="E20" s="43"/>
      <c r="F20" s="43"/>
      <c r="G20" s="58"/>
      <c r="H20" s="123"/>
      <c r="I20" s="132"/>
      <c r="J20" s="135">
        <f t="shared" si="5"/>
        <v>0</v>
      </c>
      <c r="K20" s="64" t="str">
        <f t="shared" si="0"/>
        <v>0</v>
      </c>
      <c r="L20" s="65" t="str">
        <f t="shared" si="1"/>
        <v>0</v>
      </c>
      <c r="M20" s="55">
        <f>SUMIFS($J:$J,$C:$C,Data!$B$6,$B:$B,$B20)</f>
        <v>0</v>
      </c>
      <c r="N20" s="55">
        <f>SUMIFS($J:$J,$C:$C,Data!$B$7,$B:$B,$B20)</f>
        <v>0</v>
      </c>
      <c r="O20" s="55">
        <f>SUMIFS($J:$J,$C:$C,Data!$B$8,$B:$B,$B20)</f>
        <v>0</v>
      </c>
      <c r="P20" s="55">
        <f t="shared" si="6"/>
        <v>0</v>
      </c>
      <c r="Q20" s="55">
        <f t="shared" si="7"/>
        <v>0</v>
      </c>
      <c r="R20" s="25" t="b">
        <f>AND($L20="A",$C$5=Data!$G$24)</f>
        <v>0</v>
      </c>
      <c r="S20" s="25" t="b">
        <f>AND($L20="A",$C$5=Data!$G$23)</f>
        <v>0</v>
      </c>
      <c r="T20" s="55">
        <f t="shared" si="8"/>
        <v>0</v>
      </c>
      <c r="U20" s="55">
        <f t="shared" si="2"/>
        <v>0</v>
      </c>
      <c r="V20" s="25" t="b">
        <f>AND($L20="B",$C$6=Data!$G$24)</f>
        <v>0</v>
      </c>
      <c r="W20" s="25" t="b">
        <f>AND($L20="B",$C$6=Data!$G$23)</f>
        <v>0</v>
      </c>
      <c r="X20" s="55">
        <f t="shared" si="9"/>
        <v>0</v>
      </c>
      <c r="Y20" s="55">
        <f t="shared" si="3"/>
        <v>0</v>
      </c>
      <c r="Z20" s="25" t="b">
        <f>AND($L20="C",$C$7=Data!$G$24)</f>
        <v>0</v>
      </c>
      <c r="AA20" s="25" t="b">
        <f>AND($L20="C",$C$7=Data!$G$23)</f>
        <v>0</v>
      </c>
      <c r="AB20" s="55">
        <f t="shared" si="10"/>
        <v>0</v>
      </c>
      <c r="AC20" s="55">
        <f t="shared" si="4"/>
        <v>0</v>
      </c>
      <c r="AE20" s="55">
        <f t="shared" si="11"/>
        <v>0</v>
      </c>
      <c r="AG20" s="125" t="b">
        <f>OR(AND($C$5=Data!$G$24,K20="A"),AND($C$6=Data!$G$24,K20="B"),AND($C$7=Data!$G$24,K20="C"))*COUNTIFS(B:B,B20,K:K,K20,B:B,"&lt;&gt;"&amp;"",C:C,"&lt;&gt;"&amp;"")&gt;1</f>
        <v>0</v>
      </c>
      <c r="AH20" s="125" t="b">
        <f t="shared" si="12"/>
        <v>0</v>
      </c>
      <c r="AI20" s="55">
        <f t="shared" si="13"/>
        <v>0</v>
      </c>
    </row>
    <row r="21" spans="1:35" ht="30.75" customHeight="1" x14ac:dyDescent="0.25">
      <c r="A21" s="57"/>
      <c r="B21" s="57"/>
      <c r="C21" s="59"/>
      <c r="D21" s="119"/>
      <c r="E21" s="43"/>
      <c r="F21" s="43"/>
      <c r="G21" s="58"/>
      <c r="H21" s="123"/>
      <c r="I21" s="132"/>
      <c r="J21" s="135">
        <f t="shared" si="5"/>
        <v>0</v>
      </c>
      <c r="K21" s="64" t="str">
        <f t="shared" si="0"/>
        <v>0</v>
      </c>
      <c r="L21" s="65" t="str">
        <f t="shared" si="1"/>
        <v>0</v>
      </c>
      <c r="M21" s="55">
        <f>SUMIFS($J:$J,$C:$C,Data!$B$6,$B:$B,$B21)</f>
        <v>0</v>
      </c>
      <c r="N21" s="55">
        <f>SUMIFS($J:$J,$C:$C,Data!$B$7,$B:$B,$B21)</f>
        <v>0</v>
      </c>
      <c r="O21" s="55">
        <f>SUMIFS($J:$J,$C:$C,Data!$B$8,$B:$B,$B21)</f>
        <v>0</v>
      </c>
      <c r="P21" s="55">
        <f t="shared" si="6"/>
        <v>0</v>
      </c>
      <c r="Q21" s="55">
        <f t="shared" si="7"/>
        <v>0</v>
      </c>
      <c r="R21" s="25" t="b">
        <f>AND($L21="A",$C$5=Data!$G$24)</f>
        <v>0</v>
      </c>
      <c r="S21" s="25" t="b">
        <f>AND($L21="A",$C$5=Data!$G$23)</f>
        <v>0</v>
      </c>
      <c r="T21" s="55">
        <f t="shared" si="8"/>
        <v>0</v>
      </c>
      <c r="U21" s="55">
        <f t="shared" si="2"/>
        <v>0</v>
      </c>
      <c r="V21" s="25" t="b">
        <f>AND($L21="B",$C$6=Data!$G$24)</f>
        <v>0</v>
      </c>
      <c r="W21" s="25" t="b">
        <f>AND($L21="B",$C$6=Data!$G$23)</f>
        <v>0</v>
      </c>
      <c r="X21" s="55">
        <f t="shared" si="9"/>
        <v>0</v>
      </c>
      <c r="Y21" s="55">
        <f t="shared" si="3"/>
        <v>0</v>
      </c>
      <c r="Z21" s="25" t="b">
        <f>AND($L21="C",$C$7=Data!$G$24)</f>
        <v>0</v>
      </c>
      <c r="AA21" s="25" t="b">
        <f>AND($L21="C",$C$7=Data!$G$23)</f>
        <v>0</v>
      </c>
      <c r="AB21" s="55">
        <f t="shared" si="10"/>
        <v>0</v>
      </c>
      <c r="AC21" s="55">
        <f t="shared" si="4"/>
        <v>0</v>
      </c>
      <c r="AE21" s="55">
        <f t="shared" si="11"/>
        <v>0</v>
      </c>
      <c r="AG21" s="125" t="b">
        <f>OR(AND($C$5=Data!$G$24,K21="A"),AND($C$6=Data!$G$24,K21="B"),AND($C$7=Data!$G$24,K21="C"))*COUNTIFS(B:B,B21,K:K,K21,B:B,"&lt;&gt;"&amp;"",C:C,"&lt;&gt;"&amp;"")&gt;1</f>
        <v>0</v>
      </c>
      <c r="AH21" s="125" t="b">
        <f t="shared" si="12"/>
        <v>0</v>
      </c>
      <c r="AI21" s="55">
        <f t="shared" si="13"/>
        <v>0</v>
      </c>
    </row>
    <row r="22" spans="1:35" ht="30.75" customHeight="1" x14ac:dyDescent="0.25">
      <c r="A22" s="57"/>
      <c r="B22" s="57"/>
      <c r="C22" s="59"/>
      <c r="D22" s="119"/>
      <c r="E22" s="43"/>
      <c r="F22" s="43"/>
      <c r="G22" s="58"/>
      <c r="H22" s="123"/>
      <c r="I22" s="132"/>
      <c r="J22" s="135">
        <f t="shared" si="5"/>
        <v>0</v>
      </c>
      <c r="K22" s="64" t="str">
        <f t="shared" si="0"/>
        <v>0</v>
      </c>
      <c r="L22" s="65" t="str">
        <f t="shared" si="1"/>
        <v>0</v>
      </c>
      <c r="M22" s="55">
        <f>SUMIFS($J:$J,$C:$C,Data!$B$6,$B:$B,$B22)</f>
        <v>0</v>
      </c>
      <c r="N22" s="55">
        <f>SUMIFS($J:$J,$C:$C,Data!$B$7,$B:$B,$B22)</f>
        <v>0</v>
      </c>
      <c r="O22" s="55">
        <f>SUMIFS($J:$J,$C:$C,Data!$B$8,$B:$B,$B22)</f>
        <v>0</v>
      </c>
      <c r="P22" s="55">
        <f t="shared" si="6"/>
        <v>0</v>
      </c>
      <c r="Q22" s="55">
        <f t="shared" si="7"/>
        <v>0</v>
      </c>
      <c r="R22" s="25" t="b">
        <f>AND($L22="A",$C$5=Data!$G$24)</f>
        <v>0</v>
      </c>
      <c r="S22" s="25" t="b">
        <f>AND($L22="A",$C$5=Data!$G$23)</f>
        <v>0</v>
      </c>
      <c r="T22" s="55">
        <f t="shared" si="8"/>
        <v>0</v>
      </c>
      <c r="U22" s="55">
        <f t="shared" si="2"/>
        <v>0</v>
      </c>
      <c r="V22" s="25" t="b">
        <f>AND($L22="B",$C$6=Data!$G$24)</f>
        <v>0</v>
      </c>
      <c r="W22" s="25" t="b">
        <f>AND($L22="B",$C$6=Data!$G$23)</f>
        <v>0</v>
      </c>
      <c r="X22" s="55">
        <f t="shared" si="9"/>
        <v>0</v>
      </c>
      <c r="Y22" s="55">
        <f t="shared" si="3"/>
        <v>0</v>
      </c>
      <c r="Z22" s="25" t="b">
        <f>AND($L22="C",$C$7=Data!$G$24)</f>
        <v>0</v>
      </c>
      <c r="AA22" s="25" t="b">
        <f>AND($L22="C",$C$7=Data!$G$23)</f>
        <v>0</v>
      </c>
      <c r="AB22" s="55">
        <f t="shared" si="10"/>
        <v>0</v>
      </c>
      <c r="AC22" s="55">
        <f t="shared" si="4"/>
        <v>0</v>
      </c>
      <c r="AE22" s="55">
        <f t="shared" si="11"/>
        <v>0</v>
      </c>
      <c r="AG22" s="125" t="b">
        <f>OR(AND($C$5=Data!$G$24,K22="A"),AND($C$6=Data!$G$24,K22="B"),AND($C$7=Data!$G$24,K22="C"))*COUNTIFS(B:B,B22,K:K,K22,B:B,"&lt;&gt;"&amp;"",C:C,"&lt;&gt;"&amp;"")&gt;1</f>
        <v>0</v>
      </c>
      <c r="AH22" s="125" t="b">
        <f t="shared" si="12"/>
        <v>0</v>
      </c>
      <c r="AI22" s="55">
        <f t="shared" si="13"/>
        <v>0</v>
      </c>
    </row>
    <row r="23" spans="1:35" ht="30.75" customHeight="1" x14ac:dyDescent="0.25">
      <c r="A23" s="57"/>
      <c r="B23" s="57"/>
      <c r="C23" s="59"/>
      <c r="D23" s="119"/>
      <c r="E23" s="43"/>
      <c r="F23" s="43"/>
      <c r="G23" s="58"/>
      <c r="H23" s="123"/>
      <c r="I23" s="132"/>
      <c r="J23" s="135">
        <f t="shared" si="5"/>
        <v>0</v>
      </c>
      <c r="K23" s="64" t="str">
        <f t="shared" si="0"/>
        <v>0</v>
      </c>
      <c r="L23" s="65" t="str">
        <f t="shared" si="1"/>
        <v>0</v>
      </c>
      <c r="M23" s="55">
        <f>SUMIFS($J:$J,$C:$C,Data!$B$6,$B:$B,$B23)</f>
        <v>0</v>
      </c>
      <c r="N23" s="55">
        <f>SUMIFS($J:$J,$C:$C,Data!$B$7,$B:$B,$B23)</f>
        <v>0</v>
      </c>
      <c r="O23" s="55">
        <f>SUMIFS($J:$J,$C:$C,Data!$B$8,$B:$B,$B23)</f>
        <v>0</v>
      </c>
      <c r="P23" s="55">
        <f t="shared" si="6"/>
        <v>0</v>
      </c>
      <c r="Q23" s="55">
        <f t="shared" si="7"/>
        <v>0</v>
      </c>
      <c r="R23" s="25" t="b">
        <f>AND($L23="A",$C$5=Data!$G$24)</f>
        <v>0</v>
      </c>
      <c r="S23" s="25" t="b">
        <f>AND($L23="A",$C$5=Data!$G$23)</f>
        <v>0</v>
      </c>
      <c r="T23" s="55">
        <f t="shared" si="8"/>
        <v>0</v>
      </c>
      <c r="U23" s="55">
        <f t="shared" si="2"/>
        <v>0</v>
      </c>
      <c r="V23" s="25" t="b">
        <f>AND($L23="B",$C$6=Data!$G$24)</f>
        <v>0</v>
      </c>
      <c r="W23" s="25" t="b">
        <f>AND($L23="B",$C$6=Data!$G$23)</f>
        <v>0</v>
      </c>
      <c r="X23" s="55">
        <f t="shared" si="9"/>
        <v>0</v>
      </c>
      <c r="Y23" s="55">
        <f t="shared" si="3"/>
        <v>0</v>
      </c>
      <c r="Z23" s="25" t="b">
        <f>AND($L23="C",$C$7=Data!$G$24)</f>
        <v>0</v>
      </c>
      <c r="AA23" s="25" t="b">
        <f>AND($L23="C",$C$7=Data!$G$23)</f>
        <v>0</v>
      </c>
      <c r="AB23" s="55">
        <f t="shared" si="10"/>
        <v>0</v>
      </c>
      <c r="AC23" s="55">
        <f t="shared" si="4"/>
        <v>0</v>
      </c>
      <c r="AE23" s="55">
        <f t="shared" si="11"/>
        <v>0</v>
      </c>
      <c r="AG23" s="125" t="b">
        <f>OR(AND($C$5=Data!$G$24,K23="A"),AND($C$6=Data!$G$24,K23="B"),AND($C$7=Data!$G$24,K23="C"))*COUNTIFS(B:B,B23,K:K,K23,B:B,"&lt;&gt;"&amp;"",C:C,"&lt;&gt;"&amp;"")&gt;1</f>
        <v>0</v>
      </c>
      <c r="AH23" s="125" t="b">
        <f t="shared" si="12"/>
        <v>0</v>
      </c>
      <c r="AI23" s="55">
        <f t="shared" si="13"/>
        <v>0</v>
      </c>
    </row>
    <row r="24" spans="1:35" ht="30.75" customHeight="1" x14ac:dyDescent="0.25">
      <c r="A24" s="57"/>
      <c r="B24" s="57"/>
      <c r="C24" s="59"/>
      <c r="D24" s="119"/>
      <c r="E24" s="43"/>
      <c r="F24" s="43"/>
      <c r="G24" s="58"/>
      <c r="H24" s="123"/>
      <c r="I24" s="132"/>
      <c r="J24" s="135">
        <f t="shared" si="5"/>
        <v>0</v>
      </c>
      <c r="K24" s="64" t="str">
        <f t="shared" si="0"/>
        <v>0</v>
      </c>
      <c r="L24" s="65" t="str">
        <f t="shared" si="1"/>
        <v>0</v>
      </c>
      <c r="M24" s="55">
        <f>SUMIFS($J:$J,$C:$C,Data!$B$6,$B:$B,$B24)</f>
        <v>0</v>
      </c>
      <c r="N24" s="55">
        <f>SUMIFS($J:$J,$C:$C,Data!$B$7,$B:$B,$B24)</f>
        <v>0</v>
      </c>
      <c r="O24" s="55">
        <f>SUMIFS($J:$J,$C:$C,Data!$B$8,$B:$B,$B24)</f>
        <v>0</v>
      </c>
      <c r="P24" s="55">
        <f t="shared" si="6"/>
        <v>0</v>
      </c>
      <c r="Q24" s="55">
        <f t="shared" si="7"/>
        <v>0</v>
      </c>
      <c r="R24" s="25" t="b">
        <f>AND($L24="A",$C$5=Data!$G$24)</f>
        <v>0</v>
      </c>
      <c r="S24" s="25" t="b">
        <f>AND($L24="A",$C$5=Data!$G$23)</f>
        <v>0</v>
      </c>
      <c r="T24" s="55">
        <f t="shared" si="8"/>
        <v>0</v>
      </c>
      <c r="U24" s="55">
        <f t="shared" si="2"/>
        <v>0</v>
      </c>
      <c r="V24" s="25" t="b">
        <f>AND($L24="B",$C$6=Data!$G$24)</f>
        <v>0</v>
      </c>
      <c r="W24" s="25" t="b">
        <f>AND($L24="B",$C$6=Data!$G$23)</f>
        <v>0</v>
      </c>
      <c r="X24" s="55">
        <f t="shared" si="9"/>
        <v>0</v>
      </c>
      <c r="Y24" s="55">
        <f t="shared" si="3"/>
        <v>0</v>
      </c>
      <c r="Z24" s="25" t="b">
        <f>AND($L24="C",$C$7=Data!$G$24)</f>
        <v>0</v>
      </c>
      <c r="AA24" s="25" t="b">
        <f>AND($L24="C",$C$7=Data!$G$23)</f>
        <v>0</v>
      </c>
      <c r="AB24" s="55">
        <f t="shared" si="10"/>
        <v>0</v>
      </c>
      <c r="AC24" s="55">
        <f t="shared" si="4"/>
        <v>0</v>
      </c>
      <c r="AE24" s="55">
        <f t="shared" si="11"/>
        <v>0</v>
      </c>
      <c r="AG24" s="125" t="b">
        <f>OR(AND($C$5=Data!$G$24,K24="A"),AND($C$6=Data!$G$24,K24="B"),AND($C$7=Data!$G$24,K24="C"))*COUNTIFS(B:B,B24,K:K,K24,B:B,"&lt;&gt;"&amp;"",C:C,"&lt;&gt;"&amp;"")&gt;1</f>
        <v>0</v>
      </c>
      <c r="AH24" s="125" t="b">
        <f t="shared" si="12"/>
        <v>0</v>
      </c>
      <c r="AI24" s="55">
        <f t="shared" si="13"/>
        <v>0</v>
      </c>
    </row>
    <row r="25" spans="1:35" ht="30.75" customHeight="1" x14ac:dyDescent="0.25">
      <c r="A25" s="57"/>
      <c r="B25" s="57"/>
      <c r="C25" s="59"/>
      <c r="D25" s="119"/>
      <c r="E25" s="43"/>
      <c r="F25" s="43"/>
      <c r="G25" s="58"/>
      <c r="H25" s="123"/>
      <c r="I25" s="132"/>
      <c r="J25" s="135">
        <f t="shared" si="5"/>
        <v>0</v>
      </c>
      <c r="K25" s="64" t="str">
        <f t="shared" si="0"/>
        <v>0</v>
      </c>
      <c r="L25" s="65" t="str">
        <f t="shared" si="1"/>
        <v>0</v>
      </c>
      <c r="M25" s="55">
        <f>SUMIFS($J:$J,$C:$C,Data!$B$6,$B:$B,$B25)</f>
        <v>0</v>
      </c>
      <c r="N25" s="55">
        <f>SUMIFS($J:$J,$C:$C,Data!$B$7,$B:$B,$B25)</f>
        <v>0</v>
      </c>
      <c r="O25" s="55">
        <f>SUMIFS($J:$J,$C:$C,Data!$B$8,$B:$B,$B25)</f>
        <v>0</v>
      </c>
      <c r="P25" s="55">
        <f t="shared" si="6"/>
        <v>0</v>
      </c>
      <c r="Q25" s="55">
        <f t="shared" si="7"/>
        <v>0</v>
      </c>
      <c r="R25" s="25" t="b">
        <f>AND($L25="A",$C$5=Data!$G$24)</f>
        <v>0</v>
      </c>
      <c r="S25" s="25" t="b">
        <f>AND($L25="A",$C$5=Data!$G$23)</f>
        <v>0</v>
      </c>
      <c r="T25" s="55">
        <f t="shared" si="8"/>
        <v>0</v>
      </c>
      <c r="U25" s="55">
        <f t="shared" si="2"/>
        <v>0</v>
      </c>
      <c r="V25" s="25" t="b">
        <f>AND($L25="B",$C$6=Data!$G$24)</f>
        <v>0</v>
      </c>
      <c r="W25" s="25" t="b">
        <f>AND($L25="B",$C$6=Data!$G$23)</f>
        <v>0</v>
      </c>
      <c r="X25" s="55">
        <f t="shared" si="9"/>
        <v>0</v>
      </c>
      <c r="Y25" s="55">
        <f t="shared" si="3"/>
        <v>0</v>
      </c>
      <c r="Z25" s="25" t="b">
        <f>AND($L25="C",$C$7=Data!$G$24)</f>
        <v>0</v>
      </c>
      <c r="AA25" s="25" t="b">
        <f>AND($L25="C",$C$7=Data!$G$23)</f>
        <v>0</v>
      </c>
      <c r="AB25" s="55">
        <f t="shared" si="10"/>
        <v>0</v>
      </c>
      <c r="AC25" s="55">
        <f t="shared" si="4"/>
        <v>0</v>
      </c>
      <c r="AE25" s="55">
        <f t="shared" si="11"/>
        <v>0</v>
      </c>
      <c r="AG25" s="125" t="b">
        <f>OR(AND($C$5=Data!$G$24,K25="A"),AND($C$6=Data!$G$24,K25="B"),AND($C$7=Data!$G$24,K25="C"))*COUNTIFS(B:B,B25,K:K,K25,B:B,"&lt;&gt;"&amp;"",C:C,"&lt;&gt;"&amp;"")&gt;1</f>
        <v>0</v>
      </c>
      <c r="AH25" s="125" t="b">
        <f t="shared" si="12"/>
        <v>0</v>
      </c>
      <c r="AI25" s="55">
        <f t="shared" si="13"/>
        <v>0</v>
      </c>
    </row>
    <row r="26" spans="1:35" ht="30.75" customHeight="1" x14ac:dyDescent="0.25">
      <c r="A26" s="57"/>
      <c r="B26" s="57"/>
      <c r="C26" s="59"/>
      <c r="D26" s="119"/>
      <c r="E26" s="43"/>
      <c r="F26" s="43"/>
      <c r="G26" s="58"/>
      <c r="H26" s="123"/>
      <c r="I26" s="132"/>
      <c r="J26" s="135">
        <f t="shared" si="5"/>
        <v>0</v>
      </c>
      <c r="K26" s="64" t="str">
        <f t="shared" si="0"/>
        <v>0</v>
      </c>
      <c r="L26" s="65" t="str">
        <f t="shared" si="1"/>
        <v>0</v>
      </c>
      <c r="M26" s="55">
        <f>SUMIFS($J:$J,$C:$C,Data!$B$6,$B:$B,$B26)</f>
        <v>0</v>
      </c>
      <c r="N26" s="55">
        <f>SUMIFS($J:$J,$C:$C,Data!$B$7,$B:$B,$B26)</f>
        <v>0</v>
      </c>
      <c r="O26" s="55">
        <f>SUMIFS($J:$J,$C:$C,Data!$B$8,$B:$B,$B26)</f>
        <v>0</v>
      </c>
      <c r="P26" s="55">
        <f t="shared" si="6"/>
        <v>0</v>
      </c>
      <c r="Q26" s="55">
        <f t="shared" si="7"/>
        <v>0</v>
      </c>
      <c r="R26" s="25" t="b">
        <f>AND($L26="A",$C$5=Data!$G$24)</f>
        <v>0</v>
      </c>
      <c r="S26" s="25" t="b">
        <f>AND($L26="A",$C$5=Data!$G$23)</f>
        <v>0</v>
      </c>
      <c r="T26" s="55">
        <f t="shared" si="8"/>
        <v>0</v>
      </c>
      <c r="U26" s="55">
        <f t="shared" si="2"/>
        <v>0</v>
      </c>
      <c r="V26" s="25" t="b">
        <f>AND($L26="B",$C$6=Data!$G$24)</f>
        <v>0</v>
      </c>
      <c r="W26" s="25" t="b">
        <f>AND($L26="B",$C$6=Data!$G$23)</f>
        <v>0</v>
      </c>
      <c r="X26" s="55">
        <f t="shared" si="9"/>
        <v>0</v>
      </c>
      <c r="Y26" s="55">
        <f t="shared" si="3"/>
        <v>0</v>
      </c>
      <c r="Z26" s="25" t="b">
        <f>AND($L26="C",$C$7=Data!$G$24)</f>
        <v>0</v>
      </c>
      <c r="AA26" s="25" t="b">
        <f>AND($L26="C",$C$7=Data!$G$23)</f>
        <v>0</v>
      </c>
      <c r="AB26" s="55">
        <f t="shared" si="10"/>
        <v>0</v>
      </c>
      <c r="AC26" s="55">
        <f t="shared" si="4"/>
        <v>0</v>
      </c>
      <c r="AE26" s="55">
        <f t="shared" si="11"/>
        <v>0</v>
      </c>
      <c r="AG26" s="125" t="b">
        <f>OR(AND($C$5=Data!$G$24,K26="A"),AND($C$6=Data!$G$24,K26="B"),AND($C$7=Data!$G$24,K26="C"))*COUNTIFS(B:B,B26,K:K,K26,B:B,"&lt;&gt;"&amp;"",C:C,"&lt;&gt;"&amp;"")&gt;1</f>
        <v>0</v>
      </c>
      <c r="AH26" s="125" t="b">
        <f t="shared" si="12"/>
        <v>0</v>
      </c>
      <c r="AI26" s="55">
        <f t="shared" si="13"/>
        <v>0</v>
      </c>
    </row>
    <row r="27" spans="1:35" ht="30.75" customHeight="1" x14ac:dyDescent="0.25">
      <c r="A27" s="57"/>
      <c r="B27" s="57"/>
      <c r="C27" s="59"/>
      <c r="D27" s="119"/>
      <c r="E27" s="43"/>
      <c r="F27" s="43"/>
      <c r="G27" s="58"/>
      <c r="H27" s="123"/>
      <c r="I27" s="132"/>
      <c r="J27" s="135">
        <f t="shared" si="5"/>
        <v>0</v>
      </c>
      <c r="K27" s="64" t="str">
        <f t="shared" si="0"/>
        <v>0</v>
      </c>
      <c r="L27" s="65" t="str">
        <f t="shared" si="1"/>
        <v>0</v>
      </c>
      <c r="M27" s="55">
        <f>SUMIFS($J:$J,$C:$C,Data!$B$6,$B:$B,$B27)</f>
        <v>0</v>
      </c>
      <c r="N27" s="55">
        <f>SUMIFS($J:$J,$C:$C,Data!$B$7,$B:$B,$B27)</f>
        <v>0</v>
      </c>
      <c r="O27" s="55">
        <f>SUMIFS($J:$J,$C:$C,Data!$B$8,$B:$B,$B27)</f>
        <v>0</v>
      </c>
      <c r="P27" s="55">
        <f t="shared" si="6"/>
        <v>0</v>
      </c>
      <c r="Q27" s="55">
        <f t="shared" si="7"/>
        <v>0</v>
      </c>
      <c r="R27" s="25" t="b">
        <f>AND($L27="A",$C$5=Data!$G$24)</f>
        <v>0</v>
      </c>
      <c r="S27" s="25" t="b">
        <f>AND($L27="A",$C$5=Data!$G$23)</f>
        <v>0</v>
      </c>
      <c r="T27" s="55">
        <f t="shared" si="8"/>
        <v>0</v>
      </c>
      <c r="U27" s="55">
        <f t="shared" si="2"/>
        <v>0</v>
      </c>
      <c r="V27" s="25" t="b">
        <f>AND($L27="B",$C$6=Data!$G$24)</f>
        <v>0</v>
      </c>
      <c r="W27" s="25" t="b">
        <f>AND($L27="B",$C$6=Data!$G$23)</f>
        <v>0</v>
      </c>
      <c r="X27" s="55">
        <f t="shared" si="9"/>
        <v>0</v>
      </c>
      <c r="Y27" s="55">
        <f t="shared" si="3"/>
        <v>0</v>
      </c>
      <c r="Z27" s="25" t="b">
        <f>AND($L27="C",$C$7=Data!$G$24)</f>
        <v>0</v>
      </c>
      <c r="AA27" s="25" t="b">
        <f>AND($L27="C",$C$7=Data!$G$23)</f>
        <v>0</v>
      </c>
      <c r="AB27" s="55">
        <f t="shared" si="10"/>
        <v>0</v>
      </c>
      <c r="AC27" s="55">
        <f t="shared" si="4"/>
        <v>0</v>
      </c>
      <c r="AE27" s="55">
        <f t="shared" si="11"/>
        <v>0</v>
      </c>
      <c r="AG27" s="125" t="b">
        <f>OR(AND($C$5=Data!$G$24,K27="A"),AND($C$6=Data!$G$24,K27="B"),AND($C$7=Data!$G$24,K27="C"))*COUNTIFS(B:B,B27,K:K,K27,B:B,"&lt;&gt;"&amp;"",C:C,"&lt;&gt;"&amp;"")&gt;1</f>
        <v>0</v>
      </c>
      <c r="AH27" s="125" t="b">
        <f t="shared" si="12"/>
        <v>0</v>
      </c>
      <c r="AI27" s="55">
        <f t="shared" si="13"/>
        <v>0</v>
      </c>
    </row>
    <row r="28" spans="1:35" ht="30.75" customHeight="1" x14ac:dyDescent="0.25">
      <c r="A28" s="57"/>
      <c r="B28" s="57"/>
      <c r="C28" s="59"/>
      <c r="D28" s="119"/>
      <c r="E28" s="43"/>
      <c r="F28" s="43"/>
      <c r="G28" s="58"/>
      <c r="H28" s="123"/>
      <c r="I28" s="132"/>
      <c r="J28" s="135">
        <f t="shared" si="5"/>
        <v>0</v>
      </c>
      <c r="K28" s="64" t="str">
        <f t="shared" si="0"/>
        <v>0</v>
      </c>
      <c r="L28" s="65" t="str">
        <f t="shared" si="1"/>
        <v>0</v>
      </c>
      <c r="M28" s="55">
        <f>SUMIFS($J:$J,$C:$C,Data!$B$6,$B:$B,$B28)</f>
        <v>0</v>
      </c>
      <c r="N28" s="55">
        <f>SUMIFS($J:$J,$C:$C,Data!$B$7,$B:$B,$B28)</f>
        <v>0</v>
      </c>
      <c r="O28" s="55">
        <f>SUMIFS($J:$J,$C:$C,Data!$B$8,$B:$B,$B28)</f>
        <v>0</v>
      </c>
      <c r="P28" s="55">
        <f t="shared" si="6"/>
        <v>0</v>
      </c>
      <c r="Q28" s="55">
        <f t="shared" si="7"/>
        <v>0</v>
      </c>
      <c r="R28" s="25" t="b">
        <f>AND($L28="A",$C$5=Data!$G$24)</f>
        <v>0</v>
      </c>
      <c r="S28" s="25" t="b">
        <f>AND($L28="A",$C$5=Data!$G$23)</f>
        <v>0</v>
      </c>
      <c r="T28" s="55">
        <f t="shared" si="8"/>
        <v>0</v>
      </c>
      <c r="U28" s="55">
        <f t="shared" si="2"/>
        <v>0</v>
      </c>
      <c r="V28" s="25" t="b">
        <f>AND($L28="B",$C$6=Data!$G$24)</f>
        <v>0</v>
      </c>
      <c r="W28" s="25" t="b">
        <f>AND($L28="B",$C$6=Data!$G$23)</f>
        <v>0</v>
      </c>
      <c r="X28" s="55">
        <f t="shared" si="9"/>
        <v>0</v>
      </c>
      <c r="Y28" s="55">
        <f t="shared" si="3"/>
        <v>0</v>
      </c>
      <c r="Z28" s="25" t="b">
        <f>AND($L28="C",$C$7=Data!$G$24)</f>
        <v>0</v>
      </c>
      <c r="AA28" s="25" t="b">
        <f>AND($L28="C",$C$7=Data!$G$23)</f>
        <v>0</v>
      </c>
      <c r="AB28" s="55">
        <f t="shared" si="10"/>
        <v>0</v>
      </c>
      <c r="AC28" s="55">
        <f t="shared" si="4"/>
        <v>0</v>
      </c>
      <c r="AE28" s="55">
        <f t="shared" si="11"/>
        <v>0</v>
      </c>
      <c r="AG28" s="125" t="b">
        <f>OR(AND($C$5=Data!$G$24,K28="A"),AND($C$6=Data!$G$24,K28="B"),AND($C$7=Data!$G$24,K28="C"))*COUNTIFS(B:B,B28,K:K,K28,B:B,"&lt;&gt;"&amp;"",C:C,"&lt;&gt;"&amp;"")&gt;1</f>
        <v>0</v>
      </c>
      <c r="AH28" s="125" t="b">
        <f t="shared" si="12"/>
        <v>0</v>
      </c>
      <c r="AI28" s="55">
        <f t="shared" si="13"/>
        <v>0</v>
      </c>
    </row>
    <row r="29" spans="1:35" ht="30.75" customHeight="1" x14ac:dyDescent="0.25">
      <c r="A29" s="57"/>
      <c r="B29" s="57"/>
      <c r="C29" s="59"/>
      <c r="D29" s="119"/>
      <c r="E29" s="43"/>
      <c r="F29" s="43"/>
      <c r="G29" s="58"/>
      <c r="H29" s="123"/>
      <c r="I29" s="132"/>
      <c r="J29" s="135">
        <f t="shared" si="5"/>
        <v>0</v>
      </c>
      <c r="K29" s="64" t="str">
        <f t="shared" si="0"/>
        <v>0</v>
      </c>
      <c r="L29" s="65" t="str">
        <f t="shared" si="1"/>
        <v>0</v>
      </c>
      <c r="M29" s="55">
        <f>SUMIFS($J:$J,$C:$C,Data!$B$6,$B:$B,$B29)</f>
        <v>0</v>
      </c>
      <c r="N29" s="55">
        <f>SUMIFS($J:$J,$C:$C,Data!$B$7,$B:$B,$B29)</f>
        <v>0</v>
      </c>
      <c r="O29" s="55">
        <f>SUMIFS($J:$J,$C:$C,Data!$B$8,$B:$B,$B29)</f>
        <v>0</v>
      </c>
      <c r="P29" s="55">
        <f t="shared" si="6"/>
        <v>0</v>
      </c>
      <c r="Q29" s="55">
        <f t="shared" si="7"/>
        <v>0</v>
      </c>
      <c r="R29" s="25" t="b">
        <f>AND($L29="A",$C$5=Data!$G$24)</f>
        <v>0</v>
      </c>
      <c r="S29" s="25" t="b">
        <f>AND($L29="A",$C$5=Data!$G$23)</f>
        <v>0</v>
      </c>
      <c r="T29" s="55">
        <f t="shared" si="8"/>
        <v>0</v>
      </c>
      <c r="U29" s="55">
        <f t="shared" si="2"/>
        <v>0</v>
      </c>
      <c r="V29" s="25" t="b">
        <f>AND($L29="B",$C$6=Data!$G$24)</f>
        <v>0</v>
      </c>
      <c r="W29" s="25" t="b">
        <f>AND($L29="B",$C$6=Data!$G$23)</f>
        <v>0</v>
      </c>
      <c r="X29" s="55">
        <f t="shared" si="9"/>
        <v>0</v>
      </c>
      <c r="Y29" s="55">
        <f t="shared" si="3"/>
        <v>0</v>
      </c>
      <c r="Z29" s="25" t="b">
        <f>AND($L29="C",$C$7=Data!$G$24)</f>
        <v>0</v>
      </c>
      <c r="AA29" s="25" t="b">
        <f>AND($L29="C",$C$7=Data!$G$23)</f>
        <v>0</v>
      </c>
      <c r="AB29" s="55">
        <f t="shared" si="10"/>
        <v>0</v>
      </c>
      <c r="AC29" s="55">
        <f t="shared" si="4"/>
        <v>0</v>
      </c>
      <c r="AE29" s="55">
        <f t="shared" si="11"/>
        <v>0</v>
      </c>
      <c r="AG29" s="125" t="b">
        <f>OR(AND($C$5=Data!$G$24,K29="A"),AND($C$6=Data!$G$24,K29="B"),AND($C$7=Data!$G$24,K29="C"))*COUNTIFS(B:B,B29,K:K,K29,B:B,"&lt;&gt;"&amp;"",C:C,"&lt;&gt;"&amp;"")&gt;1</f>
        <v>0</v>
      </c>
      <c r="AH29" s="125" t="b">
        <f t="shared" si="12"/>
        <v>0</v>
      </c>
      <c r="AI29" s="55">
        <f t="shared" si="13"/>
        <v>0</v>
      </c>
    </row>
    <row r="30" spans="1:35" ht="30.75" customHeight="1" x14ac:dyDescent="0.25">
      <c r="A30" s="57"/>
      <c r="B30" s="57"/>
      <c r="C30" s="59"/>
      <c r="D30" s="119"/>
      <c r="E30" s="43"/>
      <c r="F30" s="43"/>
      <c r="G30" s="58"/>
      <c r="H30" s="123"/>
      <c r="I30" s="132"/>
      <c r="J30" s="135">
        <f t="shared" si="5"/>
        <v>0</v>
      </c>
      <c r="K30" s="64" t="str">
        <f t="shared" si="0"/>
        <v>0</v>
      </c>
      <c r="L30" s="65" t="str">
        <f t="shared" si="1"/>
        <v>0</v>
      </c>
      <c r="M30" s="55">
        <f>SUMIFS($J:$J,$C:$C,Data!$B$6,$B:$B,$B30)</f>
        <v>0</v>
      </c>
      <c r="N30" s="55">
        <f>SUMIFS($J:$J,$C:$C,Data!$B$7,$B:$B,$B30)</f>
        <v>0</v>
      </c>
      <c r="O30" s="55">
        <f>SUMIFS($J:$J,$C:$C,Data!$B$8,$B:$B,$B30)</f>
        <v>0</v>
      </c>
      <c r="P30" s="55">
        <f t="shared" si="6"/>
        <v>0</v>
      </c>
      <c r="Q30" s="55">
        <f t="shared" si="7"/>
        <v>0</v>
      </c>
      <c r="R30" s="25" t="b">
        <f>AND($L30="A",$C$5=Data!$G$24)</f>
        <v>0</v>
      </c>
      <c r="S30" s="25" t="b">
        <f>AND($L30="A",$C$5=Data!$G$23)</f>
        <v>0</v>
      </c>
      <c r="T30" s="55">
        <f t="shared" si="8"/>
        <v>0</v>
      </c>
      <c r="U30" s="55">
        <f t="shared" si="2"/>
        <v>0</v>
      </c>
      <c r="V30" s="25" t="b">
        <f>AND($L30="B",$C$6=Data!$G$24)</f>
        <v>0</v>
      </c>
      <c r="W30" s="25" t="b">
        <f>AND($L30="B",$C$6=Data!$G$23)</f>
        <v>0</v>
      </c>
      <c r="X30" s="55">
        <f t="shared" si="9"/>
        <v>0</v>
      </c>
      <c r="Y30" s="55">
        <f t="shared" si="3"/>
        <v>0</v>
      </c>
      <c r="Z30" s="25" t="b">
        <f>AND($L30="C",$C$7=Data!$G$24)</f>
        <v>0</v>
      </c>
      <c r="AA30" s="25" t="b">
        <f>AND($L30="C",$C$7=Data!$G$23)</f>
        <v>0</v>
      </c>
      <c r="AB30" s="55">
        <f t="shared" si="10"/>
        <v>0</v>
      </c>
      <c r="AC30" s="55">
        <f t="shared" si="4"/>
        <v>0</v>
      </c>
      <c r="AE30" s="55">
        <f t="shared" si="11"/>
        <v>0</v>
      </c>
      <c r="AG30" s="125" t="b">
        <f>OR(AND($C$5=Data!$G$24,K30="A"),AND($C$6=Data!$G$24,K30="B"),AND($C$7=Data!$G$24,K30="C"))*COUNTIFS(B:B,B30,K:K,K30,B:B,"&lt;&gt;"&amp;"",C:C,"&lt;&gt;"&amp;"")&gt;1</f>
        <v>0</v>
      </c>
      <c r="AH30" s="125" t="b">
        <f t="shared" si="12"/>
        <v>0</v>
      </c>
      <c r="AI30" s="55">
        <f t="shared" si="13"/>
        <v>0</v>
      </c>
    </row>
    <row r="31" spans="1:35" ht="30.75" customHeight="1" x14ac:dyDescent="0.25">
      <c r="A31" s="57"/>
      <c r="B31" s="57"/>
      <c r="C31" s="59"/>
      <c r="D31" s="119"/>
      <c r="E31" s="43"/>
      <c r="F31" s="43"/>
      <c r="G31" s="58"/>
      <c r="H31" s="123"/>
      <c r="I31" s="132"/>
      <c r="J31" s="135">
        <f t="shared" si="5"/>
        <v>0</v>
      </c>
      <c r="K31" s="64" t="str">
        <f t="shared" si="0"/>
        <v>0</v>
      </c>
      <c r="L31" s="65" t="str">
        <f t="shared" si="1"/>
        <v>0</v>
      </c>
      <c r="M31" s="55">
        <f>SUMIFS($J:$J,$C:$C,Data!$B$6,$B:$B,$B31)</f>
        <v>0</v>
      </c>
      <c r="N31" s="55">
        <f>SUMIFS($J:$J,$C:$C,Data!$B$7,$B:$B,$B31)</f>
        <v>0</v>
      </c>
      <c r="O31" s="55">
        <f>SUMIFS($J:$J,$C:$C,Data!$B$8,$B:$B,$B31)</f>
        <v>0</v>
      </c>
      <c r="P31" s="55">
        <f t="shared" si="6"/>
        <v>0</v>
      </c>
      <c r="Q31" s="55">
        <f t="shared" si="7"/>
        <v>0</v>
      </c>
      <c r="R31" s="25" t="b">
        <f>AND($L31="A",$C$5=Data!$G$24)</f>
        <v>0</v>
      </c>
      <c r="S31" s="25" t="b">
        <f>AND($L31="A",$C$5=Data!$G$23)</f>
        <v>0</v>
      </c>
      <c r="T31" s="55">
        <f t="shared" si="8"/>
        <v>0</v>
      </c>
      <c r="U31" s="55">
        <f t="shared" si="2"/>
        <v>0</v>
      </c>
      <c r="V31" s="25" t="b">
        <f>AND($L31="B",$C$6=Data!$G$24)</f>
        <v>0</v>
      </c>
      <c r="W31" s="25" t="b">
        <f>AND($L31="B",$C$6=Data!$G$23)</f>
        <v>0</v>
      </c>
      <c r="X31" s="55">
        <f t="shared" si="9"/>
        <v>0</v>
      </c>
      <c r="Y31" s="55">
        <f t="shared" si="3"/>
        <v>0</v>
      </c>
      <c r="Z31" s="25" t="b">
        <f>AND($L31="C",$C$7=Data!$G$24)</f>
        <v>0</v>
      </c>
      <c r="AA31" s="25" t="b">
        <f>AND($L31="C",$C$7=Data!$G$23)</f>
        <v>0</v>
      </c>
      <c r="AB31" s="55">
        <f t="shared" si="10"/>
        <v>0</v>
      </c>
      <c r="AC31" s="55">
        <f t="shared" si="4"/>
        <v>0</v>
      </c>
      <c r="AE31" s="55">
        <f t="shared" si="11"/>
        <v>0</v>
      </c>
      <c r="AG31" s="125" t="b">
        <f>OR(AND($C$5=Data!$G$24,K31="A"),AND($C$6=Data!$G$24,K31="B"),AND($C$7=Data!$G$24,K31="C"))*COUNTIFS(B:B,B31,K:K,K31,B:B,"&lt;&gt;"&amp;"",C:C,"&lt;&gt;"&amp;"")&gt;1</f>
        <v>0</v>
      </c>
      <c r="AH31" s="125" t="b">
        <f t="shared" si="12"/>
        <v>0</v>
      </c>
      <c r="AI31" s="55">
        <f t="shared" si="13"/>
        <v>0</v>
      </c>
    </row>
    <row r="32" spans="1:35" ht="30.75" customHeight="1" x14ac:dyDescent="0.25">
      <c r="A32" s="57"/>
      <c r="B32" s="57"/>
      <c r="C32" s="59"/>
      <c r="D32" s="119"/>
      <c r="E32" s="43"/>
      <c r="F32" s="43"/>
      <c r="G32" s="58"/>
      <c r="H32" s="123"/>
      <c r="I32" s="132"/>
      <c r="J32" s="135">
        <f t="shared" si="5"/>
        <v>0</v>
      </c>
      <c r="K32" s="64" t="str">
        <f t="shared" si="0"/>
        <v>0</v>
      </c>
      <c r="L32" s="65" t="str">
        <f t="shared" si="1"/>
        <v>0</v>
      </c>
      <c r="M32" s="55">
        <f>SUMIFS($J:$J,$C:$C,Data!$B$6,$B:$B,$B32)</f>
        <v>0</v>
      </c>
      <c r="N32" s="55">
        <f>SUMIFS($J:$J,$C:$C,Data!$B$7,$B:$B,$B32)</f>
        <v>0</v>
      </c>
      <c r="O32" s="55">
        <f>SUMIFS($J:$J,$C:$C,Data!$B$8,$B:$B,$B32)</f>
        <v>0</v>
      </c>
      <c r="P32" s="55">
        <f t="shared" si="6"/>
        <v>0</v>
      </c>
      <c r="Q32" s="55">
        <f t="shared" si="7"/>
        <v>0</v>
      </c>
      <c r="R32" s="25" t="b">
        <f>AND($L32="A",$C$5=Data!$G$24)</f>
        <v>0</v>
      </c>
      <c r="S32" s="25" t="b">
        <f>AND($L32="A",$C$5=Data!$G$23)</f>
        <v>0</v>
      </c>
      <c r="T32" s="55">
        <f t="shared" si="8"/>
        <v>0</v>
      </c>
      <c r="U32" s="55">
        <f t="shared" si="2"/>
        <v>0</v>
      </c>
      <c r="V32" s="25" t="b">
        <f>AND($L32="B",$C$6=Data!$G$24)</f>
        <v>0</v>
      </c>
      <c r="W32" s="25" t="b">
        <f>AND($L32="B",$C$6=Data!$G$23)</f>
        <v>0</v>
      </c>
      <c r="X32" s="55">
        <f t="shared" si="9"/>
        <v>0</v>
      </c>
      <c r="Y32" s="55">
        <f t="shared" si="3"/>
        <v>0</v>
      </c>
      <c r="Z32" s="25" t="b">
        <f>AND($L32="C",$C$7=Data!$G$24)</f>
        <v>0</v>
      </c>
      <c r="AA32" s="25" t="b">
        <f>AND($L32="C",$C$7=Data!$G$23)</f>
        <v>0</v>
      </c>
      <c r="AB32" s="55">
        <f t="shared" si="10"/>
        <v>0</v>
      </c>
      <c r="AC32" s="55">
        <f t="shared" si="4"/>
        <v>0</v>
      </c>
      <c r="AE32" s="55">
        <f t="shared" si="11"/>
        <v>0</v>
      </c>
      <c r="AG32" s="125" t="b">
        <f>OR(AND($C$5=Data!$G$24,K32="A"),AND($C$6=Data!$G$24,K32="B"),AND($C$7=Data!$G$24,K32="C"))*COUNTIFS(B:B,B32,K:K,K32,B:B,"&lt;&gt;"&amp;"",C:C,"&lt;&gt;"&amp;"")&gt;1</f>
        <v>0</v>
      </c>
      <c r="AH32" s="125" t="b">
        <f t="shared" si="12"/>
        <v>0</v>
      </c>
      <c r="AI32" s="55">
        <f t="shared" si="13"/>
        <v>0</v>
      </c>
    </row>
    <row r="33" spans="1:35" ht="30.75" customHeight="1" x14ac:dyDescent="0.25">
      <c r="A33" s="57"/>
      <c r="B33" s="57"/>
      <c r="C33" s="59"/>
      <c r="D33" s="119"/>
      <c r="E33" s="43"/>
      <c r="F33" s="43"/>
      <c r="G33" s="58"/>
      <c r="H33" s="123"/>
      <c r="I33" s="132"/>
      <c r="J33" s="135">
        <f t="shared" si="5"/>
        <v>0</v>
      </c>
      <c r="K33" s="64" t="str">
        <f t="shared" si="0"/>
        <v>0</v>
      </c>
      <c r="L33" s="65" t="str">
        <f t="shared" si="1"/>
        <v>0</v>
      </c>
      <c r="M33" s="55">
        <f>SUMIFS($J:$J,$C:$C,Data!$B$6,$B:$B,$B33)</f>
        <v>0</v>
      </c>
      <c r="N33" s="55">
        <f>SUMIFS($J:$J,$C:$C,Data!$B$7,$B:$B,$B33)</f>
        <v>0</v>
      </c>
      <c r="O33" s="55">
        <f>SUMIFS($J:$J,$C:$C,Data!$B$8,$B:$B,$B33)</f>
        <v>0</v>
      </c>
      <c r="P33" s="55">
        <f t="shared" si="6"/>
        <v>0</v>
      </c>
      <c r="Q33" s="55">
        <f t="shared" si="7"/>
        <v>0</v>
      </c>
      <c r="R33" s="25" t="b">
        <f>AND($L33="A",$C$5=Data!$G$24)</f>
        <v>0</v>
      </c>
      <c r="S33" s="25" t="b">
        <f>AND($L33="A",$C$5=Data!$G$23)</f>
        <v>0</v>
      </c>
      <c r="T33" s="55">
        <f t="shared" si="8"/>
        <v>0</v>
      </c>
      <c r="U33" s="55">
        <f t="shared" si="2"/>
        <v>0</v>
      </c>
      <c r="V33" s="25" t="b">
        <f>AND($L33="B",$C$6=Data!$G$24)</f>
        <v>0</v>
      </c>
      <c r="W33" s="25" t="b">
        <f>AND($L33="B",$C$6=Data!$G$23)</f>
        <v>0</v>
      </c>
      <c r="X33" s="55">
        <f t="shared" si="9"/>
        <v>0</v>
      </c>
      <c r="Y33" s="55">
        <f t="shared" si="3"/>
        <v>0</v>
      </c>
      <c r="Z33" s="25" t="b">
        <f>AND($L33="C",$C$7=Data!$G$24)</f>
        <v>0</v>
      </c>
      <c r="AA33" s="25" t="b">
        <f>AND($L33="C",$C$7=Data!$G$23)</f>
        <v>0</v>
      </c>
      <c r="AB33" s="55">
        <f t="shared" si="10"/>
        <v>0</v>
      </c>
      <c r="AC33" s="55">
        <f t="shared" si="4"/>
        <v>0</v>
      </c>
      <c r="AE33" s="55">
        <f t="shared" si="11"/>
        <v>0</v>
      </c>
      <c r="AG33" s="125" t="b">
        <f>OR(AND($C$5=Data!$G$24,K33="A"),AND($C$6=Data!$G$24,K33="B"),AND($C$7=Data!$G$24,K33="C"))*COUNTIFS(B:B,B33,K:K,K33,B:B,"&lt;&gt;"&amp;"",C:C,"&lt;&gt;"&amp;"")&gt;1</f>
        <v>0</v>
      </c>
      <c r="AH33" s="125" t="b">
        <f t="shared" si="12"/>
        <v>0</v>
      </c>
      <c r="AI33" s="55">
        <f t="shared" si="13"/>
        <v>0</v>
      </c>
    </row>
    <row r="34" spans="1:35" ht="30.75" customHeight="1" x14ac:dyDescent="0.25">
      <c r="A34" s="57"/>
      <c r="B34" s="57"/>
      <c r="C34" s="59"/>
      <c r="D34" s="119"/>
      <c r="E34" s="43"/>
      <c r="F34" s="43"/>
      <c r="G34" s="58"/>
      <c r="H34" s="123"/>
      <c r="I34" s="132"/>
      <c r="J34" s="135">
        <f t="shared" si="5"/>
        <v>0</v>
      </c>
      <c r="K34" s="64" t="str">
        <f t="shared" si="0"/>
        <v>0</v>
      </c>
      <c r="L34" s="65" t="str">
        <f t="shared" si="1"/>
        <v>0</v>
      </c>
      <c r="M34" s="55">
        <f>SUMIFS($J:$J,$C:$C,Data!$B$6,$B:$B,$B34)</f>
        <v>0</v>
      </c>
      <c r="N34" s="55">
        <f>SUMIFS($J:$J,$C:$C,Data!$B$7,$B:$B,$B34)</f>
        <v>0</v>
      </c>
      <c r="O34" s="55">
        <f>SUMIFS($J:$J,$C:$C,Data!$B$8,$B:$B,$B34)</f>
        <v>0</v>
      </c>
      <c r="P34" s="55">
        <f t="shared" si="6"/>
        <v>0</v>
      </c>
      <c r="Q34" s="55">
        <f t="shared" si="7"/>
        <v>0</v>
      </c>
      <c r="R34" s="25" t="b">
        <f>AND($L34="A",$C$5=Data!$G$24)</f>
        <v>0</v>
      </c>
      <c r="S34" s="25" t="b">
        <f>AND($L34="A",$C$5=Data!$G$23)</f>
        <v>0</v>
      </c>
      <c r="T34" s="55">
        <f t="shared" si="8"/>
        <v>0</v>
      </c>
      <c r="U34" s="55">
        <f t="shared" si="2"/>
        <v>0</v>
      </c>
      <c r="V34" s="25" t="b">
        <f>AND($L34="B",$C$6=Data!$G$24)</f>
        <v>0</v>
      </c>
      <c r="W34" s="25" t="b">
        <f>AND($L34="B",$C$6=Data!$G$23)</f>
        <v>0</v>
      </c>
      <c r="X34" s="55">
        <f t="shared" si="9"/>
        <v>0</v>
      </c>
      <c r="Y34" s="55">
        <f t="shared" si="3"/>
        <v>0</v>
      </c>
      <c r="Z34" s="25" t="b">
        <f>AND($L34="C",$C$7=Data!$G$24)</f>
        <v>0</v>
      </c>
      <c r="AA34" s="25" t="b">
        <f>AND($L34="C",$C$7=Data!$G$23)</f>
        <v>0</v>
      </c>
      <c r="AB34" s="55">
        <f t="shared" si="10"/>
        <v>0</v>
      </c>
      <c r="AC34" s="55">
        <f t="shared" si="4"/>
        <v>0</v>
      </c>
      <c r="AE34" s="55">
        <f t="shared" si="11"/>
        <v>0</v>
      </c>
      <c r="AG34" s="125" t="b">
        <f>OR(AND($C$5=Data!$G$24,K34="A"),AND($C$6=Data!$G$24,K34="B"),AND($C$7=Data!$G$24,K34="C"))*COUNTIFS(B:B,B34,K:K,K34,B:B,"&lt;&gt;"&amp;"",C:C,"&lt;&gt;"&amp;"")&gt;1</f>
        <v>0</v>
      </c>
      <c r="AH34" s="125" t="b">
        <f t="shared" si="12"/>
        <v>0</v>
      </c>
      <c r="AI34" s="55">
        <f t="shared" si="13"/>
        <v>0</v>
      </c>
    </row>
    <row r="35" spans="1:35" ht="30.75" customHeight="1" x14ac:dyDescent="0.25">
      <c r="A35" s="57"/>
      <c r="B35" s="57"/>
      <c r="C35" s="59"/>
      <c r="D35" s="119"/>
      <c r="E35" s="43"/>
      <c r="F35" s="43"/>
      <c r="G35" s="58"/>
      <c r="H35" s="123"/>
      <c r="I35" s="132"/>
      <c r="J35" s="135">
        <f t="shared" si="5"/>
        <v>0</v>
      </c>
      <c r="K35" s="64" t="str">
        <f t="shared" si="0"/>
        <v>0</v>
      </c>
      <c r="L35" s="65" t="str">
        <f t="shared" si="1"/>
        <v>0</v>
      </c>
      <c r="M35" s="55">
        <f>SUMIFS($J:$J,$C:$C,Data!$B$6,$B:$B,$B35)</f>
        <v>0</v>
      </c>
      <c r="N35" s="55">
        <f>SUMIFS($J:$J,$C:$C,Data!$B$7,$B:$B,$B35)</f>
        <v>0</v>
      </c>
      <c r="O35" s="55">
        <f>SUMIFS($J:$J,$C:$C,Data!$B$8,$B:$B,$B35)</f>
        <v>0</v>
      </c>
      <c r="P35" s="55">
        <f t="shared" si="6"/>
        <v>0</v>
      </c>
      <c r="Q35" s="55">
        <f t="shared" si="7"/>
        <v>0</v>
      </c>
      <c r="R35" s="25" t="b">
        <f>AND($L35="A",$C$5=Data!$G$24)</f>
        <v>0</v>
      </c>
      <c r="S35" s="25" t="b">
        <f>AND($L35="A",$C$5=Data!$G$23)</f>
        <v>0</v>
      </c>
      <c r="T35" s="55">
        <f t="shared" si="8"/>
        <v>0</v>
      </c>
      <c r="U35" s="55">
        <f t="shared" si="2"/>
        <v>0</v>
      </c>
      <c r="V35" s="25" t="b">
        <f>AND($L35="B",$C$6=Data!$G$24)</f>
        <v>0</v>
      </c>
      <c r="W35" s="25" t="b">
        <f>AND($L35="B",$C$6=Data!$G$23)</f>
        <v>0</v>
      </c>
      <c r="X35" s="55">
        <f t="shared" si="9"/>
        <v>0</v>
      </c>
      <c r="Y35" s="55">
        <f t="shared" si="3"/>
        <v>0</v>
      </c>
      <c r="Z35" s="25" t="b">
        <f>AND($L35="C",$C$7=Data!$G$24)</f>
        <v>0</v>
      </c>
      <c r="AA35" s="25" t="b">
        <f>AND($L35="C",$C$7=Data!$G$23)</f>
        <v>0</v>
      </c>
      <c r="AB35" s="55">
        <f t="shared" si="10"/>
        <v>0</v>
      </c>
      <c r="AC35" s="55">
        <f t="shared" si="4"/>
        <v>0</v>
      </c>
      <c r="AE35" s="55">
        <f t="shared" si="11"/>
        <v>0</v>
      </c>
      <c r="AG35" s="125" t="b">
        <f>OR(AND($C$5=Data!$G$24,K35="A"),AND($C$6=Data!$G$24,K35="B"),AND($C$7=Data!$G$24,K35="C"))*COUNTIFS(B:B,B35,K:K,K35,B:B,"&lt;&gt;"&amp;"",C:C,"&lt;&gt;"&amp;"")&gt;1</f>
        <v>0</v>
      </c>
      <c r="AH35" s="125" t="b">
        <f t="shared" si="12"/>
        <v>0</v>
      </c>
      <c r="AI35" s="55">
        <f t="shared" si="13"/>
        <v>0</v>
      </c>
    </row>
    <row r="36" spans="1:35" ht="30.75" customHeight="1" x14ac:dyDescent="0.25">
      <c r="A36" s="57"/>
      <c r="B36" s="57"/>
      <c r="C36" s="59"/>
      <c r="D36" s="119"/>
      <c r="E36" s="43"/>
      <c r="F36" s="43"/>
      <c r="G36" s="58"/>
      <c r="H36" s="123"/>
      <c r="I36" s="132"/>
      <c r="J36" s="135">
        <f t="shared" si="5"/>
        <v>0</v>
      </c>
      <c r="K36" s="64" t="str">
        <f t="shared" si="0"/>
        <v>0</v>
      </c>
      <c r="L36" s="65" t="str">
        <f t="shared" si="1"/>
        <v>0</v>
      </c>
      <c r="M36" s="55">
        <f>SUMIFS($J:$J,$C:$C,Data!$B$6,$B:$B,$B36)</f>
        <v>0</v>
      </c>
      <c r="N36" s="55">
        <f>SUMIFS($J:$J,$C:$C,Data!$B$7,$B:$B,$B36)</f>
        <v>0</v>
      </c>
      <c r="O36" s="55">
        <f>SUMIFS($J:$J,$C:$C,Data!$B$8,$B:$B,$B36)</f>
        <v>0</v>
      </c>
      <c r="P36" s="55">
        <f t="shared" si="6"/>
        <v>0</v>
      </c>
      <c r="Q36" s="55">
        <f t="shared" si="7"/>
        <v>0</v>
      </c>
      <c r="R36" s="25" t="b">
        <f>AND($L36="A",$C$5=Data!$G$24)</f>
        <v>0</v>
      </c>
      <c r="S36" s="25" t="b">
        <f>AND($L36="A",$C$5=Data!$G$23)</f>
        <v>0</v>
      </c>
      <c r="T36" s="55">
        <f t="shared" si="8"/>
        <v>0</v>
      </c>
      <c r="U36" s="55">
        <f t="shared" si="2"/>
        <v>0</v>
      </c>
      <c r="V36" s="25" t="b">
        <f>AND($L36="B",$C$6=Data!$G$24)</f>
        <v>0</v>
      </c>
      <c r="W36" s="25" t="b">
        <f>AND($L36="B",$C$6=Data!$G$23)</f>
        <v>0</v>
      </c>
      <c r="X36" s="55">
        <f t="shared" si="9"/>
        <v>0</v>
      </c>
      <c r="Y36" s="55">
        <f t="shared" si="3"/>
        <v>0</v>
      </c>
      <c r="Z36" s="25" t="b">
        <f>AND($L36="C",$C$7=Data!$G$24)</f>
        <v>0</v>
      </c>
      <c r="AA36" s="25" t="b">
        <f>AND($L36="C",$C$7=Data!$G$23)</f>
        <v>0</v>
      </c>
      <c r="AB36" s="55">
        <f t="shared" si="10"/>
        <v>0</v>
      </c>
      <c r="AC36" s="55">
        <f t="shared" si="4"/>
        <v>0</v>
      </c>
      <c r="AE36" s="55">
        <f t="shared" si="11"/>
        <v>0</v>
      </c>
      <c r="AG36" s="125" t="b">
        <f>OR(AND($C$5=Data!$G$24,K36="A"),AND($C$6=Data!$G$24,K36="B"),AND($C$7=Data!$G$24,K36="C"))*COUNTIFS(B:B,B36,K:K,K36,B:B,"&lt;&gt;"&amp;"",C:C,"&lt;&gt;"&amp;"")&gt;1</f>
        <v>0</v>
      </c>
      <c r="AH36" s="125" t="b">
        <f t="shared" si="12"/>
        <v>0</v>
      </c>
      <c r="AI36" s="55">
        <f t="shared" si="13"/>
        <v>0</v>
      </c>
    </row>
    <row r="37" spans="1:35" ht="30.75" customHeight="1" x14ac:dyDescent="0.25">
      <c r="A37" s="57"/>
      <c r="B37" s="57"/>
      <c r="C37" s="59"/>
      <c r="D37" s="119"/>
      <c r="E37" s="43"/>
      <c r="F37" s="43"/>
      <c r="G37" s="58"/>
      <c r="H37" s="123"/>
      <c r="I37" s="132"/>
      <c r="J37" s="135">
        <f t="shared" si="5"/>
        <v>0</v>
      </c>
      <c r="K37" s="64" t="str">
        <f t="shared" si="0"/>
        <v>0</v>
      </c>
      <c r="L37" s="65" t="str">
        <f t="shared" si="1"/>
        <v>0</v>
      </c>
      <c r="M37" s="55">
        <f>SUMIFS($J:$J,$C:$C,Data!$B$6,$B:$B,$B37)</f>
        <v>0</v>
      </c>
      <c r="N37" s="55">
        <f>SUMIFS($J:$J,$C:$C,Data!$B$7,$B:$B,$B37)</f>
        <v>0</v>
      </c>
      <c r="O37" s="55">
        <f>SUMIFS($J:$J,$C:$C,Data!$B$8,$B:$B,$B37)</f>
        <v>0</v>
      </c>
      <c r="P37" s="55">
        <f t="shared" si="6"/>
        <v>0</v>
      </c>
      <c r="Q37" s="55">
        <f t="shared" si="7"/>
        <v>0</v>
      </c>
      <c r="R37" s="25" t="b">
        <f>AND($L37="A",$C$5=Data!$G$24)</f>
        <v>0</v>
      </c>
      <c r="S37" s="25" t="b">
        <f>AND($L37="A",$C$5=Data!$G$23)</f>
        <v>0</v>
      </c>
      <c r="T37" s="55">
        <f t="shared" si="8"/>
        <v>0</v>
      </c>
      <c r="U37" s="55">
        <f t="shared" si="2"/>
        <v>0</v>
      </c>
      <c r="V37" s="25" t="b">
        <f>AND($L37="B",$C$6=Data!$G$24)</f>
        <v>0</v>
      </c>
      <c r="W37" s="25" t="b">
        <f>AND($L37="B",$C$6=Data!$G$23)</f>
        <v>0</v>
      </c>
      <c r="X37" s="55">
        <f t="shared" si="9"/>
        <v>0</v>
      </c>
      <c r="Y37" s="55">
        <f t="shared" si="3"/>
        <v>0</v>
      </c>
      <c r="Z37" s="25" t="b">
        <f>AND($L37="C",$C$7=Data!$G$24)</f>
        <v>0</v>
      </c>
      <c r="AA37" s="25" t="b">
        <f>AND($L37="C",$C$7=Data!$G$23)</f>
        <v>0</v>
      </c>
      <c r="AB37" s="55">
        <f t="shared" si="10"/>
        <v>0</v>
      </c>
      <c r="AC37" s="55">
        <f t="shared" si="4"/>
        <v>0</v>
      </c>
      <c r="AE37" s="55">
        <f t="shared" si="11"/>
        <v>0</v>
      </c>
      <c r="AG37" s="125" t="b">
        <f>OR(AND($C$5=Data!$G$24,K37="A"),AND($C$6=Data!$G$24,K37="B"),AND($C$7=Data!$G$24,K37="C"))*COUNTIFS(B:B,B37,K:K,K37,B:B,"&lt;&gt;"&amp;"",C:C,"&lt;&gt;"&amp;"")&gt;1</f>
        <v>0</v>
      </c>
      <c r="AH37" s="125" t="b">
        <f t="shared" si="12"/>
        <v>0</v>
      </c>
      <c r="AI37" s="55">
        <f t="shared" si="13"/>
        <v>0</v>
      </c>
    </row>
    <row r="38" spans="1:35" ht="30.75" customHeight="1" x14ac:dyDescent="0.25">
      <c r="A38" s="57"/>
      <c r="B38" s="57"/>
      <c r="C38" s="59"/>
      <c r="D38" s="119"/>
      <c r="E38" s="43"/>
      <c r="F38" s="43"/>
      <c r="G38" s="58"/>
      <c r="H38" s="123"/>
      <c r="I38" s="132"/>
      <c r="J38" s="135">
        <f t="shared" si="5"/>
        <v>0</v>
      </c>
      <c r="K38" s="64" t="str">
        <f t="shared" si="0"/>
        <v>0</v>
      </c>
      <c r="L38" s="65" t="str">
        <f t="shared" si="1"/>
        <v>0</v>
      </c>
      <c r="M38" s="55">
        <f>SUMIFS($J:$J,$C:$C,Data!$B$6,$B:$B,$B38)</f>
        <v>0</v>
      </c>
      <c r="N38" s="55">
        <f>SUMIFS($J:$J,$C:$C,Data!$B$7,$B:$B,$B38)</f>
        <v>0</v>
      </c>
      <c r="O38" s="55">
        <f>SUMIFS($J:$J,$C:$C,Data!$B$8,$B:$B,$B38)</f>
        <v>0</v>
      </c>
      <c r="P38" s="55">
        <f t="shared" si="6"/>
        <v>0</v>
      </c>
      <c r="Q38" s="55">
        <f t="shared" si="7"/>
        <v>0</v>
      </c>
      <c r="R38" s="25" t="b">
        <f>AND($L38="A",$C$5=Data!$G$24)</f>
        <v>0</v>
      </c>
      <c r="S38" s="25" t="b">
        <f>AND($L38="A",$C$5=Data!$G$23)</f>
        <v>0</v>
      </c>
      <c r="T38" s="55">
        <f t="shared" si="8"/>
        <v>0</v>
      </c>
      <c r="U38" s="55">
        <f t="shared" si="2"/>
        <v>0</v>
      </c>
      <c r="V38" s="25" t="b">
        <f>AND($L38="B",$C$6=Data!$G$24)</f>
        <v>0</v>
      </c>
      <c r="W38" s="25" t="b">
        <f>AND($L38="B",$C$6=Data!$G$23)</f>
        <v>0</v>
      </c>
      <c r="X38" s="55">
        <f t="shared" si="9"/>
        <v>0</v>
      </c>
      <c r="Y38" s="55">
        <f t="shared" si="3"/>
        <v>0</v>
      </c>
      <c r="Z38" s="25" t="b">
        <f>AND($L38="C",$C$7=Data!$G$24)</f>
        <v>0</v>
      </c>
      <c r="AA38" s="25" t="b">
        <f>AND($L38="C",$C$7=Data!$G$23)</f>
        <v>0</v>
      </c>
      <c r="AB38" s="55">
        <f t="shared" si="10"/>
        <v>0</v>
      </c>
      <c r="AC38" s="55">
        <f t="shared" si="4"/>
        <v>0</v>
      </c>
      <c r="AE38" s="55">
        <f t="shared" si="11"/>
        <v>0</v>
      </c>
      <c r="AG38" s="125" t="b">
        <f>OR(AND($C$5=Data!$G$24,K38="A"),AND($C$6=Data!$G$24,K38="B"),AND($C$7=Data!$G$24,K38="C"))*COUNTIFS(B:B,B38,K:K,K38,B:B,"&lt;&gt;"&amp;"",C:C,"&lt;&gt;"&amp;"")&gt;1</f>
        <v>0</v>
      </c>
      <c r="AH38" s="125" t="b">
        <f t="shared" si="12"/>
        <v>0</v>
      </c>
      <c r="AI38" s="55">
        <f t="shared" si="13"/>
        <v>0</v>
      </c>
    </row>
    <row r="39" spans="1:35" ht="30.75" customHeight="1" x14ac:dyDescent="0.25">
      <c r="A39" s="57"/>
      <c r="B39" s="57"/>
      <c r="C39" s="59"/>
      <c r="D39" s="119"/>
      <c r="E39" s="43"/>
      <c r="F39" s="43"/>
      <c r="G39" s="58"/>
      <c r="H39" s="123"/>
      <c r="I39" s="132"/>
      <c r="J39" s="135">
        <f t="shared" si="5"/>
        <v>0</v>
      </c>
      <c r="K39" s="64" t="str">
        <f t="shared" si="0"/>
        <v>0</v>
      </c>
      <c r="L39" s="65" t="str">
        <f t="shared" si="1"/>
        <v>0</v>
      </c>
      <c r="M39" s="55">
        <f>SUMIFS($J:$J,$C:$C,Data!$B$6,$B:$B,$B39)</f>
        <v>0</v>
      </c>
      <c r="N39" s="55">
        <f>SUMIFS($J:$J,$C:$C,Data!$B$7,$B:$B,$B39)</f>
        <v>0</v>
      </c>
      <c r="O39" s="55">
        <f>SUMIFS($J:$J,$C:$C,Data!$B$8,$B:$B,$B39)</f>
        <v>0</v>
      </c>
      <c r="P39" s="55">
        <f t="shared" si="6"/>
        <v>0</v>
      </c>
      <c r="Q39" s="55">
        <f t="shared" si="7"/>
        <v>0</v>
      </c>
      <c r="R39" s="25" t="b">
        <f>AND($L39="A",$C$5=Data!$G$24)</f>
        <v>0</v>
      </c>
      <c r="S39" s="25" t="b">
        <f>AND($L39="A",$C$5=Data!$G$23)</f>
        <v>0</v>
      </c>
      <c r="T39" s="55">
        <f t="shared" si="8"/>
        <v>0</v>
      </c>
      <c r="U39" s="55">
        <f t="shared" si="2"/>
        <v>0</v>
      </c>
      <c r="V39" s="25" t="b">
        <f>AND($L39="B",$C$6=Data!$G$24)</f>
        <v>0</v>
      </c>
      <c r="W39" s="25" t="b">
        <f>AND($L39="B",$C$6=Data!$G$23)</f>
        <v>0</v>
      </c>
      <c r="X39" s="55">
        <f t="shared" si="9"/>
        <v>0</v>
      </c>
      <c r="Y39" s="55">
        <f t="shared" si="3"/>
        <v>0</v>
      </c>
      <c r="Z39" s="25" t="b">
        <f>AND($L39="C",$C$7=Data!$G$24)</f>
        <v>0</v>
      </c>
      <c r="AA39" s="25" t="b">
        <f>AND($L39="C",$C$7=Data!$G$23)</f>
        <v>0</v>
      </c>
      <c r="AB39" s="55">
        <f t="shared" si="10"/>
        <v>0</v>
      </c>
      <c r="AC39" s="55">
        <f t="shared" si="4"/>
        <v>0</v>
      </c>
      <c r="AE39" s="55">
        <f t="shared" si="11"/>
        <v>0</v>
      </c>
      <c r="AG39" s="125" t="b">
        <f>OR(AND($C$5=Data!$G$24,K39="A"),AND($C$6=Data!$G$24,K39="B"),AND($C$7=Data!$G$24,K39="C"))*COUNTIFS(B:B,B39,K:K,K39,B:B,"&lt;&gt;"&amp;"",C:C,"&lt;&gt;"&amp;"")&gt;1</f>
        <v>0</v>
      </c>
      <c r="AH39" s="125" t="b">
        <f t="shared" si="12"/>
        <v>0</v>
      </c>
      <c r="AI39" s="55">
        <f t="shared" si="13"/>
        <v>0</v>
      </c>
    </row>
    <row r="40" spans="1:35" ht="30.75" customHeight="1" x14ac:dyDescent="0.25">
      <c r="A40" s="57"/>
      <c r="B40" s="57"/>
      <c r="C40" s="59"/>
      <c r="D40" s="119"/>
      <c r="E40" s="43"/>
      <c r="F40" s="43"/>
      <c r="G40" s="58"/>
      <c r="H40" s="123"/>
      <c r="I40" s="132"/>
      <c r="J40" s="135">
        <f t="shared" si="5"/>
        <v>0</v>
      </c>
      <c r="K40" s="64" t="str">
        <f t="shared" si="0"/>
        <v>0</v>
      </c>
      <c r="L40" s="65" t="str">
        <f t="shared" si="1"/>
        <v>0</v>
      </c>
      <c r="M40" s="55">
        <f>SUMIFS($J:$J,$C:$C,Data!$B$6,$B:$B,$B40)</f>
        <v>0</v>
      </c>
      <c r="N40" s="55">
        <f>SUMIFS($J:$J,$C:$C,Data!$B$7,$B:$B,$B40)</f>
        <v>0</v>
      </c>
      <c r="O40" s="55">
        <f>SUMIFS($J:$J,$C:$C,Data!$B$8,$B:$B,$B40)</f>
        <v>0</v>
      </c>
      <c r="P40" s="55">
        <f t="shared" si="6"/>
        <v>0</v>
      </c>
      <c r="Q40" s="55">
        <f t="shared" si="7"/>
        <v>0</v>
      </c>
      <c r="R40" s="25" t="b">
        <f>AND($L40="A",$C$5=Data!$G$24)</f>
        <v>0</v>
      </c>
      <c r="S40" s="25" t="b">
        <f>AND($L40="A",$C$5=Data!$G$23)</f>
        <v>0</v>
      </c>
      <c r="T40" s="55">
        <f t="shared" si="8"/>
        <v>0</v>
      </c>
      <c r="U40" s="55">
        <f t="shared" si="2"/>
        <v>0</v>
      </c>
      <c r="V40" s="25" t="b">
        <f>AND($L40="B",$C$6=Data!$G$24)</f>
        <v>0</v>
      </c>
      <c r="W40" s="25" t="b">
        <f>AND($L40="B",$C$6=Data!$G$23)</f>
        <v>0</v>
      </c>
      <c r="X40" s="55">
        <f t="shared" si="9"/>
        <v>0</v>
      </c>
      <c r="Y40" s="55">
        <f t="shared" si="3"/>
        <v>0</v>
      </c>
      <c r="Z40" s="25" t="b">
        <f>AND($L40="C",$C$7=Data!$G$24)</f>
        <v>0</v>
      </c>
      <c r="AA40" s="25" t="b">
        <f>AND($L40="C",$C$7=Data!$G$23)</f>
        <v>0</v>
      </c>
      <c r="AB40" s="55">
        <f t="shared" si="10"/>
        <v>0</v>
      </c>
      <c r="AC40" s="55">
        <f t="shared" si="4"/>
        <v>0</v>
      </c>
      <c r="AE40" s="55">
        <f t="shared" si="11"/>
        <v>0</v>
      </c>
      <c r="AG40" s="125" t="b">
        <f>OR(AND($C$5=Data!$G$24,K40="A"),AND($C$6=Data!$G$24,K40="B"),AND($C$7=Data!$G$24,K40="C"))*COUNTIFS(B:B,B40,K:K,K40,B:B,"&lt;&gt;"&amp;"",C:C,"&lt;&gt;"&amp;"")&gt;1</f>
        <v>0</v>
      </c>
      <c r="AH40" s="125" t="b">
        <f t="shared" si="12"/>
        <v>0</v>
      </c>
      <c r="AI40" s="55">
        <f t="shared" si="13"/>
        <v>0</v>
      </c>
    </row>
    <row r="41" spans="1:35" ht="30.75" customHeight="1" x14ac:dyDescent="0.25">
      <c r="A41" s="57"/>
      <c r="B41" s="57"/>
      <c r="C41" s="59"/>
      <c r="D41" s="119"/>
      <c r="E41" s="43"/>
      <c r="F41" s="43"/>
      <c r="G41" s="58"/>
      <c r="H41" s="123"/>
      <c r="I41" s="132"/>
      <c r="J41" s="135">
        <f t="shared" si="5"/>
        <v>0</v>
      </c>
      <c r="K41" s="64" t="str">
        <f t="shared" si="0"/>
        <v>0</v>
      </c>
      <c r="L41" s="65" t="str">
        <f t="shared" si="1"/>
        <v>0</v>
      </c>
      <c r="M41" s="55">
        <f>SUMIFS($J:$J,$C:$C,Data!$B$6,$B:$B,$B41)</f>
        <v>0</v>
      </c>
      <c r="N41" s="55">
        <f>SUMIFS($J:$J,$C:$C,Data!$B$7,$B:$B,$B41)</f>
        <v>0</v>
      </c>
      <c r="O41" s="55">
        <f>SUMIFS($J:$J,$C:$C,Data!$B$8,$B:$B,$B41)</f>
        <v>0</v>
      </c>
      <c r="P41" s="55">
        <f t="shared" si="6"/>
        <v>0</v>
      </c>
      <c r="Q41" s="55">
        <f t="shared" si="7"/>
        <v>0</v>
      </c>
      <c r="R41" s="25" t="b">
        <f>AND($L41="A",$C$5=Data!$G$24)</f>
        <v>0</v>
      </c>
      <c r="S41" s="25" t="b">
        <f>AND($L41="A",$C$5=Data!$G$23)</f>
        <v>0</v>
      </c>
      <c r="T41" s="55">
        <f t="shared" si="8"/>
        <v>0</v>
      </c>
      <c r="U41" s="55">
        <f t="shared" si="2"/>
        <v>0</v>
      </c>
      <c r="V41" s="25" t="b">
        <f>AND($L41="B",$C$6=Data!$G$24)</f>
        <v>0</v>
      </c>
      <c r="W41" s="25" t="b">
        <f>AND($L41="B",$C$6=Data!$G$23)</f>
        <v>0</v>
      </c>
      <c r="X41" s="55">
        <f t="shared" si="9"/>
        <v>0</v>
      </c>
      <c r="Y41" s="55">
        <f t="shared" si="3"/>
        <v>0</v>
      </c>
      <c r="Z41" s="25" t="b">
        <f>AND($L41="C",$C$7=Data!$G$24)</f>
        <v>0</v>
      </c>
      <c r="AA41" s="25" t="b">
        <f>AND($L41="C",$C$7=Data!$G$23)</f>
        <v>0</v>
      </c>
      <c r="AB41" s="55">
        <f t="shared" si="10"/>
        <v>0</v>
      </c>
      <c r="AC41" s="55">
        <f t="shared" si="4"/>
        <v>0</v>
      </c>
      <c r="AE41" s="55">
        <f t="shared" si="11"/>
        <v>0</v>
      </c>
      <c r="AG41" s="125" t="b">
        <f>OR(AND($C$5=Data!$G$24,K41="A"),AND($C$6=Data!$G$24,K41="B"),AND($C$7=Data!$G$24,K41="C"))*COUNTIFS(B:B,B41,K:K,K41,B:B,"&lt;&gt;"&amp;"",C:C,"&lt;&gt;"&amp;"")&gt;1</f>
        <v>0</v>
      </c>
      <c r="AH41" s="125" t="b">
        <f t="shared" si="12"/>
        <v>0</v>
      </c>
      <c r="AI41" s="55">
        <f t="shared" si="13"/>
        <v>0</v>
      </c>
    </row>
    <row r="42" spans="1:35" ht="30.75" customHeight="1" x14ac:dyDescent="0.25">
      <c r="A42" s="57"/>
      <c r="B42" s="57"/>
      <c r="C42" s="59"/>
      <c r="D42" s="119"/>
      <c r="E42" s="43"/>
      <c r="F42" s="43"/>
      <c r="G42" s="58"/>
      <c r="H42" s="123"/>
      <c r="I42" s="132"/>
      <c r="J42" s="135">
        <f t="shared" si="5"/>
        <v>0</v>
      </c>
      <c r="K42" s="64" t="str">
        <f t="shared" si="0"/>
        <v>0</v>
      </c>
      <c r="L42" s="65" t="str">
        <f t="shared" si="1"/>
        <v>0</v>
      </c>
      <c r="M42" s="55">
        <f>SUMIFS($J:$J,$C:$C,Data!$B$6,$B:$B,$B42)</f>
        <v>0</v>
      </c>
      <c r="N42" s="55">
        <f>SUMIFS($J:$J,$C:$C,Data!$B$7,$B:$B,$B42)</f>
        <v>0</v>
      </c>
      <c r="O42" s="55">
        <f>SUMIFS($J:$J,$C:$C,Data!$B$8,$B:$B,$B42)</f>
        <v>0</v>
      </c>
      <c r="P42" s="55">
        <f t="shared" si="6"/>
        <v>0</v>
      </c>
      <c r="Q42" s="55">
        <f t="shared" si="7"/>
        <v>0</v>
      </c>
      <c r="R42" s="25" t="b">
        <f>AND($L42="A",$C$5=Data!$G$24)</f>
        <v>0</v>
      </c>
      <c r="S42" s="25" t="b">
        <f>AND($L42="A",$C$5=Data!$G$23)</f>
        <v>0</v>
      </c>
      <c r="T42" s="55">
        <f t="shared" si="8"/>
        <v>0</v>
      </c>
      <c r="U42" s="55">
        <f t="shared" si="2"/>
        <v>0</v>
      </c>
      <c r="V42" s="25" t="b">
        <f>AND($L42="B",$C$6=Data!$G$24)</f>
        <v>0</v>
      </c>
      <c r="W42" s="25" t="b">
        <f>AND($L42="B",$C$6=Data!$G$23)</f>
        <v>0</v>
      </c>
      <c r="X42" s="55">
        <f t="shared" si="9"/>
        <v>0</v>
      </c>
      <c r="Y42" s="55">
        <f t="shared" si="3"/>
        <v>0</v>
      </c>
      <c r="Z42" s="25" t="b">
        <f>AND($L42="C",$C$7=Data!$G$24)</f>
        <v>0</v>
      </c>
      <c r="AA42" s="25" t="b">
        <f>AND($L42="C",$C$7=Data!$G$23)</f>
        <v>0</v>
      </c>
      <c r="AB42" s="55">
        <f t="shared" si="10"/>
        <v>0</v>
      </c>
      <c r="AC42" s="55">
        <f t="shared" si="4"/>
        <v>0</v>
      </c>
      <c r="AE42" s="55">
        <f t="shared" si="11"/>
        <v>0</v>
      </c>
      <c r="AG42" s="125" t="b">
        <f>OR(AND($C$5=Data!$G$24,K42="A"),AND($C$6=Data!$G$24,K42="B"),AND($C$7=Data!$G$24,K42="C"))*COUNTIFS(B:B,B42,K:K,K42,B:B,"&lt;&gt;"&amp;"",C:C,"&lt;&gt;"&amp;"")&gt;1</f>
        <v>0</v>
      </c>
      <c r="AH42" s="125" t="b">
        <f t="shared" si="12"/>
        <v>0</v>
      </c>
      <c r="AI42" s="55">
        <f t="shared" si="13"/>
        <v>0</v>
      </c>
    </row>
    <row r="43" spans="1:35" ht="30.75" customHeight="1" x14ac:dyDescent="0.25">
      <c r="A43" s="57"/>
      <c r="B43" s="57"/>
      <c r="C43" s="59"/>
      <c r="D43" s="119"/>
      <c r="E43" s="43"/>
      <c r="F43" s="43"/>
      <c r="G43" s="58"/>
      <c r="H43" s="123"/>
      <c r="I43" s="132"/>
      <c r="J43" s="135">
        <f t="shared" si="5"/>
        <v>0</v>
      </c>
      <c r="K43" s="64" t="str">
        <f t="shared" si="0"/>
        <v>0</v>
      </c>
      <c r="L43" s="65" t="str">
        <f t="shared" si="1"/>
        <v>0</v>
      </c>
      <c r="M43" s="55">
        <f>SUMIFS($J:$J,$C:$C,Data!$B$6,$B:$B,$B43)</f>
        <v>0</v>
      </c>
      <c r="N43" s="55">
        <f>SUMIFS($J:$J,$C:$C,Data!$B$7,$B:$B,$B43)</f>
        <v>0</v>
      </c>
      <c r="O43" s="55">
        <f>SUMIFS($J:$J,$C:$C,Data!$B$8,$B:$B,$B43)</f>
        <v>0</v>
      </c>
      <c r="P43" s="55">
        <f t="shared" si="6"/>
        <v>0</v>
      </c>
      <c r="Q43" s="55">
        <f t="shared" si="7"/>
        <v>0</v>
      </c>
      <c r="R43" s="25" t="b">
        <f>AND($L43="A",$C$5=Data!$G$24)</f>
        <v>0</v>
      </c>
      <c r="S43" s="25" t="b">
        <f>AND($L43="A",$C$5=Data!$G$23)</f>
        <v>0</v>
      </c>
      <c r="T43" s="55">
        <f t="shared" si="8"/>
        <v>0</v>
      </c>
      <c r="U43" s="55">
        <f t="shared" si="2"/>
        <v>0</v>
      </c>
      <c r="V43" s="25" t="b">
        <f>AND($L43="B",$C$6=Data!$G$24)</f>
        <v>0</v>
      </c>
      <c r="W43" s="25" t="b">
        <f>AND($L43="B",$C$6=Data!$G$23)</f>
        <v>0</v>
      </c>
      <c r="X43" s="55">
        <f t="shared" si="9"/>
        <v>0</v>
      </c>
      <c r="Y43" s="55">
        <f t="shared" si="3"/>
        <v>0</v>
      </c>
      <c r="Z43" s="25" t="b">
        <f>AND($L43="C",$C$7=Data!$G$24)</f>
        <v>0</v>
      </c>
      <c r="AA43" s="25" t="b">
        <f>AND($L43="C",$C$7=Data!$G$23)</f>
        <v>0</v>
      </c>
      <c r="AB43" s="55">
        <f t="shared" si="10"/>
        <v>0</v>
      </c>
      <c r="AC43" s="55">
        <f t="shared" si="4"/>
        <v>0</v>
      </c>
      <c r="AE43" s="55">
        <f t="shared" si="11"/>
        <v>0</v>
      </c>
      <c r="AG43" s="125" t="b">
        <f>OR(AND($C$5=Data!$G$24,K43="A"),AND($C$6=Data!$G$24,K43="B"),AND($C$7=Data!$G$24,K43="C"))*COUNTIFS(B:B,B43,K:K,K43,B:B,"&lt;&gt;"&amp;"",C:C,"&lt;&gt;"&amp;"")&gt;1</f>
        <v>0</v>
      </c>
      <c r="AH43" s="125" t="b">
        <f t="shared" si="12"/>
        <v>0</v>
      </c>
      <c r="AI43" s="55">
        <f t="shared" si="13"/>
        <v>0</v>
      </c>
    </row>
    <row r="44" spans="1:35" ht="30.75" customHeight="1" x14ac:dyDescent="0.25">
      <c r="A44" s="57"/>
      <c r="B44" s="57"/>
      <c r="C44" s="59"/>
      <c r="D44" s="119"/>
      <c r="E44" s="43"/>
      <c r="F44" s="43"/>
      <c r="G44" s="58"/>
      <c r="H44" s="123"/>
      <c r="I44" s="132"/>
      <c r="J44" s="135">
        <f t="shared" si="5"/>
        <v>0</v>
      </c>
      <c r="K44" s="64" t="str">
        <f t="shared" si="0"/>
        <v>0</v>
      </c>
      <c r="L44" s="65" t="str">
        <f t="shared" si="1"/>
        <v>0</v>
      </c>
      <c r="M44" s="55">
        <f>SUMIFS($J:$J,$C:$C,Data!$B$6,$B:$B,$B44)</f>
        <v>0</v>
      </c>
      <c r="N44" s="55">
        <f>SUMIFS($J:$J,$C:$C,Data!$B$7,$B:$B,$B44)</f>
        <v>0</v>
      </c>
      <c r="O44" s="55">
        <f>SUMIFS($J:$J,$C:$C,Data!$B$8,$B:$B,$B44)</f>
        <v>0</v>
      </c>
      <c r="P44" s="55">
        <f t="shared" si="6"/>
        <v>0</v>
      </c>
      <c r="Q44" s="55">
        <f t="shared" si="7"/>
        <v>0</v>
      </c>
      <c r="R44" s="25" t="b">
        <f>AND($L44="A",$C$5=Data!$G$24)</f>
        <v>0</v>
      </c>
      <c r="S44" s="25" t="b">
        <f>AND($L44="A",$C$5=Data!$G$23)</f>
        <v>0</v>
      </c>
      <c r="T44" s="55">
        <f t="shared" si="8"/>
        <v>0</v>
      </c>
      <c r="U44" s="55">
        <f t="shared" si="2"/>
        <v>0</v>
      </c>
      <c r="V44" s="25" t="b">
        <f>AND($L44="B",$C$6=Data!$G$24)</f>
        <v>0</v>
      </c>
      <c r="W44" s="25" t="b">
        <f>AND($L44="B",$C$6=Data!$G$23)</f>
        <v>0</v>
      </c>
      <c r="X44" s="55">
        <f t="shared" si="9"/>
        <v>0</v>
      </c>
      <c r="Y44" s="55">
        <f t="shared" si="3"/>
        <v>0</v>
      </c>
      <c r="Z44" s="25" t="b">
        <f>AND($L44="C",$C$7=Data!$G$24)</f>
        <v>0</v>
      </c>
      <c r="AA44" s="25" t="b">
        <f>AND($L44="C",$C$7=Data!$G$23)</f>
        <v>0</v>
      </c>
      <c r="AB44" s="55">
        <f t="shared" si="10"/>
        <v>0</v>
      </c>
      <c r="AC44" s="55">
        <f t="shared" si="4"/>
        <v>0</v>
      </c>
      <c r="AE44" s="55">
        <f t="shared" si="11"/>
        <v>0</v>
      </c>
      <c r="AG44" s="125" t="b">
        <f>OR(AND($C$5=Data!$G$24,K44="A"),AND($C$6=Data!$G$24,K44="B"),AND($C$7=Data!$G$24,K44="C"))*COUNTIFS(B:B,B44,K:K,K44,B:B,"&lt;&gt;"&amp;"",C:C,"&lt;&gt;"&amp;"")&gt;1</f>
        <v>0</v>
      </c>
      <c r="AH44" s="125" t="b">
        <f t="shared" si="12"/>
        <v>0</v>
      </c>
      <c r="AI44" s="55">
        <f t="shared" si="13"/>
        <v>0</v>
      </c>
    </row>
    <row r="45" spans="1:35" ht="30.75" customHeight="1" x14ac:dyDescent="0.25">
      <c r="A45" s="57"/>
      <c r="B45" s="57"/>
      <c r="C45" s="59"/>
      <c r="D45" s="119"/>
      <c r="E45" s="43"/>
      <c r="F45" s="43"/>
      <c r="G45" s="58"/>
      <c r="H45" s="123"/>
      <c r="I45" s="132"/>
      <c r="J45" s="135">
        <f t="shared" si="5"/>
        <v>0</v>
      </c>
      <c r="K45" s="64" t="str">
        <f t="shared" si="0"/>
        <v>0</v>
      </c>
      <c r="L45" s="65" t="str">
        <f t="shared" si="1"/>
        <v>0</v>
      </c>
      <c r="M45" s="55">
        <f>SUMIFS($J:$J,$C:$C,Data!$B$6,$B:$B,$B45)</f>
        <v>0</v>
      </c>
      <c r="N45" s="55">
        <f>SUMIFS($J:$J,$C:$C,Data!$B$7,$B:$B,$B45)</f>
        <v>0</v>
      </c>
      <c r="O45" s="55">
        <f>SUMIFS($J:$J,$C:$C,Data!$B$8,$B:$B,$B45)</f>
        <v>0</v>
      </c>
      <c r="P45" s="55">
        <f t="shared" si="6"/>
        <v>0</v>
      </c>
      <c r="Q45" s="55">
        <f t="shared" si="7"/>
        <v>0</v>
      </c>
      <c r="R45" s="25" t="b">
        <f>AND($L45="A",$C$5=Data!$G$24)</f>
        <v>0</v>
      </c>
      <c r="S45" s="25" t="b">
        <f>AND($L45="A",$C$5=Data!$G$23)</f>
        <v>0</v>
      </c>
      <c r="T45" s="55">
        <f t="shared" si="8"/>
        <v>0</v>
      </c>
      <c r="U45" s="55">
        <f t="shared" si="2"/>
        <v>0</v>
      </c>
      <c r="V45" s="25" t="b">
        <f>AND($L45="B",$C$6=Data!$G$24)</f>
        <v>0</v>
      </c>
      <c r="W45" s="25" t="b">
        <f>AND($L45="B",$C$6=Data!$G$23)</f>
        <v>0</v>
      </c>
      <c r="X45" s="55">
        <f t="shared" si="9"/>
        <v>0</v>
      </c>
      <c r="Y45" s="55">
        <f t="shared" si="3"/>
        <v>0</v>
      </c>
      <c r="Z45" s="25" t="b">
        <f>AND($L45="C",$C$7=Data!$G$24)</f>
        <v>0</v>
      </c>
      <c r="AA45" s="25" t="b">
        <f>AND($L45="C",$C$7=Data!$G$23)</f>
        <v>0</v>
      </c>
      <c r="AB45" s="55">
        <f t="shared" si="10"/>
        <v>0</v>
      </c>
      <c r="AC45" s="55">
        <f t="shared" si="4"/>
        <v>0</v>
      </c>
      <c r="AE45" s="55">
        <f t="shared" si="11"/>
        <v>0</v>
      </c>
      <c r="AG45" s="125" t="b">
        <f>OR(AND($C$5=Data!$G$24,K45="A"),AND($C$6=Data!$G$24,K45="B"),AND($C$7=Data!$G$24,K45="C"))*COUNTIFS(B:B,B45,K:K,K45,B:B,"&lt;&gt;"&amp;"",C:C,"&lt;&gt;"&amp;"")&gt;1</f>
        <v>0</v>
      </c>
      <c r="AH45" s="125" t="b">
        <f t="shared" si="12"/>
        <v>0</v>
      </c>
      <c r="AI45" s="55">
        <f t="shared" si="13"/>
        <v>0</v>
      </c>
    </row>
    <row r="46" spans="1:35" ht="30.75" customHeight="1" x14ac:dyDescent="0.25">
      <c r="A46" s="57"/>
      <c r="B46" s="57"/>
      <c r="C46" s="59"/>
      <c r="D46" s="119"/>
      <c r="E46" s="43"/>
      <c r="F46" s="43"/>
      <c r="G46" s="58"/>
      <c r="H46" s="123"/>
      <c r="I46" s="132"/>
      <c r="J46" s="135">
        <f t="shared" si="5"/>
        <v>0</v>
      </c>
      <c r="K46" s="64" t="str">
        <f t="shared" si="0"/>
        <v>0</v>
      </c>
      <c r="L46" s="65" t="str">
        <f t="shared" si="1"/>
        <v>0</v>
      </c>
      <c r="M46" s="55">
        <f>SUMIFS($J:$J,$C:$C,Data!$B$6,$B:$B,$B46)</f>
        <v>0</v>
      </c>
      <c r="N46" s="55">
        <f>SUMIFS($J:$J,$C:$C,Data!$B$7,$B:$B,$B46)</f>
        <v>0</v>
      </c>
      <c r="O46" s="55">
        <f>SUMIFS($J:$J,$C:$C,Data!$B$8,$B:$B,$B46)</f>
        <v>0</v>
      </c>
      <c r="P46" s="55">
        <f t="shared" si="6"/>
        <v>0</v>
      </c>
      <c r="Q46" s="55">
        <f t="shared" si="7"/>
        <v>0</v>
      </c>
      <c r="R46" s="25" t="b">
        <f>AND($L46="A",$C$5=Data!$G$24)</f>
        <v>0</v>
      </c>
      <c r="S46" s="25" t="b">
        <f>AND($L46="A",$C$5=Data!$G$23)</f>
        <v>0</v>
      </c>
      <c r="T46" s="55">
        <f t="shared" si="8"/>
        <v>0</v>
      </c>
      <c r="U46" s="55">
        <f t="shared" si="2"/>
        <v>0</v>
      </c>
      <c r="V46" s="25" t="b">
        <f>AND($L46="B",$C$6=Data!$G$24)</f>
        <v>0</v>
      </c>
      <c r="W46" s="25" t="b">
        <f>AND($L46="B",$C$6=Data!$G$23)</f>
        <v>0</v>
      </c>
      <c r="X46" s="55">
        <f t="shared" si="9"/>
        <v>0</v>
      </c>
      <c r="Y46" s="55">
        <f t="shared" si="3"/>
        <v>0</v>
      </c>
      <c r="Z46" s="25" t="b">
        <f>AND($L46="C",$C$7=Data!$G$24)</f>
        <v>0</v>
      </c>
      <c r="AA46" s="25" t="b">
        <f>AND($L46="C",$C$7=Data!$G$23)</f>
        <v>0</v>
      </c>
      <c r="AB46" s="55">
        <f t="shared" si="10"/>
        <v>0</v>
      </c>
      <c r="AC46" s="55">
        <f t="shared" si="4"/>
        <v>0</v>
      </c>
      <c r="AE46" s="55">
        <f t="shared" si="11"/>
        <v>0</v>
      </c>
      <c r="AG46" s="125" t="b">
        <f>OR(AND($C$5=Data!$G$24,K46="A"),AND($C$6=Data!$G$24,K46="B"),AND($C$7=Data!$G$24,K46="C"))*COUNTIFS(B:B,B46,K:K,K46,B:B,"&lt;&gt;"&amp;"",C:C,"&lt;&gt;"&amp;"")&gt;1</f>
        <v>0</v>
      </c>
      <c r="AH46" s="125" t="b">
        <f t="shared" si="12"/>
        <v>0</v>
      </c>
      <c r="AI46" s="55">
        <f t="shared" si="13"/>
        <v>0</v>
      </c>
    </row>
    <row r="47" spans="1:35" ht="30.75" customHeight="1" x14ac:dyDescent="0.25">
      <c r="A47" s="57"/>
      <c r="B47" s="57"/>
      <c r="C47" s="59"/>
      <c r="D47" s="119"/>
      <c r="E47" s="43"/>
      <c r="F47" s="43"/>
      <c r="G47" s="58"/>
      <c r="H47" s="123"/>
      <c r="I47" s="132"/>
      <c r="J47" s="135">
        <f t="shared" si="5"/>
        <v>0</v>
      </c>
      <c r="K47" s="64" t="str">
        <f t="shared" si="0"/>
        <v>0</v>
      </c>
      <c r="L47" s="65" t="str">
        <f t="shared" si="1"/>
        <v>0</v>
      </c>
      <c r="M47" s="55">
        <f>SUMIFS($J:$J,$C:$C,Data!$B$6,$B:$B,$B47)</f>
        <v>0</v>
      </c>
      <c r="N47" s="55">
        <f>SUMIFS($J:$J,$C:$C,Data!$B$7,$B:$B,$B47)</f>
        <v>0</v>
      </c>
      <c r="O47" s="55">
        <f>SUMIFS($J:$J,$C:$C,Data!$B$8,$B:$B,$B47)</f>
        <v>0</v>
      </c>
      <c r="P47" s="55">
        <f t="shared" si="6"/>
        <v>0</v>
      </c>
      <c r="Q47" s="55">
        <f t="shared" si="7"/>
        <v>0</v>
      </c>
      <c r="R47" s="25" t="b">
        <f>AND($L47="A",$C$5=Data!$G$24)</f>
        <v>0</v>
      </c>
      <c r="S47" s="25" t="b">
        <f>AND($L47="A",$C$5=Data!$G$23)</f>
        <v>0</v>
      </c>
      <c r="T47" s="55">
        <f t="shared" si="8"/>
        <v>0</v>
      </c>
      <c r="U47" s="55">
        <f t="shared" si="2"/>
        <v>0</v>
      </c>
      <c r="V47" s="25" t="b">
        <f>AND($L47="B",$C$6=Data!$G$24)</f>
        <v>0</v>
      </c>
      <c r="W47" s="25" t="b">
        <f>AND($L47="B",$C$6=Data!$G$23)</f>
        <v>0</v>
      </c>
      <c r="X47" s="55">
        <f t="shared" si="9"/>
        <v>0</v>
      </c>
      <c r="Y47" s="55">
        <f t="shared" si="3"/>
        <v>0</v>
      </c>
      <c r="Z47" s="25" t="b">
        <f>AND($L47="C",$C$7=Data!$G$24)</f>
        <v>0</v>
      </c>
      <c r="AA47" s="25" t="b">
        <f>AND($L47="C",$C$7=Data!$G$23)</f>
        <v>0</v>
      </c>
      <c r="AB47" s="55">
        <f t="shared" si="10"/>
        <v>0</v>
      </c>
      <c r="AC47" s="55">
        <f t="shared" si="4"/>
        <v>0</v>
      </c>
      <c r="AE47" s="55">
        <f t="shared" si="11"/>
        <v>0</v>
      </c>
      <c r="AG47" s="125" t="b">
        <f>OR(AND($C$5=Data!$G$24,K47="A"),AND($C$6=Data!$G$24,K47="B"),AND($C$7=Data!$G$24,K47="C"))*COUNTIFS(B:B,B47,K:K,K47,B:B,"&lt;&gt;"&amp;"",C:C,"&lt;&gt;"&amp;"")&gt;1</f>
        <v>0</v>
      </c>
      <c r="AH47" s="125" t="b">
        <f t="shared" si="12"/>
        <v>0</v>
      </c>
      <c r="AI47" s="55">
        <f t="shared" si="13"/>
        <v>0</v>
      </c>
    </row>
    <row r="48" spans="1:35" ht="30.75" customHeight="1" x14ac:dyDescent="0.25">
      <c r="A48" s="57"/>
      <c r="B48" s="57"/>
      <c r="C48" s="59"/>
      <c r="D48" s="119"/>
      <c r="E48" s="43"/>
      <c r="F48" s="43"/>
      <c r="G48" s="58"/>
      <c r="H48" s="123"/>
      <c r="I48" s="132"/>
      <c r="J48" s="135">
        <f t="shared" si="5"/>
        <v>0</v>
      </c>
      <c r="K48" s="64" t="str">
        <f t="shared" si="0"/>
        <v>0</v>
      </c>
      <c r="L48" s="65" t="str">
        <f t="shared" si="1"/>
        <v>0</v>
      </c>
      <c r="M48" s="55">
        <f>SUMIFS($J:$J,$C:$C,Data!$B$6,$B:$B,$B48)</f>
        <v>0</v>
      </c>
      <c r="N48" s="55">
        <f>SUMIFS($J:$J,$C:$C,Data!$B$7,$B:$B,$B48)</f>
        <v>0</v>
      </c>
      <c r="O48" s="55">
        <f>SUMIFS($J:$J,$C:$C,Data!$B$8,$B:$B,$B48)</f>
        <v>0</v>
      </c>
      <c r="P48" s="55">
        <f t="shared" si="6"/>
        <v>0</v>
      </c>
      <c r="Q48" s="55">
        <f t="shared" si="7"/>
        <v>0</v>
      </c>
      <c r="R48" s="25" t="b">
        <f>AND($L48="A",$C$5=Data!$G$24)</f>
        <v>0</v>
      </c>
      <c r="S48" s="25" t="b">
        <f>AND($L48="A",$C$5=Data!$G$23)</f>
        <v>0</v>
      </c>
      <c r="T48" s="55">
        <f t="shared" si="8"/>
        <v>0</v>
      </c>
      <c r="U48" s="55">
        <f t="shared" si="2"/>
        <v>0</v>
      </c>
      <c r="V48" s="25" t="b">
        <f>AND($L48="B",$C$6=Data!$G$24)</f>
        <v>0</v>
      </c>
      <c r="W48" s="25" t="b">
        <f>AND($L48="B",$C$6=Data!$G$23)</f>
        <v>0</v>
      </c>
      <c r="X48" s="55">
        <f t="shared" si="9"/>
        <v>0</v>
      </c>
      <c r="Y48" s="55">
        <f t="shared" si="3"/>
        <v>0</v>
      </c>
      <c r="Z48" s="25" t="b">
        <f>AND($L48="C",$C$7=Data!$G$24)</f>
        <v>0</v>
      </c>
      <c r="AA48" s="25" t="b">
        <f>AND($L48="C",$C$7=Data!$G$23)</f>
        <v>0</v>
      </c>
      <c r="AB48" s="55">
        <f t="shared" si="10"/>
        <v>0</v>
      </c>
      <c r="AC48" s="55">
        <f t="shared" si="4"/>
        <v>0</v>
      </c>
      <c r="AE48" s="55">
        <f t="shared" si="11"/>
        <v>0</v>
      </c>
      <c r="AG48" s="125" t="b">
        <f>OR(AND($C$5=Data!$G$24,K48="A"),AND($C$6=Data!$G$24,K48="B"),AND($C$7=Data!$G$24,K48="C"))*COUNTIFS(B:B,B48,K:K,K48,B:B,"&lt;&gt;"&amp;"",C:C,"&lt;&gt;"&amp;"")&gt;1</f>
        <v>0</v>
      </c>
      <c r="AH48" s="125" t="b">
        <f t="shared" si="12"/>
        <v>0</v>
      </c>
      <c r="AI48" s="55">
        <f t="shared" si="13"/>
        <v>0</v>
      </c>
    </row>
    <row r="49" spans="1:35" ht="30.75" customHeight="1" x14ac:dyDescent="0.25">
      <c r="A49" s="57"/>
      <c r="B49" s="57"/>
      <c r="C49" s="59"/>
      <c r="D49" s="119"/>
      <c r="E49" s="43"/>
      <c r="F49" s="43"/>
      <c r="G49" s="58"/>
      <c r="H49" s="123"/>
      <c r="I49" s="132"/>
      <c r="J49" s="135">
        <f t="shared" si="5"/>
        <v>0</v>
      </c>
      <c r="K49" s="64" t="str">
        <f t="shared" si="0"/>
        <v>0</v>
      </c>
      <c r="L49" s="65" t="str">
        <f t="shared" si="1"/>
        <v>0</v>
      </c>
      <c r="M49" s="55">
        <f>SUMIFS($J:$J,$C:$C,Data!$B$6,$B:$B,$B49)</f>
        <v>0</v>
      </c>
      <c r="N49" s="55">
        <f>SUMIFS($J:$J,$C:$C,Data!$B$7,$B:$B,$B49)</f>
        <v>0</v>
      </c>
      <c r="O49" s="55">
        <f>SUMIFS($J:$J,$C:$C,Data!$B$8,$B:$B,$B49)</f>
        <v>0</v>
      </c>
      <c r="P49" s="55">
        <f t="shared" si="6"/>
        <v>0</v>
      </c>
      <c r="Q49" s="55">
        <f t="shared" si="7"/>
        <v>0</v>
      </c>
      <c r="R49" s="25" t="b">
        <f>AND($L49="A",$C$5=Data!$G$24)</f>
        <v>0</v>
      </c>
      <c r="S49" s="25" t="b">
        <f>AND($L49="A",$C$5=Data!$G$23)</f>
        <v>0</v>
      </c>
      <c r="T49" s="55">
        <f t="shared" si="8"/>
        <v>0</v>
      </c>
      <c r="U49" s="55">
        <f t="shared" si="2"/>
        <v>0</v>
      </c>
      <c r="V49" s="25" t="b">
        <f>AND($L49="B",$C$6=Data!$G$24)</f>
        <v>0</v>
      </c>
      <c r="W49" s="25" t="b">
        <f>AND($L49="B",$C$6=Data!$G$23)</f>
        <v>0</v>
      </c>
      <c r="X49" s="55">
        <f t="shared" si="9"/>
        <v>0</v>
      </c>
      <c r="Y49" s="55">
        <f t="shared" si="3"/>
        <v>0</v>
      </c>
      <c r="Z49" s="25" t="b">
        <f>AND($L49="C",$C$7=Data!$G$24)</f>
        <v>0</v>
      </c>
      <c r="AA49" s="25" t="b">
        <f>AND($L49="C",$C$7=Data!$G$23)</f>
        <v>0</v>
      </c>
      <c r="AB49" s="55">
        <f t="shared" si="10"/>
        <v>0</v>
      </c>
      <c r="AC49" s="55">
        <f t="shared" si="4"/>
        <v>0</v>
      </c>
      <c r="AE49" s="55">
        <f t="shared" si="11"/>
        <v>0</v>
      </c>
      <c r="AG49" s="125" t="b">
        <f>OR(AND($C$5=Data!$G$24,K49="A"),AND($C$6=Data!$G$24,K49="B"),AND($C$7=Data!$G$24,K49="C"))*COUNTIFS(B:B,B49,K:K,K49,B:B,"&lt;&gt;"&amp;"",C:C,"&lt;&gt;"&amp;"")&gt;1</f>
        <v>0</v>
      </c>
      <c r="AH49" s="125" t="b">
        <f t="shared" si="12"/>
        <v>0</v>
      </c>
      <c r="AI49" s="55">
        <f t="shared" si="13"/>
        <v>0</v>
      </c>
    </row>
    <row r="50" spans="1:35" ht="30.75" customHeight="1" x14ac:dyDescent="0.25">
      <c r="A50" s="57"/>
      <c r="B50" s="57"/>
      <c r="C50" s="59"/>
      <c r="D50" s="119"/>
      <c r="E50" s="43"/>
      <c r="F50" s="43"/>
      <c r="G50" s="58"/>
      <c r="H50" s="123"/>
      <c r="I50" s="132"/>
      <c r="J50" s="135">
        <f t="shared" si="5"/>
        <v>0</v>
      </c>
      <c r="K50" s="64" t="str">
        <f t="shared" si="0"/>
        <v>0</v>
      </c>
      <c r="L50" s="65" t="str">
        <f t="shared" si="1"/>
        <v>0</v>
      </c>
      <c r="M50" s="55">
        <f>SUMIFS($J:$J,$C:$C,Data!$B$6,$B:$B,$B50)</f>
        <v>0</v>
      </c>
      <c r="N50" s="55">
        <f>SUMIFS($J:$J,$C:$C,Data!$B$7,$B:$B,$B50)</f>
        <v>0</v>
      </c>
      <c r="O50" s="55">
        <f>SUMIFS($J:$J,$C:$C,Data!$B$8,$B:$B,$B50)</f>
        <v>0</v>
      </c>
      <c r="P50" s="55">
        <f t="shared" si="6"/>
        <v>0</v>
      </c>
      <c r="Q50" s="55">
        <f t="shared" si="7"/>
        <v>0</v>
      </c>
      <c r="R50" s="25" t="b">
        <f>AND($L50="A",$C$5=Data!$G$24)</f>
        <v>0</v>
      </c>
      <c r="S50" s="25" t="b">
        <f>AND($L50="A",$C$5=Data!$G$23)</f>
        <v>0</v>
      </c>
      <c r="T50" s="55">
        <f t="shared" si="8"/>
        <v>0</v>
      </c>
      <c r="U50" s="55">
        <f t="shared" si="2"/>
        <v>0</v>
      </c>
      <c r="V50" s="25" t="b">
        <f>AND($L50="B",$C$6=Data!$G$24)</f>
        <v>0</v>
      </c>
      <c r="W50" s="25" t="b">
        <f>AND($L50="B",$C$6=Data!$G$23)</f>
        <v>0</v>
      </c>
      <c r="X50" s="55">
        <f t="shared" si="9"/>
        <v>0</v>
      </c>
      <c r="Y50" s="55">
        <f t="shared" si="3"/>
        <v>0</v>
      </c>
      <c r="Z50" s="25" t="b">
        <f>AND($L50="C",$C$7=Data!$G$24)</f>
        <v>0</v>
      </c>
      <c r="AA50" s="25" t="b">
        <f>AND($L50="C",$C$7=Data!$G$23)</f>
        <v>0</v>
      </c>
      <c r="AB50" s="55">
        <f t="shared" si="10"/>
        <v>0</v>
      </c>
      <c r="AC50" s="55">
        <f t="shared" si="4"/>
        <v>0</v>
      </c>
      <c r="AE50" s="55">
        <f t="shared" si="11"/>
        <v>0</v>
      </c>
      <c r="AG50" s="125" t="b">
        <f>OR(AND($C$5=Data!$G$24,K50="A"),AND($C$6=Data!$G$24,K50="B"),AND($C$7=Data!$G$24,K50="C"))*COUNTIFS(B:B,B50,K:K,K50,B:B,"&lt;&gt;"&amp;"",C:C,"&lt;&gt;"&amp;"")&gt;1</f>
        <v>0</v>
      </c>
      <c r="AH50" s="125" t="b">
        <f t="shared" si="12"/>
        <v>0</v>
      </c>
      <c r="AI50" s="55">
        <f t="shared" si="13"/>
        <v>0</v>
      </c>
    </row>
    <row r="51" spans="1:35" ht="30.75" customHeight="1" x14ac:dyDescent="0.25">
      <c r="A51" s="57"/>
      <c r="B51" s="57"/>
      <c r="C51" s="59"/>
      <c r="D51" s="119"/>
      <c r="E51" s="43"/>
      <c r="F51" s="43"/>
      <c r="G51" s="58"/>
      <c r="H51" s="123"/>
      <c r="I51" s="132"/>
      <c r="J51" s="135">
        <f t="shared" si="5"/>
        <v>0</v>
      </c>
      <c r="K51" s="64" t="str">
        <f t="shared" si="0"/>
        <v>0</v>
      </c>
      <c r="L51" s="65" t="str">
        <f t="shared" si="1"/>
        <v>0</v>
      </c>
      <c r="M51" s="55">
        <f>SUMIFS($J:$J,$C:$C,Data!$B$6,$B:$B,$B51)</f>
        <v>0</v>
      </c>
      <c r="N51" s="55">
        <f>SUMIFS($J:$J,$C:$C,Data!$B$7,$B:$B,$B51)</f>
        <v>0</v>
      </c>
      <c r="O51" s="55">
        <f>SUMIFS($J:$J,$C:$C,Data!$B$8,$B:$B,$B51)</f>
        <v>0</v>
      </c>
      <c r="P51" s="55">
        <f t="shared" si="6"/>
        <v>0</v>
      </c>
      <c r="Q51" s="55">
        <f t="shared" si="7"/>
        <v>0</v>
      </c>
      <c r="R51" s="25" t="b">
        <f>AND($L51="A",$C$5=Data!$G$24)</f>
        <v>0</v>
      </c>
      <c r="S51" s="25" t="b">
        <f>AND($L51="A",$C$5=Data!$G$23)</f>
        <v>0</v>
      </c>
      <c r="T51" s="55">
        <f t="shared" si="8"/>
        <v>0</v>
      </c>
      <c r="U51" s="55">
        <f t="shared" si="2"/>
        <v>0</v>
      </c>
      <c r="V51" s="25" t="b">
        <f>AND($L51="B",$C$6=Data!$G$24)</f>
        <v>0</v>
      </c>
      <c r="W51" s="25" t="b">
        <f>AND($L51="B",$C$6=Data!$G$23)</f>
        <v>0</v>
      </c>
      <c r="X51" s="55">
        <f t="shared" si="9"/>
        <v>0</v>
      </c>
      <c r="Y51" s="55">
        <f t="shared" si="3"/>
        <v>0</v>
      </c>
      <c r="Z51" s="25" t="b">
        <f>AND($L51="C",$C$7=Data!$G$24)</f>
        <v>0</v>
      </c>
      <c r="AA51" s="25" t="b">
        <f>AND($L51="C",$C$7=Data!$G$23)</f>
        <v>0</v>
      </c>
      <c r="AB51" s="55">
        <f t="shared" si="10"/>
        <v>0</v>
      </c>
      <c r="AC51" s="55">
        <f t="shared" si="4"/>
        <v>0</v>
      </c>
      <c r="AE51" s="55">
        <f t="shared" si="11"/>
        <v>0</v>
      </c>
      <c r="AG51" s="125" t="b">
        <f>OR(AND($C$5=Data!$G$24,K51="A"),AND($C$6=Data!$G$24,K51="B"),AND($C$7=Data!$G$24,K51="C"))*COUNTIFS(B:B,B51,K:K,K51,B:B,"&lt;&gt;"&amp;"",C:C,"&lt;&gt;"&amp;"")&gt;1</f>
        <v>0</v>
      </c>
      <c r="AH51" s="125" t="b">
        <f t="shared" si="12"/>
        <v>0</v>
      </c>
      <c r="AI51" s="55">
        <f t="shared" si="13"/>
        <v>0</v>
      </c>
    </row>
    <row r="52" spans="1:35" ht="30.75" customHeight="1" x14ac:dyDescent="0.25">
      <c r="A52" s="57"/>
      <c r="B52" s="57"/>
      <c r="C52" s="59"/>
      <c r="D52" s="119"/>
      <c r="E52" s="43"/>
      <c r="F52" s="43"/>
      <c r="G52" s="58"/>
      <c r="H52" s="123"/>
      <c r="I52" s="132"/>
      <c r="J52" s="135">
        <f t="shared" si="5"/>
        <v>0</v>
      </c>
      <c r="K52" s="64" t="str">
        <f t="shared" si="0"/>
        <v>0</v>
      </c>
      <c r="L52" s="65" t="str">
        <f t="shared" si="1"/>
        <v>0</v>
      </c>
      <c r="M52" s="55">
        <f>SUMIFS($J:$J,$C:$C,Data!$B$6,$B:$B,$B52)</f>
        <v>0</v>
      </c>
      <c r="N52" s="55">
        <f>SUMIFS($J:$J,$C:$C,Data!$B$7,$B:$B,$B52)</f>
        <v>0</v>
      </c>
      <c r="O52" s="55">
        <f>SUMIFS($J:$J,$C:$C,Data!$B$8,$B:$B,$B52)</f>
        <v>0</v>
      </c>
      <c r="P52" s="55">
        <f t="shared" si="6"/>
        <v>0</v>
      </c>
      <c r="Q52" s="55">
        <f t="shared" si="7"/>
        <v>0</v>
      </c>
      <c r="R52" s="25" t="b">
        <f>AND($L52="A",$C$5=Data!$G$24)</f>
        <v>0</v>
      </c>
      <c r="S52" s="25" t="b">
        <f>AND($L52="A",$C$5=Data!$G$23)</f>
        <v>0</v>
      </c>
      <c r="T52" s="55">
        <f t="shared" si="8"/>
        <v>0</v>
      </c>
      <c r="U52" s="55">
        <f t="shared" si="2"/>
        <v>0</v>
      </c>
      <c r="V52" s="25" t="b">
        <f>AND($L52="B",$C$6=Data!$G$24)</f>
        <v>0</v>
      </c>
      <c r="W52" s="25" t="b">
        <f>AND($L52="B",$C$6=Data!$G$23)</f>
        <v>0</v>
      </c>
      <c r="X52" s="55">
        <f t="shared" si="9"/>
        <v>0</v>
      </c>
      <c r="Y52" s="55">
        <f t="shared" si="3"/>
        <v>0</v>
      </c>
      <c r="Z52" s="25" t="b">
        <f>AND($L52="C",$C$7=Data!$G$24)</f>
        <v>0</v>
      </c>
      <c r="AA52" s="25" t="b">
        <f>AND($L52="C",$C$7=Data!$G$23)</f>
        <v>0</v>
      </c>
      <c r="AB52" s="55">
        <f t="shared" si="10"/>
        <v>0</v>
      </c>
      <c r="AC52" s="55">
        <f t="shared" si="4"/>
        <v>0</v>
      </c>
      <c r="AE52" s="55">
        <f t="shared" si="11"/>
        <v>0</v>
      </c>
      <c r="AG52" s="125" t="b">
        <f>OR(AND($C$5=Data!$G$24,K52="A"),AND($C$6=Data!$G$24,K52="B"),AND($C$7=Data!$G$24,K52="C"))*COUNTIFS(B:B,B52,K:K,K52,B:B,"&lt;&gt;"&amp;"",C:C,"&lt;&gt;"&amp;"")&gt;1</f>
        <v>0</v>
      </c>
      <c r="AH52" s="125" t="b">
        <f t="shared" si="12"/>
        <v>0</v>
      </c>
      <c r="AI52" s="55">
        <f t="shared" si="13"/>
        <v>0</v>
      </c>
    </row>
    <row r="53" spans="1:35" ht="30.75" customHeight="1" x14ac:dyDescent="0.25">
      <c r="A53" s="57"/>
      <c r="B53" s="57"/>
      <c r="C53" s="59"/>
      <c r="D53" s="119"/>
      <c r="E53" s="43"/>
      <c r="F53" s="43"/>
      <c r="G53" s="58"/>
      <c r="H53" s="123"/>
      <c r="I53" s="132"/>
      <c r="J53" s="135">
        <f t="shared" si="5"/>
        <v>0</v>
      </c>
      <c r="K53" s="64" t="str">
        <f t="shared" si="0"/>
        <v>0</v>
      </c>
      <c r="L53" s="65" t="str">
        <f t="shared" si="1"/>
        <v>0</v>
      </c>
      <c r="M53" s="55">
        <f>SUMIFS($J:$J,$C:$C,Data!$B$6,$B:$B,$B53)</f>
        <v>0</v>
      </c>
      <c r="N53" s="55">
        <f>SUMIFS($J:$J,$C:$C,Data!$B$7,$B:$B,$B53)</f>
        <v>0</v>
      </c>
      <c r="O53" s="55">
        <f>SUMIFS($J:$J,$C:$C,Data!$B$8,$B:$B,$B53)</f>
        <v>0</v>
      </c>
      <c r="P53" s="55">
        <f t="shared" si="6"/>
        <v>0</v>
      </c>
      <c r="Q53" s="55">
        <f t="shared" si="7"/>
        <v>0</v>
      </c>
      <c r="R53" s="25" t="b">
        <f>AND($L53="A",$C$5=Data!$G$24)</f>
        <v>0</v>
      </c>
      <c r="S53" s="25" t="b">
        <f>AND($L53="A",$C$5=Data!$G$23)</f>
        <v>0</v>
      </c>
      <c r="T53" s="55">
        <f t="shared" si="8"/>
        <v>0</v>
      </c>
      <c r="U53" s="55">
        <f t="shared" si="2"/>
        <v>0</v>
      </c>
      <c r="V53" s="25" t="b">
        <f>AND($L53="B",$C$6=Data!$G$24)</f>
        <v>0</v>
      </c>
      <c r="W53" s="25" t="b">
        <f>AND($L53="B",$C$6=Data!$G$23)</f>
        <v>0</v>
      </c>
      <c r="X53" s="55">
        <f t="shared" si="9"/>
        <v>0</v>
      </c>
      <c r="Y53" s="55">
        <f t="shared" si="3"/>
        <v>0</v>
      </c>
      <c r="Z53" s="25" t="b">
        <f>AND($L53="C",$C$7=Data!$G$24)</f>
        <v>0</v>
      </c>
      <c r="AA53" s="25" t="b">
        <f>AND($L53="C",$C$7=Data!$G$23)</f>
        <v>0</v>
      </c>
      <c r="AB53" s="55">
        <f t="shared" si="10"/>
        <v>0</v>
      </c>
      <c r="AC53" s="55">
        <f t="shared" si="4"/>
        <v>0</v>
      </c>
      <c r="AE53" s="55">
        <f t="shared" si="11"/>
        <v>0</v>
      </c>
      <c r="AG53" s="125" t="b">
        <f>OR(AND($C$5=Data!$G$24,K53="A"),AND($C$6=Data!$G$24,K53="B"),AND($C$7=Data!$G$24,K53="C"))*COUNTIFS(B:B,B53,K:K,K53,B:B,"&lt;&gt;"&amp;"",C:C,"&lt;&gt;"&amp;"")&gt;1</f>
        <v>0</v>
      </c>
      <c r="AH53" s="125" t="b">
        <f t="shared" si="12"/>
        <v>0</v>
      </c>
      <c r="AI53" s="55">
        <f t="shared" si="13"/>
        <v>0</v>
      </c>
    </row>
    <row r="54" spans="1:35" ht="30.75" customHeight="1" x14ac:dyDescent="0.25">
      <c r="A54" s="57"/>
      <c r="B54" s="57"/>
      <c r="C54" s="59"/>
      <c r="D54" s="119"/>
      <c r="E54" s="43"/>
      <c r="F54" s="43"/>
      <c r="G54" s="58"/>
      <c r="H54" s="123"/>
      <c r="I54" s="132"/>
      <c r="J54" s="135">
        <f t="shared" si="5"/>
        <v>0</v>
      </c>
      <c r="K54" s="64" t="str">
        <f t="shared" si="0"/>
        <v>0</v>
      </c>
      <c r="L54" s="65" t="str">
        <f t="shared" si="1"/>
        <v>0</v>
      </c>
      <c r="M54" s="55">
        <f>SUMIFS($J:$J,$C:$C,Data!$B$6,$B:$B,$B54)</f>
        <v>0</v>
      </c>
      <c r="N54" s="55">
        <f>SUMIFS($J:$J,$C:$C,Data!$B$7,$B:$B,$B54)</f>
        <v>0</v>
      </c>
      <c r="O54" s="55">
        <f>SUMIFS($J:$J,$C:$C,Data!$B$8,$B:$B,$B54)</f>
        <v>0</v>
      </c>
      <c r="P54" s="55">
        <f t="shared" si="6"/>
        <v>0</v>
      </c>
      <c r="Q54" s="55">
        <f t="shared" si="7"/>
        <v>0</v>
      </c>
      <c r="R54" s="25" t="b">
        <f>AND($L54="A",$C$5=Data!$G$24)</f>
        <v>0</v>
      </c>
      <c r="S54" s="25" t="b">
        <f>AND($L54="A",$C$5=Data!$G$23)</f>
        <v>0</v>
      </c>
      <c r="T54" s="55">
        <f t="shared" si="8"/>
        <v>0</v>
      </c>
      <c r="U54" s="55">
        <f t="shared" si="2"/>
        <v>0</v>
      </c>
      <c r="V54" s="25" t="b">
        <f>AND($L54="B",$C$6=Data!$G$24)</f>
        <v>0</v>
      </c>
      <c r="W54" s="25" t="b">
        <f>AND($L54="B",$C$6=Data!$G$23)</f>
        <v>0</v>
      </c>
      <c r="X54" s="55">
        <f t="shared" si="9"/>
        <v>0</v>
      </c>
      <c r="Y54" s="55">
        <f t="shared" si="3"/>
        <v>0</v>
      </c>
      <c r="Z54" s="25" t="b">
        <f>AND($L54="C",$C$7=Data!$G$24)</f>
        <v>0</v>
      </c>
      <c r="AA54" s="25" t="b">
        <f>AND($L54="C",$C$7=Data!$G$23)</f>
        <v>0</v>
      </c>
      <c r="AB54" s="55">
        <f t="shared" si="10"/>
        <v>0</v>
      </c>
      <c r="AC54" s="55">
        <f t="shared" si="4"/>
        <v>0</v>
      </c>
      <c r="AE54" s="55">
        <f t="shared" si="11"/>
        <v>0</v>
      </c>
      <c r="AG54" s="125" t="b">
        <f>OR(AND($C$5=Data!$G$24,K54="A"),AND($C$6=Data!$G$24,K54="B"),AND($C$7=Data!$G$24,K54="C"))*COUNTIFS(B:B,B54,K:K,K54,B:B,"&lt;&gt;"&amp;"",C:C,"&lt;&gt;"&amp;"")&gt;1</f>
        <v>0</v>
      </c>
      <c r="AH54" s="125" t="b">
        <f t="shared" si="12"/>
        <v>0</v>
      </c>
      <c r="AI54" s="55">
        <f t="shared" si="13"/>
        <v>0</v>
      </c>
    </row>
    <row r="55" spans="1:35" ht="30.75" customHeight="1" x14ac:dyDescent="0.25">
      <c r="A55" s="57"/>
      <c r="B55" s="57"/>
      <c r="C55" s="59"/>
      <c r="D55" s="119"/>
      <c r="E55" s="43"/>
      <c r="F55" s="43"/>
      <c r="G55" s="58"/>
      <c r="H55" s="123"/>
      <c r="I55" s="132"/>
      <c r="J55" s="135">
        <f t="shared" si="5"/>
        <v>0</v>
      </c>
      <c r="K55" s="64" t="str">
        <f t="shared" si="0"/>
        <v>0</v>
      </c>
      <c r="L55" s="65" t="str">
        <f t="shared" si="1"/>
        <v>0</v>
      </c>
      <c r="M55" s="55">
        <f>SUMIFS($J:$J,$C:$C,Data!$B$6,$B:$B,$B55)</f>
        <v>0</v>
      </c>
      <c r="N55" s="55">
        <f>SUMIFS($J:$J,$C:$C,Data!$B$7,$B:$B,$B55)</f>
        <v>0</v>
      </c>
      <c r="O55" s="55">
        <f>SUMIFS($J:$J,$C:$C,Data!$B$8,$B:$B,$B55)</f>
        <v>0</v>
      </c>
      <c r="P55" s="55">
        <f t="shared" si="6"/>
        <v>0</v>
      </c>
      <c r="Q55" s="55">
        <f t="shared" si="7"/>
        <v>0</v>
      </c>
      <c r="R55" s="25" t="b">
        <f>AND($L55="A",$C$5=Data!$G$24)</f>
        <v>0</v>
      </c>
      <c r="S55" s="25" t="b">
        <f>AND($L55="A",$C$5=Data!$G$23)</f>
        <v>0</v>
      </c>
      <c r="T55" s="55">
        <f t="shared" si="8"/>
        <v>0</v>
      </c>
      <c r="U55" s="55">
        <f t="shared" si="2"/>
        <v>0</v>
      </c>
      <c r="V55" s="25" t="b">
        <f>AND($L55="B",$C$6=Data!$G$24)</f>
        <v>0</v>
      </c>
      <c r="W55" s="25" t="b">
        <f>AND($L55="B",$C$6=Data!$G$23)</f>
        <v>0</v>
      </c>
      <c r="X55" s="55">
        <f t="shared" si="9"/>
        <v>0</v>
      </c>
      <c r="Y55" s="55">
        <f t="shared" si="3"/>
        <v>0</v>
      </c>
      <c r="Z55" s="25" t="b">
        <f>AND($L55="C",$C$7=Data!$G$24)</f>
        <v>0</v>
      </c>
      <c r="AA55" s="25" t="b">
        <f>AND($L55="C",$C$7=Data!$G$23)</f>
        <v>0</v>
      </c>
      <c r="AB55" s="55">
        <f t="shared" si="10"/>
        <v>0</v>
      </c>
      <c r="AC55" s="55">
        <f t="shared" si="4"/>
        <v>0</v>
      </c>
      <c r="AE55" s="55">
        <f t="shared" si="11"/>
        <v>0</v>
      </c>
      <c r="AG55" s="125" t="b">
        <f>OR(AND($C$5=Data!$G$24,K55="A"),AND($C$6=Data!$G$24,K55="B"),AND($C$7=Data!$G$24,K55="C"))*COUNTIFS(B:B,B55,K:K,K55,B:B,"&lt;&gt;"&amp;"",C:C,"&lt;&gt;"&amp;"")&gt;1</f>
        <v>0</v>
      </c>
      <c r="AH55" s="125" t="b">
        <f t="shared" si="12"/>
        <v>0</v>
      </c>
      <c r="AI55" s="55">
        <f t="shared" si="13"/>
        <v>0</v>
      </c>
    </row>
    <row r="56" spans="1:35" ht="30.75" customHeight="1" x14ac:dyDescent="0.25">
      <c r="A56" s="57"/>
      <c r="B56" s="57"/>
      <c r="C56" s="59"/>
      <c r="D56" s="119"/>
      <c r="E56" s="43"/>
      <c r="F56" s="43"/>
      <c r="G56" s="58"/>
      <c r="H56" s="123"/>
      <c r="I56" s="132"/>
      <c r="J56" s="135">
        <f t="shared" si="5"/>
        <v>0</v>
      </c>
      <c r="K56" s="64" t="str">
        <f t="shared" si="0"/>
        <v>0</v>
      </c>
      <c r="L56" s="65" t="str">
        <f t="shared" si="1"/>
        <v>0</v>
      </c>
      <c r="M56" s="55">
        <f>SUMIFS($J:$J,$C:$C,Data!$B$6,$B:$B,$B56)</f>
        <v>0</v>
      </c>
      <c r="N56" s="55">
        <f>SUMIFS($J:$J,$C:$C,Data!$B$7,$B:$B,$B56)</f>
        <v>0</v>
      </c>
      <c r="O56" s="55">
        <f>SUMIFS($J:$J,$C:$C,Data!$B$8,$B:$B,$B56)</f>
        <v>0</v>
      </c>
      <c r="P56" s="55">
        <f t="shared" si="6"/>
        <v>0</v>
      </c>
      <c r="Q56" s="55">
        <f t="shared" si="7"/>
        <v>0</v>
      </c>
      <c r="R56" s="25" t="b">
        <f>AND($L56="A",$C$5=Data!$G$24)</f>
        <v>0</v>
      </c>
      <c r="S56" s="25" t="b">
        <f>AND($L56="A",$C$5=Data!$G$23)</f>
        <v>0</v>
      </c>
      <c r="T56" s="55">
        <f t="shared" si="8"/>
        <v>0</v>
      </c>
      <c r="U56" s="55">
        <f t="shared" si="2"/>
        <v>0</v>
      </c>
      <c r="V56" s="25" t="b">
        <f>AND($L56="B",$C$6=Data!$G$24)</f>
        <v>0</v>
      </c>
      <c r="W56" s="25" t="b">
        <f>AND($L56="B",$C$6=Data!$G$23)</f>
        <v>0</v>
      </c>
      <c r="X56" s="55">
        <f t="shared" si="9"/>
        <v>0</v>
      </c>
      <c r="Y56" s="55">
        <f t="shared" si="3"/>
        <v>0</v>
      </c>
      <c r="Z56" s="25" t="b">
        <f>AND($L56="C",$C$7=Data!$G$24)</f>
        <v>0</v>
      </c>
      <c r="AA56" s="25" t="b">
        <f>AND($L56="C",$C$7=Data!$G$23)</f>
        <v>0</v>
      </c>
      <c r="AB56" s="55">
        <f t="shared" si="10"/>
        <v>0</v>
      </c>
      <c r="AC56" s="55">
        <f t="shared" si="4"/>
        <v>0</v>
      </c>
      <c r="AE56" s="55">
        <f t="shared" si="11"/>
        <v>0</v>
      </c>
      <c r="AG56" s="125" t="b">
        <f>OR(AND($C$5=Data!$G$24,K56="A"),AND($C$6=Data!$G$24,K56="B"),AND($C$7=Data!$G$24,K56="C"))*COUNTIFS(B:B,B56,K:K,K56,B:B,"&lt;&gt;"&amp;"",C:C,"&lt;&gt;"&amp;"")&gt;1</f>
        <v>0</v>
      </c>
      <c r="AH56" s="125" t="b">
        <f t="shared" si="12"/>
        <v>0</v>
      </c>
      <c r="AI56" s="55">
        <f t="shared" si="13"/>
        <v>0</v>
      </c>
    </row>
    <row r="57" spans="1:35" ht="30.75" customHeight="1" x14ac:dyDescent="0.25">
      <c r="A57" s="57"/>
      <c r="B57" s="57"/>
      <c r="C57" s="59"/>
      <c r="D57" s="119"/>
      <c r="E57" s="43"/>
      <c r="F57" s="43"/>
      <c r="G57" s="58"/>
      <c r="H57" s="123"/>
      <c r="I57" s="132"/>
      <c r="J57" s="135">
        <f t="shared" si="5"/>
        <v>0</v>
      </c>
      <c r="K57" s="64" t="str">
        <f t="shared" si="0"/>
        <v>0</v>
      </c>
      <c r="L57" s="65" t="str">
        <f t="shared" si="1"/>
        <v>0</v>
      </c>
      <c r="M57" s="55">
        <f>SUMIFS($J:$J,$C:$C,Data!$B$6,$B:$B,$B57)</f>
        <v>0</v>
      </c>
      <c r="N57" s="55">
        <f>SUMIFS($J:$J,$C:$C,Data!$B$7,$B:$B,$B57)</f>
        <v>0</v>
      </c>
      <c r="O57" s="55">
        <f>SUMIFS($J:$J,$C:$C,Data!$B$8,$B:$B,$B57)</f>
        <v>0</v>
      </c>
      <c r="P57" s="55">
        <f t="shared" si="6"/>
        <v>0</v>
      </c>
      <c r="Q57" s="55">
        <f t="shared" si="7"/>
        <v>0</v>
      </c>
      <c r="R57" s="25" t="b">
        <f>AND($L57="A",$C$5=Data!$G$24)</f>
        <v>0</v>
      </c>
      <c r="S57" s="25" t="b">
        <f>AND($L57="A",$C$5=Data!$G$23)</f>
        <v>0</v>
      </c>
      <c r="T57" s="55">
        <f t="shared" si="8"/>
        <v>0</v>
      </c>
      <c r="U57" s="55">
        <f t="shared" si="2"/>
        <v>0</v>
      </c>
      <c r="V57" s="25" t="b">
        <f>AND($L57="B",$C$6=Data!$G$24)</f>
        <v>0</v>
      </c>
      <c r="W57" s="25" t="b">
        <f>AND($L57="B",$C$6=Data!$G$23)</f>
        <v>0</v>
      </c>
      <c r="X57" s="55">
        <f t="shared" si="9"/>
        <v>0</v>
      </c>
      <c r="Y57" s="55">
        <f t="shared" si="3"/>
        <v>0</v>
      </c>
      <c r="Z57" s="25" t="b">
        <f>AND($L57="C",$C$7=Data!$G$24)</f>
        <v>0</v>
      </c>
      <c r="AA57" s="25" t="b">
        <f>AND($L57="C",$C$7=Data!$G$23)</f>
        <v>0</v>
      </c>
      <c r="AB57" s="55">
        <f t="shared" si="10"/>
        <v>0</v>
      </c>
      <c r="AC57" s="55">
        <f t="shared" si="4"/>
        <v>0</v>
      </c>
      <c r="AE57" s="55">
        <f t="shared" si="11"/>
        <v>0</v>
      </c>
      <c r="AG57" s="125" t="b">
        <f>OR(AND($C$5=Data!$G$24,K57="A"),AND($C$6=Data!$G$24,K57="B"),AND($C$7=Data!$G$24,K57="C"))*COUNTIFS(B:B,B57,K:K,K57,B:B,"&lt;&gt;"&amp;"",C:C,"&lt;&gt;"&amp;"")&gt;1</f>
        <v>0</v>
      </c>
      <c r="AH57" s="125" t="b">
        <f t="shared" si="12"/>
        <v>0</v>
      </c>
      <c r="AI57" s="55">
        <f t="shared" si="13"/>
        <v>0</v>
      </c>
    </row>
    <row r="58" spans="1:35" ht="30.75" customHeight="1" x14ac:dyDescent="0.25">
      <c r="A58" s="57"/>
      <c r="B58" s="57"/>
      <c r="C58" s="59"/>
      <c r="D58" s="119"/>
      <c r="E58" s="43"/>
      <c r="F58" s="43"/>
      <c r="G58" s="58"/>
      <c r="H58" s="123"/>
      <c r="I58" s="132"/>
      <c r="J58" s="135">
        <f t="shared" si="5"/>
        <v>0</v>
      </c>
      <c r="K58" s="64" t="str">
        <f t="shared" si="0"/>
        <v>0</v>
      </c>
      <c r="L58" s="65" t="str">
        <f t="shared" si="1"/>
        <v>0</v>
      </c>
      <c r="M58" s="55">
        <f>SUMIFS($J:$J,$C:$C,Data!$B$6,$B:$B,$B58)</f>
        <v>0</v>
      </c>
      <c r="N58" s="55">
        <f>SUMIFS($J:$J,$C:$C,Data!$B$7,$B:$B,$B58)</f>
        <v>0</v>
      </c>
      <c r="O58" s="55">
        <f>SUMIFS($J:$J,$C:$C,Data!$B$8,$B:$B,$B58)</f>
        <v>0</v>
      </c>
      <c r="P58" s="55">
        <f t="shared" si="6"/>
        <v>0</v>
      </c>
      <c r="Q58" s="55">
        <f t="shared" si="7"/>
        <v>0</v>
      </c>
      <c r="R58" s="25" t="b">
        <f>AND($L58="A",$C$5=Data!$G$24)</f>
        <v>0</v>
      </c>
      <c r="S58" s="25" t="b">
        <f>AND($L58="A",$C$5=Data!$G$23)</f>
        <v>0</v>
      </c>
      <c r="T58" s="55">
        <f t="shared" si="8"/>
        <v>0</v>
      </c>
      <c r="U58" s="55">
        <f t="shared" si="2"/>
        <v>0</v>
      </c>
      <c r="V58" s="25" t="b">
        <f>AND($L58="B",$C$6=Data!$G$24)</f>
        <v>0</v>
      </c>
      <c r="W58" s="25" t="b">
        <f>AND($L58="B",$C$6=Data!$G$23)</f>
        <v>0</v>
      </c>
      <c r="X58" s="55">
        <f t="shared" si="9"/>
        <v>0</v>
      </c>
      <c r="Y58" s="55">
        <f t="shared" si="3"/>
        <v>0</v>
      </c>
      <c r="Z58" s="25" t="b">
        <f>AND($L58="C",$C$7=Data!$G$24)</f>
        <v>0</v>
      </c>
      <c r="AA58" s="25" t="b">
        <f>AND($L58="C",$C$7=Data!$G$23)</f>
        <v>0</v>
      </c>
      <c r="AB58" s="55">
        <f t="shared" si="10"/>
        <v>0</v>
      </c>
      <c r="AC58" s="55">
        <f t="shared" si="4"/>
        <v>0</v>
      </c>
      <c r="AE58" s="55">
        <f t="shared" si="11"/>
        <v>0</v>
      </c>
      <c r="AG58" s="125" t="b">
        <f>OR(AND($C$5=Data!$G$24,K58="A"),AND($C$6=Data!$G$24,K58="B"),AND($C$7=Data!$G$24,K58="C"))*COUNTIFS(B:B,B58,K:K,K58,B:B,"&lt;&gt;"&amp;"",C:C,"&lt;&gt;"&amp;"")&gt;1</f>
        <v>0</v>
      </c>
      <c r="AH58" s="125" t="b">
        <f t="shared" si="12"/>
        <v>0</v>
      </c>
      <c r="AI58" s="55">
        <f t="shared" si="13"/>
        <v>0</v>
      </c>
    </row>
    <row r="59" spans="1:35" ht="30.75" customHeight="1" x14ac:dyDescent="0.25">
      <c r="A59" s="57"/>
      <c r="B59" s="57"/>
      <c r="C59" s="59"/>
      <c r="D59" s="119"/>
      <c r="E59" s="43"/>
      <c r="F59" s="43"/>
      <c r="G59" s="58"/>
      <c r="H59" s="123"/>
      <c r="I59" s="132"/>
      <c r="J59" s="135">
        <f t="shared" si="5"/>
        <v>0</v>
      </c>
      <c r="K59" s="64" t="str">
        <f t="shared" si="0"/>
        <v>0</v>
      </c>
      <c r="L59" s="65" t="str">
        <f t="shared" si="1"/>
        <v>0</v>
      </c>
      <c r="M59" s="55">
        <f>SUMIFS($J:$J,$C:$C,Data!$B$6,$B:$B,$B59)</f>
        <v>0</v>
      </c>
      <c r="N59" s="55">
        <f>SUMIFS($J:$J,$C:$C,Data!$B$7,$B:$B,$B59)</f>
        <v>0</v>
      </c>
      <c r="O59" s="55">
        <f>SUMIFS($J:$J,$C:$C,Data!$B$8,$B:$B,$B59)</f>
        <v>0</v>
      </c>
      <c r="P59" s="55">
        <f t="shared" si="6"/>
        <v>0</v>
      </c>
      <c r="Q59" s="55">
        <f t="shared" si="7"/>
        <v>0</v>
      </c>
      <c r="R59" s="25" t="b">
        <f>AND($L59="A",$C$5=Data!$G$24)</f>
        <v>0</v>
      </c>
      <c r="S59" s="25" t="b">
        <f>AND($L59="A",$C$5=Data!$G$23)</f>
        <v>0</v>
      </c>
      <c r="T59" s="55">
        <f t="shared" si="8"/>
        <v>0</v>
      </c>
      <c r="U59" s="55">
        <f t="shared" si="2"/>
        <v>0</v>
      </c>
      <c r="V59" s="25" t="b">
        <f>AND($L59="B",$C$6=Data!$G$24)</f>
        <v>0</v>
      </c>
      <c r="W59" s="25" t="b">
        <f>AND($L59="B",$C$6=Data!$G$23)</f>
        <v>0</v>
      </c>
      <c r="X59" s="55">
        <f t="shared" si="9"/>
        <v>0</v>
      </c>
      <c r="Y59" s="55">
        <f t="shared" si="3"/>
        <v>0</v>
      </c>
      <c r="Z59" s="25" t="b">
        <f>AND($L59="C",$C$7=Data!$G$24)</f>
        <v>0</v>
      </c>
      <c r="AA59" s="25" t="b">
        <f>AND($L59="C",$C$7=Data!$G$23)</f>
        <v>0</v>
      </c>
      <c r="AB59" s="55">
        <f t="shared" si="10"/>
        <v>0</v>
      </c>
      <c r="AC59" s="55">
        <f t="shared" si="4"/>
        <v>0</v>
      </c>
      <c r="AE59" s="55">
        <f t="shared" si="11"/>
        <v>0</v>
      </c>
      <c r="AG59" s="125" t="b">
        <f>OR(AND($C$5=Data!$G$24,K59="A"),AND($C$6=Data!$G$24,K59="B"),AND($C$7=Data!$G$24,K59="C"))*COUNTIFS(B:B,B59,K:K,K59,B:B,"&lt;&gt;"&amp;"",C:C,"&lt;&gt;"&amp;"")&gt;1</f>
        <v>0</v>
      </c>
      <c r="AH59" s="125" t="b">
        <f t="shared" si="12"/>
        <v>0</v>
      </c>
      <c r="AI59" s="55">
        <f t="shared" si="13"/>
        <v>0</v>
      </c>
    </row>
    <row r="60" spans="1:35" ht="30.75" customHeight="1" x14ac:dyDescent="0.25">
      <c r="A60" s="57"/>
      <c r="B60" s="57"/>
      <c r="C60" s="59"/>
      <c r="D60" s="119"/>
      <c r="E60" s="43"/>
      <c r="F60" s="43"/>
      <c r="G60" s="58"/>
      <c r="H60" s="123"/>
      <c r="I60" s="132"/>
      <c r="J60" s="135">
        <f t="shared" si="5"/>
        <v>0</v>
      </c>
      <c r="K60" s="64" t="str">
        <f t="shared" si="0"/>
        <v>0</v>
      </c>
      <c r="L60" s="65" t="str">
        <f t="shared" si="1"/>
        <v>0</v>
      </c>
      <c r="M60" s="55">
        <f>SUMIFS($J:$J,$C:$C,Data!$B$6,$B:$B,$B60)</f>
        <v>0</v>
      </c>
      <c r="N60" s="55">
        <f>SUMIFS($J:$J,$C:$C,Data!$B$7,$B:$B,$B60)</f>
        <v>0</v>
      </c>
      <c r="O60" s="55">
        <f>SUMIFS($J:$J,$C:$C,Data!$B$8,$B:$B,$B60)</f>
        <v>0</v>
      </c>
      <c r="P60" s="55">
        <f t="shared" si="6"/>
        <v>0</v>
      </c>
      <c r="Q60" s="55">
        <f t="shared" si="7"/>
        <v>0</v>
      </c>
      <c r="R60" s="25" t="b">
        <f>AND($L60="A",$C$5=Data!$G$24)</f>
        <v>0</v>
      </c>
      <c r="S60" s="25" t="b">
        <f>AND($L60="A",$C$5=Data!$G$23)</f>
        <v>0</v>
      </c>
      <c r="T60" s="55">
        <f t="shared" si="8"/>
        <v>0</v>
      </c>
      <c r="U60" s="55">
        <f t="shared" si="2"/>
        <v>0</v>
      </c>
      <c r="V60" s="25" t="b">
        <f>AND($L60="B",$C$6=Data!$G$24)</f>
        <v>0</v>
      </c>
      <c r="W60" s="25" t="b">
        <f>AND($L60="B",$C$6=Data!$G$23)</f>
        <v>0</v>
      </c>
      <c r="X60" s="55">
        <f t="shared" si="9"/>
        <v>0</v>
      </c>
      <c r="Y60" s="55">
        <f t="shared" si="3"/>
        <v>0</v>
      </c>
      <c r="Z60" s="25" t="b">
        <f>AND($L60="C",$C$7=Data!$G$24)</f>
        <v>0</v>
      </c>
      <c r="AA60" s="25" t="b">
        <f>AND($L60="C",$C$7=Data!$G$23)</f>
        <v>0</v>
      </c>
      <c r="AB60" s="55">
        <f t="shared" si="10"/>
        <v>0</v>
      </c>
      <c r="AC60" s="55">
        <f t="shared" si="4"/>
        <v>0</v>
      </c>
      <c r="AE60" s="55">
        <f t="shared" si="11"/>
        <v>0</v>
      </c>
      <c r="AG60" s="125" t="b">
        <f>OR(AND($C$5=Data!$G$24,K60="A"),AND($C$6=Data!$G$24,K60="B"),AND($C$7=Data!$G$24,K60="C"))*COUNTIFS(B:B,B60,K:K,K60,B:B,"&lt;&gt;"&amp;"",C:C,"&lt;&gt;"&amp;"")&gt;1</f>
        <v>0</v>
      </c>
      <c r="AH60" s="125" t="b">
        <f t="shared" si="12"/>
        <v>0</v>
      </c>
      <c r="AI60" s="55">
        <f t="shared" si="13"/>
        <v>0</v>
      </c>
    </row>
    <row r="61" spans="1:35" ht="30.75" customHeight="1" x14ac:dyDescent="0.25">
      <c r="A61" s="57"/>
      <c r="B61" s="57"/>
      <c r="C61" s="59"/>
      <c r="D61" s="119"/>
      <c r="E61" s="43"/>
      <c r="F61" s="43"/>
      <c r="G61" s="58"/>
      <c r="H61" s="123"/>
      <c r="I61" s="132"/>
      <c r="J61" s="135">
        <f t="shared" si="5"/>
        <v>0</v>
      </c>
      <c r="K61" s="64" t="str">
        <f t="shared" si="0"/>
        <v>0</v>
      </c>
      <c r="L61" s="65" t="str">
        <f t="shared" si="1"/>
        <v>0</v>
      </c>
      <c r="M61" s="55">
        <f>SUMIFS($J:$J,$C:$C,Data!$B$6,$B:$B,$B61)</f>
        <v>0</v>
      </c>
      <c r="N61" s="55">
        <f>SUMIFS($J:$J,$C:$C,Data!$B$7,$B:$B,$B61)</f>
        <v>0</v>
      </c>
      <c r="O61" s="55">
        <f>SUMIFS($J:$J,$C:$C,Data!$B$8,$B:$B,$B61)</f>
        <v>0</v>
      </c>
      <c r="P61" s="55">
        <f t="shared" si="6"/>
        <v>0</v>
      </c>
      <c r="Q61" s="55">
        <f t="shared" si="7"/>
        <v>0</v>
      </c>
      <c r="R61" s="25" t="b">
        <f>AND($L61="A",$C$5=Data!$G$24)</f>
        <v>0</v>
      </c>
      <c r="S61" s="25" t="b">
        <f>AND($L61="A",$C$5=Data!$G$23)</f>
        <v>0</v>
      </c>
      <c r="T61" s="55">
        <f t="shared" si="8"/>
        <v>0</v>
      </c>
      <c r="U61" s="55">
        <f t="shared" si="2"/>
        <v>0</v>
      </c>
      <c r="V61" s="25" t="b">
        <f>AND($L61="B",$C$6=Data!$G$24)</f>
        <v>0</v>
      </c>
      <c r="W61" s="25" t="b">
        <f>AND($L61="B",$C$6=Data!$G$23)</f>
        <v>0</v>
      </c>
      <c r="X61" s="55">
        <f t="shared" si="9"/>
        <v>0</v>
      </c>
      <c r="Y61" s="55">
        <f t="shared" si="3"/>
        <v>0</v>
      </c>
      <c r="Z61" s="25" t="b">
        <f>AND($L61="C",$C$7=Data!$G$24)</f>
        <v>0</v>
      </c>
      <c r="AA61" s="25" t="b">
        <f>AND($L61="C",$C$7=Data!$G$23)</f>
        <v>0</v>
      </c>
      <c r="AB61" s="55">
        <f t="shared" si="10"/>
        <v>0</v>
      </c>
      <c r="AC61" s="55">
        <f t="shared" si="4"/>
        <v>0</v>
      </c>
      <c r="AE61" s="55">
        <f t="shared" si="11"/>
        <v>0</v>
      </c>
      <c r="AG61" s="125" t="b">
        <f>OR(AND($C$5=Data!$G$24,K61="A"),AND($C$6=Data!$G$24,K61="B"),AND($C$7=Data!$G$24,K61="C"))*COUNTIFS(B:B,B61,K:K,K61,B:B,"&lt;&gt;"&amp;"",C:C,"&lt;&gt;"&amp;"")&gt;1</f>
        <v>0</v>
      </c>
      <c r="AH61" s="125" t="b">
        <f t="shared" si="12"/>
        <v>0</v>
      </c>
      <c r="AI61" s="55">
        <f t="shared" si="13"/>
        <v>0</v>
      </c>
    </row>
    <row r="62" spans="1:35" ht="30.75" customHeight="1" x14ac:dyDescent="0.25">
      <c r="A62" s="57"/>
      <c r="B62" s="57"/>
      <c r="C62" s="59"/>
      <c r="D62" s="119"/>
      <c r="E62" s="43"/>
      <c r="F62" s="43"/>
      <c r="G62" s="58"/>
      <c r="H62" s="123"/>
      <c r="I62" s="132"/>
      <c r="J62" s="135">
        <f t="shared" si="5"/>
        <v>0</v>
      </c>
      <c r="K62" s="64" t="str">
        <f t="shared" si="0"/>
        <v>0</v>
      </c>
      <c r="L62" s="65" t="str">
        <f t="shared" si="1"/>
        <v>0</v>
      </c>
      <c r="M62" s="55">
        <f>SUMIFS($J:$J,$C:$C,Data!$B$6,$B:$B,$B62)</f>
        <v>0</v>
      </c>
      <c r="N62" s="55">
        <f>SUMIFS($J:$J,$C:$C,Data!$B$7,$B:$B,$B62)</f>
        <v>0</v>
      </c>
      <c r="O62" s="55">
        <f>SUMIFS($J:$J,$C:$C,Data!$B$8,$B:$B,$B62)</f>
        <v>0</v>
      </c>
      <c r="P62" s="55">
        <f t="shared" si="6"/>
        <v>0</v>
      </c>
      <c r="Q62" s="55">
        <f t="shared" si="7"/>
        <v>0</v>
      </c>
      <c r="R62" s="25" t="b">
        <f>AND($L62="A",$C$5=Data!$G$24)</f>
        <v>0</v>
      </c>
      <c r="S62" s="25" t="b">
        <f>AND($L62="A",$C$5=Data!$G$23)</f>
        <v>0</v>
      </c>
      <c r="T62" s="55">
        <f t="shared" si="8"/>
        <v>0</v>
      </c>
      <c r="U62" s="55">
        <f t="shared" si="2"/>
        <v>0</v>
      </c>
      <c r="V62" s="25" t="b">
        <f>AND($L62="B",$C$6=Data!$G$24)</f>
        <v>0</v>
      </c>
      <c r="W62" s="25" t="b">
        <f>AND($L62="B",$C$6=Data!$G$23)</f>
        <v>0</v>
      </c>
      <c r="X62" s="55">
        <f t="shared" si="9"/>
        <v>0</v>
      </c>
      <c r="Y62" s="55">
        <f t="shared" si="3"/>
        <v>0</v>
      </c>
      <c r="Z62" s="25" t="b">
        <f>AND($L62="C",$C$7=Data!$G$24)</f>
        <v>0</v>
      </c>
      <c r="AA62" s="25" t="b">
        <f>AND($L62="C",$C$7=Data!$G$23)</f>
        <v>0</v>
      </c>
      <c r="AB62" s="55">
        <f t="shared" si="10"/>
        <v>0</v>
      </c>
      <c r="AC62" s="55">
        <f t="shared" si="4"/>
        <v>0</v>
      </c>
      <c r="AE62" s="55">
        <f t="shared" si="11"/>
        <v>0</v>
      </c>
      <c r="AG62" s="125" t="b">
        <f>OR(AND($C$5=Data!$G$24,K62="A"),AND($C$6=Data!$G$24,K62="B"),AND($C$7=Data!$G$24,K62="C"))*COUNTIFS(B:B,B62,K:K,K62,B:B,"&lt;&gt;"&amp;"",C:C,"&lt;&gt;"&amp;"")&gt;1</f>
        <v>0</v>
      </c>
      <c r="AH62" s="125" t="b">
        <f t="shared" si="12"/>
        <v>0</v>
      </c>
      <c r="AI62" s="55">
        <f t="shared" si="13"/>
        <v>0</v>
      </c>
    </row>
    <row r="63" spans="1:35" ht="30.75" customHeight="1" x14ac:dyDescent="0.25">
      <c r="A63" s="57"/>
      <c r="B63" s="57"/>
      <c r="C63" s="59"/>
      <c r="D63" s="119"/>
      <c r="E63" s="43"/>
      <c r="F63" s="43"/>
      <c r="G63" s="58"/>
      <c r="H63" s="123"/>
      <c r="I63" s="132"/>
      <c r="J63" s="135">
        <f t="shared" si="5"/>
        <v>0</v>
      </c>
      <c r="K63" s="64" t="str">
        <f t="shared" si="0"/>
        <v>0</v>
      </c>
      <c r="L63" s="65" t="str">
        <f t="shared" si="1"/>
        <v>0</v>
      </c>
      <c r="M63" s="55">
        <f>SUMIFS($J:$J,$C:$C,Data!$B$6,$B:$B,$B63)</f>
        <v>0</v>
      </c>
      <c r="N63" s="55">
        <f>SUMIFS($J:$J,$C:$C,Data!$B$7,$B:$B,$B63)</f>
        <v>0</v>
      </c>
      <c r="O63" s="55">
        <f>SUMIFS($J:$J,$C:$C,Data!$B$8,$B:$B,$B63)</f>
        <v>0</v>
      </c>
      <c r="P63" s="55">
        <f t="shared" si="6"/>
        <v>0</v>
      </c>
      <c r="Q63" s="55">
        <f t="shared" si="7"/>
        <v>0</v>
      </c>
      <c r="R63" s="25" t="b">
        <f>AND($L63="A",$C$5=Data!$G$24)</f>
        <v>0</v>
      </c>
      <c r="S63" s="25" t="b">
        <f>AND($L63="A",$C$5=Data!$G$23)</f>
        <v>0</v>
      </c>
      <c r="T63" s="55">
        <f t="shared" si="8"/>
        <v>0</v>
      </c>
      <c r="U63" s="55">
        <f t="shared" si="2"/>
        <v>0</v>
      </c>
      <c r="V63" s="25" t="b">
        <f>AND($L63="B",$C$6=Data!$G$24)</f>
        <v>0</v>
      </c>
      <c r="W63" s="25" t="b">
        <f>AND($L63="B",$C$6=Data!$G$23)</f>
        <v>0</v>
      </c>
      <c r="X63" s="55">
        <f t="shared" si="9"/>
        <v>0</v>
      </c>
      <c r="Y63" s="55">
        <f t="shared" si="3"/>
        <v>0</v>
      </c>
      <c r="Z63" s="25" t="b">
        <f>AND($L63="C",$C$7=Data!$G$24)</f>
        <v>0</v>
      </c>
      <c r="AA63" s="25" t="b">
        <f>AND($L63="C",$C$7=Data!$G$23)</f>
        <v>0</v>
      </c>
      <c r="AB63" s="55">
        <f t="shared" si="10"/>
        <v>0</v>
      </c>
      <c r="AC63" s="55">
        <f t="shared" si="4"/>
        <v>0</v>
      </c>
      <c r="AE63" s="55">
        <f t="shared" si="11"/>
        <v>0</v>
      </c>
      <c r="AG63" s="125" t="b">
        <f>OR(AND($C$5=Data!$G$24,K63="A"),AND($C$6=Data!$G$24,K63="B"),AND($C$7=Data!$G$24,K63="C"))*COUNTIFS(B:B,B63,K:K,K63,B:B,"&lt;&gt;"&amp;"",C:C,"&lt;&gt;"&amp;"")&gt;1</f>
        <v>0</v>
      </c>
      <c r="AH63" s="125" t="b">
        <f t="shared" si="12"/>
        <v>0</v>
      </c>
      <c r="AI63" s="55">
        <f t="shared" si="13"/>
        <v>0</v>
      </c>
    </row>
    <row r="64" spans="1:35" ht="30.75" customHeight="1" x14ac:dyDescent="0.25">
      <c r="A64" s="57"/>
      <c r="B64" s="57"/>
      <c r="C64" s="59"/>
      <c r="D64" s="119"/>
      <c r="E64" s="43"/>
      <c r="F64" s="43"/>
      <c r="G64" s="58"/>
      <c r="H64" s="123"/>
      <c r="I64" s="132"/>
      <c r="J64" s="135">
        <f t="shared" si="5"/>
        <v>0</v>
      </c>
      <c r="K64" s="64" t="str">
        <f t="shared" si="0"/>
        <v>0</v>
      </c>
      <c r="L64" s="65" t="str">
        <f t="shared" si="1"/>
        <v>0</v>
      </c>
      <c r="M64" s="55">
        <f>SUMIFS($J:$J,$C:$C,Data!$B$6,$B:$B,$B64)</f>
        <v>0</v>
      </c>
      <c r="N64" s="55">
        <f>SUMIFS($J:$J,$C:$C,Data!$B$7,$B:$B,$B64)</f>
        <v>0</v>
      </c>
      <c r="O64" s="55">
        <f>SUMIFS($J:$J,$C:$C,Data!$B$8,$B:$B,$B64)</f>
        <v>0</v>
      </c>
      <c r="P64" s="55">
        <f t="shared" si="6"/>
        <v>0</v>
      </c>
      <c r="Q64" s="55">
        <f t="shared" si="7"/>
        <v>0</v>
      </c>
      <c r="R64" s="25" t="b">
        <f>AND($L64="A",$C$5=Data!$G$24)</f>
        <v>0</v>
      </c>
      <c r="S64" s="25" t="b">
        <f>AND($L64="A",$C$5=Data!$G$23)</f>
        <v>0</v>
      </c>
      <c r="T64" s="55">
        <f t="shared" si="8"/>
        <v>0</v>
      </c>
      <c r="U64" s="55">
        <f t="shared" si="2"/>
        <v>0</v>
      </c>
      <c r="V64" s="25" t="b">
        <f>AND($L64="B",$C$6=Data!$G$24)</f>
        <v>0</v>
      </c>
      <c r="W64" s="25" t="b">
        <f>AND($L64="B",$C$6=Data!$G$23)</f>
        <v>0</v>
      </c>
      <c r="X64" s="55">
        <f t="shared" si="9"/>
        <v>0</v>
      </c>
      <c r="Y64" s="55">
        <f t="shared" si="3"/>
        <v>0</v>
      </c>
      <c r="Z64" s="25" t="b">
        <f>AND($L64="C",$C$7=Data!$G$24)</f>
        <v>0</v>
      </c>
      <c r="AA64" s="25" t="b">
        <f>AND($L64="C",$C$7=Data!$G$23)</f>
        <v>0</v>
      </c>
      <c r="AB64" s="55">
        <f t="shared" si="10"/>
        <v>0</v>
      </c>
      <c r="AC64" s="55">
        <f t="shared" si="4"/>
        <v>0</v>
      </c>
      <c r="AE64" s="55">
        <f t="shared" si="11"/>
        <v>0</v>
      </c>
      <c r="AG64" s="125" t="b">
        <f>OR(AND($C$5=Data!$G$24,K64="A"),AND($C$6=Data!$G$24,K64="B"),AND($C$7=Data!$G$24,K64="C"))*COUNTIFS(B:B,B64,K:K,K64,B:B,"&lt;&gt;"&amp;"",C:C,"&lt;&gt;"&amp;"")&gt;1</f>
        <v>0</v>
      </c>
      <c r="AH64" s="125" t="b">
        <f t="shared" si="12"/>
        <v>0</v>
      </c>
      <c r="AI64" s="55">
        <f t="shared" si="13"/>
        <v>0</v>
      </c>
    </row>
    <row r="65" spans="1:35" ht="30.75" customHeight="1" x14ac:dyDescent="0.25">
      <c r="A65" s="57"/>
      <c r="B65" s="57"/>
      <c r="C65" s="59"/>
      <c r="D65" s="119"/>
      <c r="E65" s="43"/>
      <c r="F65" s="43"/>
      <c r="G65" s="58"/>
      <c r="H65" s="123"/>
      <c r="I65" s="132"/>
      <c r="J65" s="135">
        <f t="shared" si="5"/>
        <v>0</v>
      </c>
      <c r="K65" s="64" t="str">
        <f t="shared" si="0"/>
        <v>0</v>
      </c>
      <c r="L65" s="65" t="str">
        <f t="shared" si="1"/>
        <v>0</v>
      </c>
      <c r="M65" s="55">
        <f>SUMIFS($J:$J,$C:$C,Data!$B$6,$B:$B,$B65)</f>
        <v>0</v>
      </c>
      <c r="N65" s="55">
        <f>SUMIFS($J:$J,$C:$C,Data!$B$7,$B:$B,$B65)</f>
        <v>0</v>
      </c>
      <c r="O65" s="55">
        <f>SUMIFS($J:$J,$C:$C,Data!$B$8,$B:$B,$B65)</f>
        <v>0</v>
      </c>
      <c r="P65" s="55">
        <f t="shared" si="6"/>
        <v>0</v>
      </c>
      <c r="Q65" s="55">
        <f t="shared" si="7"/>
        <v>0</v>
      </c>
      <c r="R65" s="25" t="b">
        <f>AND($L65="A",$C$5=Data!$G$24)</f>
        <v>0</v>
      </c>
      <c r="S65" s="25" t="b">
        <f>AND($L65="A",$C$5=Data!$G$23)</f>
        <v>0</v>
      </c>
      <c r="T65" s="55">
        <f t="shared" si="8"/>
        <v>0</v>
      </c>
      <c r="U65" s="55">
        <f t="shared" si="2"/>
        <v>0</v>
      </c>
      <c r="V65" s="25" t="b">
        <f>AND($L65="B",$C$6=Data!$G$24)</f>
        <v>0</v>
      </c>
      <c r="W65" s="25" t="b">
        <f>AND($L65="B",$C$6=Data!$G$23)</f>
        <v>0</v>
      </c>
      <c r="X65" s="55">
        <f t="shared" si="9"/>
        <v>0</v>
      </c>
      <c r="Y65" s="55">
        <f t="shared" si="3"/>
        <v>0</v>
      </c>
      <c r="Z65" s="25" t="b">
        <f>AND($L65="C",$C$7=Data!$G$24)</f>
        <v>0</v>
      </c>
      <c r="AA65" s="25" t="b">
        <f>AND($L65="C",$C$7=Data!$G$23)</f>
        <v>0</v>
      </c>
      <c r="AB65" s="55">
        <f t="shared" si="10"/>
        <v>0</v>
      </c>
      <c r="AC65" s="55">
        <f t="shared" si="4"/>
        <v>0</v>
      </c>
      <c r="AE65" s="55">
        <f t="shared" si="11"/>
        <v>0</v>
      </c>
      <c r="AG65" s="125" t="b">
        <f>OR(AND($C$5=Data!$G$24,K65="A"),AND($C$6=Data!$G$24,K65="B"),AND($C$7=Data!$G$24,K65="C"))*COUNTIFS(B:B,B65,K:K,K65,B:B,"&lt;&gt;"&amp;"",C:C,"&lt;&gt;"&amp;"")&gt;1</f>
        <v>0</v>
      </c>
      <c r="AH65" s="125" t="b">
        <f t="shared" si="12"/>
        <v>0</v>
      </c>
      <c r="AI65" s="55">
        <f t="shared" si="13"/>
        <v>0</v>
      </c>
    </row>
    <row r="66" spans="1:35" ht="30.75" customHeight="1" x14ac:dyDescent="0.25">
      <c r="A66" s="57"/>
      <c r="B66" s="57"/>
      <c r="C66" s="59"/>
      <c r="D66" s="119"/>
      <c r="E66" s="43"/>
      <c r="F66" s="43"/>
      <c r="G66" s="58"/>
      <c r="H66" s="123"/>
      <c r="I66" s="132"/>
      <c r="J66" s="135">
        <f t="shared" si="5"/>
        <v>0</v>
      </c>
      <c r="K66" s="64" t="str">
        <f t="shared" si="0"/>
        <v>0</v>
      </c>
      <c r="L66" s="65" t="str">
        <f t="shared" si="1"/>
        <v>0</v>
      </c>
      <c r="M66" s="55">
        <f>SUMIFS($J:$J,$C:$C,Data!$B$6,$B:$B,$B66)</f>
        <v>0</v>
      </c>
      <c r="N66" s="55">
        <f>SUMIFS($J:$J,$C:$C,Data!$B$7,$B:$B,$B66)</f>
        <v>0</v>
      </c>
      <c r="O66" s="55">
        <f>SUMIFS($J:$J,$C:$C,Data!$B$8,$B:$B,$B66)</f>
        <v>0</v>
      </c>
      <c r="P66" s="55">
        <f t="shared" si="6"/>
        <v>0</v>
      </c>
      <c r="Q66" s="55">
        <f t="shared" si="7"/>
        <v>0</v>
      </c>
      <c r="R66" s="25" t="b">
        <f>AND($L66="A",$C$5=Data!$G$24)</f>
        <v>0</v>
      </c>
      <c r="S66" s="25" t="b">
        <f>AND($L66="A",$C$5=Data!$G$23)</f>
        <v>0</v>
      </c>
      <c r="T66" s="55">
        <f t="shared" si="8"/>
        <v>0</v>
      </c>
      <c r="U66" s="55">
        <f t="shared" si="2"/>
        <v>0</v>
      </c>
      <c r="V66" s="25" t="b">
        <f>AND($L66="B",$C$6=Data!$G$24)</f>
        <v>0</v>
      </c>
      <c r="W66" s="25" t="b">
        <f>AND($L66="B",$C$6=Data!$G$23)</f>
        <v>0</v>
      </c>
      <c r="X66" s="55">
        <f t="shared" si="9"/>
        <v>0</v>
      </c>
      <c r="Y66" s="55">
        <f t="shared" si="3"/>
        <v>0</v>
      </c>
      <c r="Z66" s="25" t="b">
        <f>AND($L66="C",$C$7=Data!$G$24)</f>
        <v>0</v>
      </c>
      <c r="AA66" s="25" t="b">
        <f>AND($L66="C",$C$7=Data!$G$23)</f>
        <v>0</v>
      </c>
      <c r="AB66" s="55">
        <f t="shared" si="10"/>
        <v>0</v>
      </c>
      <c r="AC66" s="55">
        <f t="shared" si="4"/>
        <v>0</v>
      </c>
      <c r="AE66" s="55">
        <f t="shared" si="11"/>
        <v>0</v>
      </c>
      <c r="AG66" s="125" t="b">
        <f>OR(AND($C$5=Data!$G$24,K66="A"),AND($C$6=Data!$G$24,K66="B"),AND($C$7=Data!$G$24,K66="C"))*COUNTIFS(B:B,B66,K:K,K66,B:B,"&lt;&gt;"&amp;"",C:C,"&lt;&gt;"&amp;"")&gt;1</f>
        <v>0</v>
      </c>
      <c r="AH66" s="125" t="b">
        <f t="shared" si="12"/>
        <v>0</v>
      </c>
      <c r="AI66" s="55">
        <f t="shared" si="13"/>
        <v>0</v>
      </c>
    </row>
    <row r="67" spans="1:35" ht="30.75" customHeight="1" x14ac:dyDescent="0.25">
      <c r="A67" s="57"/>
      <c r="B67" s="57"/>
      <c r="C67" s="59"/>
      <c r="D67" s="119"/>
      <c r="E67" s="43"/>
      <c r="F67" s="43"/>
      <c r="G67" s="58"/>
      <c r="H67" s="123"/>
      <c r="I67" s="132"/>
      <c r="J67" s="135">
        <f t="shared" si="5"/>
        <v>0</v>
      </c>
      <c r="K67" s="64" t="str">
        <f t="shared" si="0"/>
        <v>0</v>
      </c>
      <c r="L67" s="65" t="str">
        <f t="shared" si="1"/>
        <v>0</v>
      </c>
      <c r="M67" s="55">
        <f>SUMIFS($J:$J,$C:$C,Data!$B$6,$B:$B,$B67)</f>
        <v>0</v>
      </c>
      <c r="N67" s="55">
        <f>SUMIFS($J:$J,$C:$C,Data!$B$7,$B:$B,$B67)</f>
        <v>0</v>
      </c>
      <c r="O67" s="55">
        <f>SUMIFS($J:$J,$C:$C,Data!$B$8,$B:$B,$B67)</f>
        <v>0</v>
      </c>
      <c r="P67" s="55">
        <f t="shared" si="6"/>
        <v>0</v>
      </c>
      <c r="Q67" s="55">
        <f t="shared" si="7"/>
        <v>0</v>
      </c>
      <c r="R67" s="25" t="b">
        <f>AND($L67="A",$C$5=Data!$G$24)</f>
        <v>0</v>
      </c>
      <c r="S67" s="25" t="b">
        <f>AND($L67="A",$C$5=Data!$G$23)</f>
        <v>0</v>
      </c>
      <c r="T67" s="55">
        <f t="shared" si="8"/>
        <v>0</v>
      </c>
      <c r="U67" s="55">
        <f t="shared" si="2"/>
        <v>0</v>
      </c>
      <c r="V67" s="25" t="b">
        <f>AND($L67="B",$C$6=Data!$G$24)</f>
        <v>0</v>
      </c>
      <c r="W67" s="25" t="b">
        <f>AND($L67="B",$C$6=Data!$G$23)</f>
        <v>0</v>
      </c>
      <c r="X67" s="55">
        <f t="shared" si="9"/>
        <v>0</v>
      </c>
      <c r="Y67" s="55">
        <f t="shared" si="3"/>
        <v>0</v>
      </c>
      <c r="Z67" s="25" t="b">
        <f>AND($L67="C",$C$7=Data!$G$24)</f>
        <v>0</v>
      </c>
      <c r="AA67" s="25" t="b">
        <f>AND($L67="C",$C$7=Data!$G$23)</f>
        <v>0</v>
      </c>
      <c r="AB67" s="55">
        <f t="shared" si="10"/>
        <v>0</v>
      </c>
      <c r="AC67" s="55">
        <f t="shared" si="4"/>
        <v>0</v>
      </c>
      <c r="AE67" s="55">
        <f t="shared" si="11"/>
        <v>0</v>
      </c>
      <c r="AG67" s="125" t="b">
        <f>OR(AND($C$5=Data!$G$24,K67="A"),AND($C$6=Data!$G$24,K67="B"),AND($C$7=Data!$G$24,K67="C"))*COUNTIFS(B:B,B67,K:K,K67,B:B,"&lt;&gt;"&amp;"",C:C,"&lt;&gt;"&amp;"")&gt;1</f>
        <v>0</v>
      </c>
      <c r="AH67" s="125" t="b">
        <f t="shared" si="12"/>
        <v>0</v>
      </c>
      <c r="AI67" s="55">
        <f t="shared" si="13"/>
        <v>0</v>
      </c>
    </row>
    <row r="68" spans="1:35" ht="30.75" customHeight="1" x14ac:dyDescent="0.25">
      <c r="A68" s="57"/>
      <c r="B68" s="57"/>
      <c r="C68" s="59"/>
      <c r="D68" s="119"/>
      <c r="E68" s="43"/>
      <c r="F68" s="43"/>
      <c r="G68" s="58"/>
      <c r="H68" s="123"/>
      <c r="I68" s="132"/>
      <c r="J68" s="135">
        <f t="shared" si="5"/>
        <v>0</v>
      </c>
      <c r="K68" s="64" t="str">
        <f t="shared" si="0"/>
        <v>0</v>
      </c>
      <c r="L68" s="65" t="str">
        <f t="shared" si="1"/>
        <v>0</v>
      </c>
      <c r="M68" s="55">
        <f>SUMIFS($J:$J,$C:$C,Data!$B$6,$B:$B,$B68)</f>
        <v>0</v>
      </c>
      <c r="N68" s="55">
        <f>SUMIFS($J:$J,$C:$C,Data!$B$7,$B:$B,$B68)</f>
        <v>0</v>
      </c>
      <c r="O68" s="55">
        <f>SUMIFS($J:$J,$C:$C,Data!$B$8,$B:$B,$B68)</f>
        <v>0</v>
      </c>
      <c r="P68" s="55">
        <f t="shared" si="6"/>
        <v>0</v>
      </c>
      <c r="Q68" s="55">
        <f t="shared" si="7"/>
        <v>0</v>
      </c>
      <c r="R68" s="25" t="b">
        <f>AND($L68="A",$C$5=Data!$G$24)</f>
        <v>0</v>
      </c>
      <c r="S68" s="25" t="b">
        <f>AND($L68="A",$C$5=Data!$G$23)</f>
        <v>0</v>
      </c>
      <c r="T68" s="55">
        <f t="shared" si="8"/>
        <v>0</v>
      </c>
      <c r="U68" s="55">
        <f t="shared" si="2"/>
        <v>0</v>
      </c>
      <c r="V68" s="25" t="b">
        <f>AND($L68="B",$C$6=Data!$G$24)</f>
        <v>0</v>
      </c>
      <c r="W68" s="25" t="b">
        <f>AND($L68="B",$C$6=Data!$G$23)</f>
        <v>0</v>
      </c>
      <c r="X68" s="55">
        <f t="shared" si="9"/>
        <v>0</v>
      </c>
      <c r="Y68" s="55">
        <f t="shared" si="3"/>
        <v>0</v>
      </c>
      <c r="Z68" s="25" t="b">
        <f>AND($L68="C",$C$7=Data!$G$24)</f>
        <v>0</v>
      </c>
      <c r="AA68" s="25" t="b">
        <f>AND($L68="C",$C$7=Data!$G$23)</f>
        <v>0</v>
      </c>
      <c r="AB68" s="55">
        <f t="shared" si="10"/>
        <v>0</v>
      </c>
      <c r="AC68" s="55">
        <f t="shared" si="4"/>
        <v>0</v>
      </c>
      <c r="AE68" s="55">
        <f t="shared" si="11"/>
        <v>0</v>
      </c>
      <c r="AG68" s="125" t="b">
        <f>OR(AND($C$5=Data!$G$24,K68="A"),AND($C$6=Data!$G$24,K68="B"),AND($C$7=Data!$G$24,K68="C"))*COUNTIFS(B:B,B68,K:K,K68,B:B,"&lt;&gt;"&amp;"",C:C,"&lt;&gt;"&amp;"")&gt;1</f>
        <v>0</v>
      </c>
      <c r="AH68" s="125" t="b">
        <f t="shared" si="12"/>
        <v>0</v>
      </c>
      <c r="AI68" s="55">
        <f t="shared" si="13"/>
        <v>0</v>
      </c>
    </row>
    <row r="69" spans="1:35" ht="30.75" customHeight="1" x14ac:dyDescent="0.25">
      <c r="A69" s="57"/>
      <c r="B69" s="57"/>
      <c r="C69" s="59"/>
      <c r="D69" s="119"/>
      <c r="E69" s="43"/>
      <c r="F69" s="43"/>
      <c r="G69" s="58"/>
      <c r="H69" s="123"/>
      <c r="I69" s="132"/>
      <c r="J69" s="135">
        <f t="shared" si="5"/>
        <v>0</v>
      </c>
      <c r="K69" s="64" t="str">
        <f t="shared" si="0"/>
        <v>0</v>
      </c>
      <c r="L69" s="65" t="str">
        <f t="shared" si="1"/>
        <v>0</v>
      </c>
      <c r="M69" s="55">
        <f>SUMIFS($J:$J,$C:$C,Data!$B$6,$B:$B,$B69)</f>
        <v>0</v>
      </c>
      <c r="N69" s="55">
        <f>SUMIFS($J:$J,$C:$C,Data!$B$7,$B:$B,$B69)</f>
        <v>0</v>
      </c>
      <c r="O69" s="55">
        <f>SUMIFS($J:$J,$C:$C,Data!$B$8,$B:$B,$B69)</f>
        <v>0</v>
      </c>
      <c r="P69" s="55">
        <f t="shared" si="6"/>
        <v>0</v>
      </c>
      <c r="Q69" s="55">
        <f t="shared" si="7"/>
        <v>0</v>
      </c>
      <c r="R69" s="25" t="b">
        <f>AND($L69="A",$C$5=Data!$G$24)</f>
        <v>0</v>
      </c>
      <c r="S69" s="25" t="b">
        <f>AND($L69="A",$C$5=Data!$G$23)</f>
        <v>0</v>
      </c>
      <c r="T69" s="55">
        <f t="shared" si="8"/>
        <v>0</v>
      </c>
      <c r="U69" s="55">
        <f t="shared" si="2"/>
        <v>0</v>
      </c>
      <c r="V69" s="25" t="b">
        <f>AND($L69="B",$C$6=Data!$G$24)</f>
        <v>0</v>
      </c>
      <c r="W69" s="25" t="b">
        <f>AND($L69="B",$C$6=Data!$G$23)</f>
        <v>0</v>
      </c>
      <c r="X69" s="55">
        <f t="shared" si="9"/>
        <v>0</v>
      </c>
      <c r="Y69" s="55">
        <f t="shared" si="3"/>
        <v>0</v>
      </c>
      <c r="Z69" s="25" t="b">
        <f>AND($L69="C",$C$7=Data!$G$24)</f>
        <v>0</v>
      </c>
      <c r="AA69" s="25" t="b">
        <f>AND($L69="C",$C$7=Data!$G$23)</f>
        <v>0</v>
      </c>
      <c r="AB69" s="55">
        <f t="shared" si="10"/>
        <v>0</v>
      </c>
      <c r="AC69" s="55">
        <f t="shared" si="4"/>
        <v>0</v>
      </c>
      <c r="AE69" s="55">
        <f t="shared" si="11"/>
        <v>0</v>
      </c>
      <c r="AG69" s="125" t="b">
        <f>OR(AND($C$5=Data!$G$24,K69="A"),AND($C$6=Data!$G$24,K69="B"),AND($C$7=Data!$G$24,K69="C"))*COUNTIFS(B:B,B69,K:K,K69,B:B,"&lt;&gt;"&amp;"",C:C,"&lt;&gt;"&amp;"")&gt;1</f>
        <v>0</v>
      </c>
      <c r="AH69" s="125" t="b">
        <f t="shared" si="12"/>
        <v>0</v>
      </c>
      <c r="AI69" s="55">
        <f t="shared" si="13"/>
        <v>0</v>
      </c>
    </row>
    <row r="70" spans="1:35" ht="30.75" customHeight="1" x14ac:dyDescent="0.25">
      <c r="A70" s="57"/>
      <c r="B70" s="57"/>
      <c r="C70" s="59"/>
      <c r="D70" s="119"/>
      <c r="E70" s="43"/>
      <c r="F70" s="43"/>
      <c r="G70" s="58"/>
      <c r="H70" s="123"/>
      <c r="I70" s="132"/>
      <c r="J70" s="135">
        <f t="shared" si="5"/>
        <v>0</v>
      </c>
      <c r="K70" s="64" t="str">
        <f t="shared" si="0"/>
        <v>0</v>
      </c>
      <c r="L70" s="65" t="str">
        <f t="shared" si="1"/>
        <v>0</v>
      </c>
      <c r="M70" s="55">
        <f>SUMIFS($J:$J,$C:$C,Data!$B$6,$B:$B,$B70)</f>
        <v>0</v>
      </c>
      <c r="N70" s="55">
        <f>SUMIFS($J:$J,$C:$C,Data!$B$7,$B:$B,$B70)</f>
        <v>0</v>
      </c>
      <c r="O70" s="55">
        <f>SUMIFS($J:$J,$C:$C,Data!$B$8,$B:$B,$B70)</f>
        <v>0</v>
      </c>
      <c r="P70" s="55">
        <f t="shared" si="6"/>
        <v>0</v>
      </c>
      <c r="Q70" s="55">
        <f t="shared" si="7"/>
        <v>0</v>
      </c>
      <c r="R70" s="25" t="b">
        <f>AND($L70="A",$C$5=Data!$G$24)</f>
        <v>0</v>
      </c>
      <c r="S70" s="25" t="b">
        <f>AND($L70="A",$C$5=Data!$G$23)</f>
        <v>0</v>
      </c>
      <c r="T70" s="55">
        <f t="shared" si="8"/>
        <v>0</v>
      </c>
      <c r="U70" s="55">
        <f t="shared" si="2"/>
        <v>0</v>
      </c>
      <c r="V70" s="25" t="b">
        <f>AND($L70="B",$C$6=Data!$G$24)</f>
        <v>0</v>
      </c>
      <c r="W70" s="25" t="b">
        <f>AND($L70="B",$C$6=Data!$G$23)</f>
        <v>0</v>
      </c>
      <c r="X70" s="55">
        <f t="shared" si="9"/>
        <v>0</v>
      </c>
      <c r="Y70" s="55">
        <f t="shared" si="3"/>
        <v>0</v>
      </c>
      <c r="Z70" s="25" t="b">
        <f>AND($L70="C",$C$7=Data!$G$24)</f>
        <v>0</v>
      </c>
      <c r="AA70" s="25" t="b">
        <f>AND($L70="C",$C$7=Data!$G$23)</f>
        <v>0</v>
      </c>
      <c r="AB70" s="55">
        <f t="shared" si="10"/>
        <v>0</v>
      </c>
      <c r="AC70" s="55">
        <f t="shared" si="4"/>
        <v>0</v>
      </c>
      <c r="AE70" s="55">
        <f t="shared" si="11"/>
        <v>0</v>
      </c>
      <c r="AG70" s="125" t="b">
        <f>OR(AND($C$5=Data!$G$24,K70="A"),AND($C$6=Data!$G$24,K70="B"),AND($C$7=Data!$G$24,K70="C"))*COUNTIFS(B:B,B70,K:K,K70,B:B,"&lt;&gt;"&amp;"",C:C,"&lt;&gt;"&amp;"")&gt;1</f>
        <v>0</v>
      </c>
      <c r="AH70" s="125" t="b">
        <f t="shared" si="12"/>
        <v>0</v>
      </c>
      <c r="AI70" s="55">
        <f t="shared" si="13"/>
        <v>0</v>
      </c>
    </row>
    <row r="71" spans="1:35" ht="30.75" customHeight="1" x14ac:dyDescent="0.25">
      <c r="A71" s="57"/>
      <c r="B71" s="57"/>
      <c r="C71" s="59"/>
      <c r="D71" s="119"/>
      <c r="E71" s="43"/>
      <c r="F71" s="43"/>
      <c r="G71" s="58"/>
      <c r="H71" s="123"/>
      <c r="I71" s="132"/>
      <c r="J71" s="135">
        <f t="shared" si="5"/>
        <v>0</v>
      </c>
      <c r="K71" s="64" t="str">
        <f t="shared" si="0"/>
        <v>0</v>
      </c>
      <c r="L71" s="65" t="str">
        <f t="shared" si="1"/>
        <v>0</v>
      </c>
      <c r="M71" s="55">
        <f>SUMIFS($J:$J,$C:$C,Data!$B$6,$B:$B,$B71)</f>
        <v>0</v>
      </c>
      <c r="N71" s="55">
        <f>SUMIFS($J:$J,$C:$C,Data!$B$7,$B:$B,$B71)</f>
        <v>0</v>
      </c>
      <c r="O71" s="55">
        <f>SUMIFS($J:$J,$C:$C,Data!$B$8,$B:$B,$B71)</f>
        <v>0</v>
      </c>
      <c r="P71" s="55">
        <f t="shared" si="6"/>
        <v>0</v>
      </c>
      <c r="Q71" s="55">
        <f t="shared" si="7"/>
        <v>0</v>
      </c>
      <c r="R71" s="25" t="b">
        <f>AND($L71="A",$C$5=Data!$G$24)</f>
        <v>0</v>
      </c>
      <c r="S71" s="25" t="b">
        <f>AND($L71="A",$C$5=Data!$G$23)</f>
        <v>0</v>
      </c>
      <c r="T71" s="55">
        <f t="shared" si="8"/>
        <v>0</v>
      </c>
      <c r="U71" s="55">
        <f t="shared" si="2"/>
        <v>0</v>
      </c>
      <c r="V71" s="25" t="b">
        <f>AND($L71="B",$C$6=Data!$G$24)</f>
        <v>0</v>
      </c>
      <c r="W71" s="25" t="b">
        <f>AND($L71="B",$C$6=Data!$G$23)</f>
        <v>0</v>
      </c>
      <c r="X71" s="55">
        <f t="shared" si="9"/>
        <v>0</v>
      </c>
      <c r="Y71" s="55">
        <f t="shared" si="3"/>
        <v>0</v>
      </c>
      <c r="Z71" s="25" t="b">
        <f>AND($L71="C",$C$7=Data!$G$24)</f>
        <v>0</v>
      </c>
      <c r="AA71" s="25" t="b">
        <f>AND($L71="C",$C$7=Data!$G$23)</f>
        <v>0</v>
      </c>
      <c r="AB71" s="55">
        <f t="shared" si="10"/>
        <v>0</v>
      </c>
      <c r="AC71" s="55">
        <f t="shared" si="4"/>
        <v>0</v>
      </c>
      <c r="AE71" s="55">
        <f t="shared" si="11"/>
        <v>0</v>
      </c>
      <c r="AG71" s="125" t="b">
        <f>OR(AND($C$5=Data!$G$24,K71="A"),AND($C$6=Data!$G$24,K71="B"),AND($C$7=Data!$G$24,K71="C"))*COUNTIFS(B:B,B71,K:K,K71,B:B,"&lt;&gt;"&amp;"",C:C,"&lt;&gt;"&amp;"")&gt;1</f>
        <v>0</v>
      </c>
      <c r="AH71" s="125" t="b">
        <f t="shared" si="12"/>
        <v>0</v>
      </c>
      <c r="AI71" s="55">
        <f t="shared" si="13"/>
        <v>0</v>
      </c>
    </row>
    <row r="72" spans="1:35" ht="30.75" customHeight="1" x14ac:dyDescent="0.25">
      <c r="A72" s="57"/>
      <c r="B72" s="57"/>
      <c r="C72" s="59"/>
      <c r="D72" s="119"/>
      <c r="E72" s="43"/>
      <c r="F72" s="43"/>
      <c r="G72" s="58"/>
      <c r="H72" s="123"/>
      <c r="I72" s="132"/>
      <c r="J72" s="135">
        <f t="shared" si="5"/>
        <v>0</v>
      </c>
      <c r="K72" s="64" t="str">
        <f t="shared" si="0"/>
        <v>0</v>
      </c>
      <c r="L72" s="65" t="str">
        <f t="shared" si="1"/>
        <v>0</v>
      </c>
      <c r="M72" s="55">
        <f>SUMIFS($J:$J,$C:$C,Data!$B$6,$B:$B,$B72)</f>
        <v>0</v>
      </c>
      <c r="N72" s="55">
        <f>SUMIFS($J:$J,$C:$C,Data!$B$7,$B:$B,$B72)</f>
        <v>0</v>
      </c>
      <c r="O72" s="55">
        <f>SUMIFS($J:$J,$C:$C,Data!$B$8,$B:$B,$B72)</f>
        <v>0</v>
      </c>
      <c r="P72" s="55">
        <f t="shared" si="6"/>
        <v>0</v>
      </c>
      <c r="Q72" s="55">
        <f t="shared" si="7"/>
        <v>0</v>
      </c>
      <c r="R72" s="25" t="b">
        <f>AND($L72="A",$C$5=Data!$G$24)</f>
        <v>0</v>
      </c>
      <c r="S72" s="25" t="b">
        <f>AND($L72="A",$C$5=Data!$G$23)</f>
        <v>0</v>
      </c>
      <c r="T72" s="55">
        <f t="shared" si="8"/>
        <v>0</v>
      </c>
      <c r="U72" s="55">
        <f t="shared" si="2"/>
        <v>0</v>
      </c>
      <c r="V72" s="25" t="b">
        <f>AND($L72="B",$C$6=Data!$G$24)</f>
        <v>0</v>
      </c>
      <c r="W72" s="25" t="b">
        <f>AND($L72="B",$C$6=Data!$G$23)</f>
        <v>0</v>
      </c>
      <c r="X72" s="55">
        <f t="shared" si="9"/>
        <v>0</v>
      </c>
      <c r="Y72" s="55">
        <f t="shared" si="3"/>
        <v>0</v>
      </c>
      <c r="Z72" s="25" t="b">
        <f>AND($L72="C",$C$7=Data!$G$24)</f>
        <v>0</v>
      </c>
      <c r="AA72" s="25" t="b">
        <f>AND($L72="C",$C$7=Data!$G$23)</f>
        <v>0</v>
      </c>
      <c r="AB72" s="55">
        <f t="shared" si="10"/>
        <v>0</v>
      </c>
      <c r="AC72" s="55">
        <f t="shared" si="4"/>
        <v>0</v>
      </c>
      <c r="AE72" s="55">
        <f t="shared" si="11"/>
        <v>0</v>
      </c>
      <c r="AG72" s="125" t="b">
        <f>OR(AND($C$5=Data!$G$24,K72="A"),AND($C$6=Data!$G$24,K72="B"),AND($C$7=Data!$G$24,K72="C"))*COUNTIFS(B:B,B72,K:K,K72,B:B,"&lt;&gt;"&amp;"",C:C,"&lt;&gt;"&amp;"")&gt;1</f>
        <v>0</v>
      </c>
      <c r="AH72" s="125" t="b">
        <f t="shared" si="12"/>
        <v>0</v>
      </c>
      <c r="AI72" s="55">
        <f t="shared" si="13"/>
        <v>0</v>
      </c>
    </row>
    <row r="73" spans="1:35" ht="30.75" customHeight="1" x14ac:dyDescent="0.25">
      <c r="A73" s="57"/>
      <c r="B73" s="57"/>
      <c r="C73" s="59"/>
      <c r="D73" s="119"/>
      <c r="E73" s="43"/>
      <c r="F73" s="43"/>
      <c r="G73" s="58"/>
      <c r="H73" s="123"/>
      <c r="I73" s="132"/>
      <c r="J73" s="135">
        <f t="shared" si="5"/>
        <v>0</v>
      </c>
      <c r="K73" s="64" t="str">
        <f t="shared" si="0"/>
        <v>0</v>
      </c>
      <c r="L73" s="65" t="str">
        <f t="shared" si="1"/>
        <v>0</v>
      </c>
      <c r="M73" s="55">
        <f>SUMIFS($J:$J,$C:$C,Data!$B$6,$B:$B,$B73)</f>
        <v>0</v>
      </c>
      <c r="N73" s="55">
        <f>SUMIFS($J:$J,$C:$C,Data!$B$7,$B:$B,$B73)</f>
        <v>0</v>
      </c>
      <c r="O73" s="55">
        <f>SUMIFS($J:$J,$C:$C,Data!$B$8,$B:$B,$B73)</f>
        <v>0</v>
      </c>
      <c r="P73" s="55">
        <f t="shared" si="6"/>
        <v>0</v>
      </c>
      <c r="Q73" s="55">
        <f t="shared" si="7"/>
        <v>0</v>
      </c>
      <c r="R73" s="25" t="b">
        <f>AND($L73="A",$C$5=Data!$G$24)</f>
        <v>0</v>
      </c>
      <c r="S73" s="25" t="b">
        <f>AND($L73="A",$C$5=Data!$G$23)</f>
        <v>0</v>
      </c>
      <c r="T73" s="55">
        <f t="shared" si="8"/>
        <v>0</v>
      </c>
      <c r="U73" s="55">
        <f t="shared" si="2"/>
        <v>0</v>
      </c>
      <c r="V73" s="25" t="b">
        <f>AND($L73="B",$C$6=Data!$G$24)</f>
        <v>0</v>
      </c>
      <c r="W73" s="25" t="b">
        <f>AND($L73="B",$C$6=Data!$G$23)</f>
        <v>0</v>
      </c>
      <c r="X73" s="55">
        <f t="shared" si="9"/>
        <v>0</v>
      </c>
      <c r="Y73" s="55">
        <f t="shared" si="3"/>
        <v>0</v>
      </c>
      <c r="Z73" s="25" t="b">
        <f>AND($L73="C",$C$7=Data!$G$24)</f>
        <v>0</v>
      </c>
      <c r="AA73" s="25" t="b">
        <f>AND($L73="C",$C$7=Data!$G$23)</f>
        <v>0</v>
      </c>
      <c r="AB73" s="55">
        <f t="shared" si="10"/>
        <v>0</v>
      </c>
      <c r="AC73" s="55">
        <f t="shared" si="4"/>
        <v>0</v>
      </c>
      <c r="AE73" s="55">
        <f t="shared" si="11"/>
        <v>0</v>
      </c>
      <c r="AG73" s="125" t="b">
        <f>OR(AND($C$5=Data!$G$24,K73="A"),AND($C$6=Data!$G$24,K73="B"),AND($C$7=Data!$G$24,K73="C"))*COUNTIFS(B:B,B73,K:K,K73,B:B,"&lt;&gt;"&amp;"",C:C,"&lt;&gt;"&amp;"")&gt;1</f>
        <v>0</v>
      </c>
      <c r="AH73" s="125" t="b">
        <f t="shared" si="12"/>
        <v>0</v>
      </c>
      <c r="AI73" s="55">
        <f t="shared" si="13"/>
        <v>0</v>
      </c>
    </row>
    <row r="74" spans="1:35" ht="30.75" customHeight="1" x14ac:dyDescent="0.25">
      <c r="A74" s="57"/>
      <c r="B74" s="57"/>
      <c r="C74" s="59"/>
      <c r="D74" s="119"/>
      <c r="E74" s="43"/>
      <c r="F74" s="43"/>
      <c r="G74" s="58"/>
      <c r="H74" s="123"/>
      <c r="I74" s="132"/>
      <c r="J74" s="135">
        <f t="shared" si="5"/>
        <v>0</v>
      </c>
      <c r="K74" s="64" t="str">
        <f t="shared" ref="K74:K137" si="14">IF(C74&lt;&gt;"",VLOOKUP(C74,budgetLine11ext,2,FALSE),"0")</f>
        <v>0</v>
      </c>
      <c r="L74" s="65" t="str">
        <f t="shared" ref="L74:L137" si="15">IF(C74&lt;&gt;"",VLOOKUP(C74,budgetLine11ext,3,FALSE),"0")</f>
        <v>0</v>
      </c>
      <c r="M74" s="55">
        <f>SUMIFS($J:$J,$C:$C,Data!$B$6,$B:$B,$B74)</f>
        <v>0</v>
      </c>
      <c r="N74" s="55">
        <f>SUMIFS($J:$J,$C:$C,Data!$B$7,$B:$B,$B74)</f>
        <v>0</v>
      </c>
      <c r="O74" s="55">
        <f>SUMIFS($J:$J,$C:$C,Data!$B$8,$B:$B,$B74)</f>
        <v>0</v>
      </c>
      <c r="P74" s="55">
        <f t="shared" si="6"/>
        <v>0</v>
      </c>
      <c r="Q74" s="55">
        <f t="shared" si="7"/>
        <v>0</v>
      </c>
      <c r="R74" s="25" t="b">
        <f>AND($L74="A",$C$5=Data!$G$24)</f>
        <v>0</v>
      </c>
      <c r="S74" s="25" t="b">
        <f>AND($L74="A",$C$5=Data!$G$23)</f>
        <v>0</v>
      </c>
      <c r="T74" s="55">
        <f t="shared" si="8"/>
        <v>0</v>
      </c>
      <c r="U74" s="55">
        <f t="shared" ref="U74:U137" si="16">IF(R74,P74*$D$5,0)</f>
        <v>0</v>
      </c>
      <c r="V74" s="25" t="b">
        <f>AND($L74="B",$C$6=Data!$G$24)</f>
        <v>0</v>
      </c>
      <c r="W74" s="25" t="b">
        <f>AND($L74="B",$C$6=Data!$G$23)</f>
        <v>0</v>
      </c>
      <c r="X74" s="55">
        <f t="shared" si="9"/>
        <v>0</v>
      </c>
      <c r="Y74" s="55">
        <f t="shared" ref="Y74:Y137" si="17">IF(V74,Q74*$D$6,0)</f>
        <v>0</v>
      </c>
      <c r="Z74" s="25" t="b">
        <f>AND($L74="C",$C$7=Data!$G$24)</f>
        <v>0</v>
      </c>
      <c r="AA74" s="25" t="b">
        <f>AND($L74="C",$C$7=Data!$G$23)</f>
        <v>0</v>
      </c>
      <c r="AB74" s="55">
        <f t="shared" si="10"/>
        <v>0</v>
      </c>
      <c r="AC74" s="55">
        <f t="shared" ref="AC74:AC137" si="18">IF(Z74,Q74*$D$7,0)</f>
        <v>0</v>
      </c>
      <c r="AE74" s="55">
        <f t="shared" si="11"/>
        <v>0</v>
      </c>
      <c r="AG74" s="125" t="b">
        <f>OR(AND($C$5=Data!$G$24,K74="A"),AND($C$6=Data!$G$24,K74="B"),AND($C$7=Data!$G$24,K74="C"))*COUNTIFS(B:B,B74,K:K,K74,B:B,"&lt;&gt;"&amp;"",C:C,"&lt;&gt;"&amp;"")&gt;1</f>
        <v>0</v>
      </c>
      <c r="AH74" s="125" t="b">
        <f t="shared" si="12"/>
        <v>0</v>
      </c>
      <c r="AI74" s="55">
        <f t="shared" si="13"/>
        <v>0</v>
      </c>
    </row>
    <row r="75" spans="1:35" ht="30.75" customHeight="1" x14ac:dyDescent="0.25">
      <c r="A75" s="57"/>
      <c r="B75" s="57"/>
      <c r="C75" s="59"/>
      <c r="D75" s="119"/>
      <c r="E75" s="43"/>
      <c r="F75" s="43"/>
      <c r="G75" s="58"/>
      <c r="H75" s="123"/>
      <c r="I75" s="132"/>
      <c r="J75" s="135">
        <f t="shared" ref="J75:J138" si="19">AI75</f>
        <v>0</v>
      </c>
      <c r="K75" s="64" t="str">
        <f t="shared" si="14"/>
        <v>0</v>
      </c>
      <c r="L75" s="65" t="str">
        <f t="shared" si="15"/>
        <v>0</v>
      </c>
      <c r="M75" s="55">
        <f>SUMIFS($J:$J,$C:$C,Data!$B$6,$B:$B,$B75)</f>
        <v>0</v>
      </c>
      <c r="N75" s="55">
        <f>SUMIFS($J:$J,$C:$C,Data!$B$7,$B:$B,$B75)</f>
        <v>0</v>
      </c>
      <c r="O75" s="55">
        <f>SUMIFS($J:$J,$C:$C,Data!$B$8,$B:$B,$B75)</f>
        <v>0</v>
      </c>
      <c r="P75" s="55">
        <f t="shared" ref="P75:P138" si="20">M75+N75+O75</f>
        <v>0</v>
      </c>
      <c r="Q75" s="55">
        <f t="shared" ref="Q75:Q138" si="21">SUMIFS(J:J,L:L,"A*",B:B,B75)</f>
        <v>0</v>
      </c>
      <c r="R75" s="25" t="b">
        <f>AND($L75="A",$C$5=Data!$G$24)</f>
        <v>0</v>
      </c>
      <c r="S75" s="25" t="b">
        <f>AND($L75="A",$C$5=Data!$G$23)</f>
        <v>0</v>
      </c>
      <c r="T75" s="55">
        <f t="shared" ref="T75:T138" si="22">IF(S75,$G75*$H75*$I75,0)</f>
        <v>0</v>
      </c>
      <c r="U75" s="55">
        <f t="shared" si="16"/>
        <v>0</v>
      </c>
      <c r="V75" s="25" t="b">
        <f>AND($L75="B",$C$6=Data!$G$24)</f>
        <v>0</v>
      </c>
      <c r="W75" s="25" t="b">
        <f>AND($L75="B",$C$6=Data!$G$23)</f>
        <v>0</v>
      </c>
      <c r="X75" s="55">
        <f t="shared" ref="X75:X138" si="23">IF(W75,$G75*$I75,0)</f>
        <v>0</v>
      </c>
      <c r="Y75" s="55">
        <f t="shared" si="17"/>
        <v>0</v>
      </c>
      <c r="Z75" s="25" t="b">
        <f>AND($L75="C",$C$7=Data!$G$24)</f>
        <v>0</v>
      </c>
      <c r="AA75" s="25" t="b">
        <f>AND($L75="C",$C$7=Data!$G$23)</f>
        <v>0</v>
      </c>
      <c r="AB75" s="55">
        <f t="shared" ref="AB75:AB138" si="24">IF(AA75,$G75*$H75*$I75,0)</f>
        <v>0</v>
      </c>
      <c r="AC75" s="55">
        <f t="shared" si="18"/>
        <v>0</v>
      </c>
      <c r="AE75" s="55">
        <f t="shared" ref="AE75:AE138" si="25">IF(OR(L75="D",L75="E",L75="F"),$G75*$I75,0)</f>
        <v>0</v>
      </c>
      <c r="AG75" s="125" t="b">
        <f>OR(AND($C$5=Data!$G$24,K75="A"),AND($C$6=Data!$G$24,K75="B"),AND($C$7=Data!$G$24,K75="C"))*COUNTIFS(B:B,B75,K:K,K75,B:B,"&lt;&gt;"&amp;"",C:C,"&lt;&gt;"&amp;"")&gt;1</f>
        <v>0</v>
      </c>
      <c r="AH75" s="125" t="b">
        <f t="shared" ref="AH75:AH138" si="26">AND(AND(A75&lt;&gt;"",B75&lt;&gt;""),RIGHT(A75,1)&lt;&gt;MID(B75,3,1))</f>
        <v>0</v>
      </c>
      <c r="AI75" s="55">
        <f t="shared" ref="AI75:AI138" si="27">T75+U75+X75+Y75+AB75+AC75+AE75</f>
        <v>0</v>
      </c>
    </row>
    <row r="76" spans="1:35" ht="30.75" customHeight="1" x14ac:dyDescent="0.25">
      <c r="A76" s="57"/>
      <c r="B76" s="57"/>
      <c r="C76" s="59"/>
      <c r="D76" s="119"/>
      <c r="E76" s="43"/>
      <c r="F76" s="43"/>
      <c r="G76" s="58"/>
      <c r="H76" s="123"/>
      <c r="I76" s="132"/>
      <c r="J76" s="135">
        <f t="shared" si="19"/>
        <v>0</v>
      </c>
      <c r="K76" s="64" t="str">
        <f t="shared" si="14"/>
        <v>0</v>
      </c>
      <c r="L76" s="65" t="str">
        <f t="shared" si="15"/>
        <v>0</v>
      </c>
      <c r="M76" s="55">
        <f>SUMIFS($J:$J,$C:$C,Data!$B$6,$B:$B,$B76)</f>
        <v>0</v>
      </c>
      <c r="N76" s="55">
        <f>SUMIFS($J:$J,$C:$C,Data!$B$7,$B:$B,$B76)</f>
        <v>0</v>
      </c>
      <c r="O76" s="55">
        <f>SUMIFS($J:$J,$C:$C,Data!$B$8,$B:$B,$B76)</f>
        <v>0</v>
      </c>
      <c r="P76" s="55">
        <f t="shared" si="20"/>
        <v>0</v>
      </c>
      <c r="Q76" s="55">
        <f t="shared" si="21"/>
        <v>0</v>
      </c>
      <c r="R76" s="25" t="b">
        <f>AND($L76="A",$C$5=Data!$G$24)</f>
        <v>0</v>
      </c>
      <c r="S76" s="25" t="b">
        <f>AND($L76="A",$C$5=Data!$G$23)</f>
        <v>0</v>
      </c>
      <c r="T76" s="55">
        <f t="shared" si="22"/>
        <v>0</v>
      </c>
      <c r="U76" s="55">
        <f t="shared" si="16"/>
        <v>0</v>
      </c>
      <c r="V76" s="25" t="b">
        <f>AND($L76="B",$C$6=Data!$G$24)</f>
        <v>0</v>
      </c>
      <c r="W76" s="25" t="b">
        <f>AND($L76="B",$C$6=Data!$G$23)</f>
        <v>0</v>
      </c>
      <c r="X76" s="55">
        <f t="shared" si="23"/>
        <v>0</v>
      </c>
      <c r="Y76" s="55">
        <f t="shared" si="17"/>
        <v>0</v>
      </c>
      <c r="Z76" s="25" t="b">
        <f>AND($L76="C",$C$7=Data!$G$24)</f>
        <v>0</v>
      </c>
      <c r="AA76" s="25" t="b">
        <f>AND($L76="C",$C$7=Data!$G$23)</f>
        <v>0</v>
      </c>
      <c r="AB76" s="55">
        <f t="shared" si="24"/>
        <v>0</v>
      </c>
      <c r="AC76" s="55">
        <f t="shared" si="18"/>
        <v>0</v>
      </c>
      <c r="AE76" s="55">
        <f t="shared" si="25"/>
        <v>0</v>
      </c>
      <c r="AG76" s="125" t="b">
        <f>OR(AND($C$5=Data!$G$24,K76="A"),AND($C$6=Data!$G$24,K76="B"),AND($C$7=Data!$G$24,K76="C"))*COUNTIFS(B:B,B76,K:K,K76,B:B,"&lt;&gt;"&amp;"",C:C,"&lt;&gt;"&amp;"")&gt;1</f>
        <v>0</v>
      </c>
      <c r="AH76" s="125" t="b">
        <f t="shared" si="26"/>
        <v>0</v>
      </c>
      <c r="AI76" s="55">
        <f t="shared" si="27"/>
        <v>0</v>
      </c>
    </row>
    <row r="77" spans="1:35" ht="30.75" customHeight="1" x14ac:dyDescent="0.25">
      <c r="A77" s="57"/>
      <c r="B77" s="57"/>
      <c r="C77" s="59"/>
      <c r="D77" s="119"/>
      <c r="E77" s="43"/>
      <c r="F77" s="43"/>
      <c r="G77" s="58"/>
      <c r="H77" s="123"/>
      <c r="I77" s="132"/>
      <c r="J77" s="135">
        <f t="shared" si="19"/>
        <v>0</v>
      </c>
      <c r="K77" s="64" t="str">
        <f t="shared" si="14"/>
        <v>0</v>
      </c>
      <c r="L77" s="65" t="str">
        <f t="shared" si="15"/>
        <v>0</v>
      </c>
      <c r="M77" s="55">
        <f>SUMIFS($J:$J,$C:$C,Data!$B$6,$B:$B,$B77)</f>
        <v>0</v>
      </c>
      <c r="N77" s="55">
        <f>SUMIFS($J:$J,$C:$C,Data!$B$7,$B:$B,$B77)</f>
        <v>0</v>
      </c>
      <c r="O77" s="55">
        <f>SUMIFS($J:$J,$C:$C,Data!$B$8,$B:$B,$B77)</f>
        <v>0</v>
      </c>
      <c r="P77" s="55">
        <f t="shared" si="20"/>
        <v>0</v>
      </c>
      <c r="Q77" s="55">
        <f t="shared" si="21"/>
        <v>0</v>
      </c>
      <c r="R77" s="25" t="b">
        <f>AND($L77="A",$C$5=Data!$G$24)</f>
        <v>0</v>
      </c>
      <c r="S77" s="25" t="b">
        <f>AND($L77="A",$C$5=Data!$G$23)</f>
        <v>0</v>
      </c>
      <c r="T77" s="55">
        <f t="shared" si="22"/>
        <v>0</v>
      </c>
      <c r="U77" s="55">
        <f t="shared" si="16"/>
        <v>0</v>
      </c>
      <c r="V77" s="25" t="b">
        <f>AND($L77="B",$C$6=Data!$G$24)</f>
        <v>0</v>
      </c>
      <c r="W77" s="25" t="b">
        <f>AND($L77="B",$C$6=Data!$G$23)</f>
        <v>0</v>
      </c>
      <c r="X77" s="55">
        <f t="shared" si="23"/>
        <v>0</v>
      </c>
      <c r="Y77" s="55">
        <f t="shared" si="17"/>
        <v>0</v>
      </c>
      <c r="Z77" s="25" t="b">
        <f>AND($L77="C",$C$7=Data!$G$24)</f>
        <v>0</v>
      </c>
      <c r="AA77" s="25" t="b">
        <f>AND($L77="C",$C$7=Data!$G$23)</f>
        <v>0</v>
      </c>
      <c r="AB77" s="55">
        <f t="shared" si="24"/>
        <v>0</v>
      </c>
      <c r="AC77" s="55">
        <f t="shared" si="18"/>
        <v>0</v>
      </c>
      <c r="AE77" s="55">
        <f t="shared" si="25"/>
        <v>0</v>
      </c>
      <c r="AG77" s="125" t="b">
        <f>OR(AND($C$5=Data!$G$24,K77="A"),AND($C$6=Data!$G$24,K77="B"),AND($C$7=Data!$G$24,K77="C"))*COUNTIFS(B:B,B77,K:K,K77,B:B,"&lt;&gt;"&amp;"",C:C,"&lt;&gt;"&amp;"")&gt;1</f>
        <v>0</v>
      </c>
      <c r="AH77" s="125" t="b">
        <f t="shared" si="26"/>
        <v>0</v>
      </c>
      <c r="AI77" s="55">
        <f t="shared" si="27"/>
        <v>0</v>
      </c>
    </row>
    <row r="78" spans="1:35" ht="30.75" customHeight="1" x14ac:dyDescent="0.25">
      <c r="A78" s="57"/>
      <c r="B78" s="57"/>
      <c r="C78" s="59"/>
      <c r="D78" s="119"/>
      <c r="E78" s="43"/>
      <c r="F78" s="43"/>
      <c r="G78" s="58"/>
      <c r="H78" s="123"/>
      <c r="I78" s="132"/>
      <c r="J78" s="135">
        <f t="shared" si="19"/>
        <v>0</v>
      </c>
      <c r="K78" s="64" t="str">
        <f t="shared" si="14"/>
        <v>0</v>
      </c>
      <c r="L78" s="65" t="str">
        <f t="shared" si="15"/>
        <v>0</v>
      </c>
      <c r="M78" s="55">
        <f>SUMIFS($J:$J,$C:$C,Data!$B$6,$B:$B,$B78)</f>
        <v>0</v>
      </c>
      <c r="N78" s="55">
        <f>SUMIFS($J:$J,$C:$C,Data!$B$7,$B:$B,$B78)</f>
        <v>0</v>
      </c>
      <c r="O78" s="55">
        <f>SUMIFS($J:$J,$C:$C,Data!$B$8,$B:$B,$B78)</f>
        <v>0</v>
      </c>
      <c r="P78" s="55">
        <f t="shared" si="20"/>
        <v>0</v>
      </c>
      <c r="Q78" s="55">
        <f t="shared" si="21"/>
        <v>0</v>
      </c>
      <c r="R78" s="25" t="b">
        <f>AND($L78="A",$C$5=Data!$G$24)</f>
        <v>0</v>
      </c>
      <c r="S78" s="25" t="b">
        <f>AND($L78="A",$C$5=Data!$G$23)</f>
        <v>0</v>
      </c>
      <c r="T78" s="55">
        <f t="shared" si="22"/>
        <v>0</v>
      </c>
      <c r="U78" s="55">
        <f t="shared" si="16"/>
        <v>0</v>
      </c>
      <c r="V78" s="25" t="b">
        <f>AND($L78="B",$C$6=Data!$G$24)</f>
        <v>0</v>
      </c>
      <c r="W78" s="25" t="b">
        <f>AND($L78="B",$C$6=Data!$G$23)</f>
        <v>0</v>
      </c>
      <c r="X78" s="55">
        <f t="shared" si="23"/>
        <v>0</v>
      </c>
      <c r="Y78" s="55">
        <f t="shared" si="17"/>
        <v>0</v>
      </c>
      <c r="Z78" s="25" t="b">
        <f>AND($L78="C",$C$7=Data!$G$24)</f>
        <v>0</v>
      </c>
      <c r="AA78" s="25" t="b">
        <f>AND($L78="C",$C$7=Data!$G$23)</f>
        <v>0</v>
      </c>
      <c r="AB78" s="55">
        <f t="shared" si="24"/>
        <v>0</v>
      </c>
      <c r="AC78" s="55">
        <f t="shared" si="18"/>
        <v>0</v>
      </c>
      <c r="AE78" s="55">
        <f t="shared" si="25"/>
        <v>0</v>
      </c>
      <c r="AG78" s="125" t="b">
        <f>OR(AND($C$5=Data!$G$24,K78="A"),AND($C$6=Data!$G$24,K78="B"),AND($C$7=Data!$G$24,K78="C"))*COUNTIFS(B:B,B78,K:K,K78,B:B,"&lt;&gt;"&amp;"",C:C,"&lt;&gt;"&amp;"")&gt;1</f>
        <v>0</v>
      </c>
      <c r="AH78" s="125" t="b">
        <f t="shared" si="26"/>
        <v>0</v>
      </c>
      <c r="AI78" s="55">
        <f t="shared" si="27"/>
        <v>0</v>
      </c>
    </row>
    <row r="79" spans="1:35" ht="30.75" customHeight="1" x14ac:dyDescent="0.25">
      <c r="A79" s="57"/>
      <c r="B79" s="57"/>
      <c r="C79" s="59"/>
      <c r="D79" s="119"/>
      <c r="E79" s="43"/>
      <c r="F79" s="43"/>
      <c r="G79" s="58"/>
      <c r="H79" s="123"/>
      <c r="I79" s="132"/>
      <c r="J79" s="135">
        <f t="shared" si="19"/>
        <v>0</v>
      </c>
      <c r="K79" s="64" t="str">
        <f t="shared" si="14"/>
        <v>0</v>
      </c>
      <c r="L79" s="65" t="str">
        <f t="shared" si="15"/>
        <v>0</v>
      </c>
      <c r="M79" s="55">
        <f>SUMIFS($J:$J,$C:$C,Data!$B$6,$B:$B,$B79)</f>
        <v>0</v>
      </c>
      <c r="N79" s="55">
        <f>SUMIFS($J:$J,$C:$C,Data!$B$7,$B:$B,$B79)</f>
        <v>0</v>
      </c>
      <c r="O79" s="55">
        <f>SUMIFS($J:$J,$C:$C,Data!$B$8,$B:$B,$B79)</f>
        <v>0</v>
      </c>
      <c r="P79" s="55">
        <f t="shared" si="20"/>
        <v>0</v>
      </c>
      <c r="Q79" s="55">
        <f t="shared" si="21"/>
        <v>0</v>
      </c>
      <c r="R79" s="25" t="b">
        <f>AND($L79="A",$C$5=Data!$G$24)</f>
        <v>0</v>
      </c>
      <c r="S79" s="25" t="b">
        <f>AND($L79="A",$C$5=Data!$G$23)</f>
        <v>0</v>
      </c>
      <c r="T79" s="55">
        <f t="shared" si="22"/>
        <v>0</v>
      </c>
      <c r="U79" s="55">
        <f t="shared" si="16"/>
        <v>0</v>
      </c>
      <c r="V79" s="25" t="b">
        <f>AND($L79="B",$C$6=Data!$G$24)</f>
        <v>0</v>
      </c>
      <c r="W79" s="25" t="b">
        <f>AND($L79="B",$C$6=Data!$G$23)</f>
        <v>0</v>
      </c>
      <c r="X79" s="55">
        <f t="shared" si="23"/>
        <v>0</v>
      </c>
      <c r="Y79" s="55">
        <f t="shared" si="17"/>
        <v>0</v>
      </c>
      <c r="Z79" s="25" t="b">
        <f>AND($L79="C",$C$7=Data!$G$24)</f>
        <v>0</v>
      </c>
      <c r="AA79" s="25" t="b">
        <f>AND($L79="C",$C$7=Data!$G$23)</f>
        <v>0</v>
      </c>
      <c r="AB79" s="55">
        <f t="shared" si="24"/>
        <v>0</v>
      </c>
      <c r="AC79" s="55">
        <f t="shared" si="18"/>
        <v>0</v>
      </c>
      <c r="AE79" s="55">
        <f t="shared" si="25"/>
        <v>0</v>
      </c>
      <c r="AG79" s="125" t="b">
        <f>OR(AND($C$5=Data!$G$24,K79="A"),AND($C$6=Data!$G$24,K79="B"),AND($C$7=Data!$G$24,K79="C"))*COUNTIFS(B:B,B79,K:K,K79,B:B,"&lt;&gt;"&amp;"",C:C,"&lt;&gt;"&amp;"")&gt;1</f>
        <v>0</v>
      </c>
      <c r="AH79" s="125" t="b">
        <f t="shared" si="26"/>
        <v>0</v>
      </c>
      <c r="AI79" s="55">
        <f t="shared" si="27"/>
        <v>0</v>
      </c>
    </row>
    <row r="80" spans="1:35" ht="30.75" customHeight="1" x14ac:dyDescent="0.25">
      <c r="A80" s="57"/>
      <c r="B80" s="57"/>
      <c r="C80" s="59"/>
      <c r="D80" s="119"/>
      <c r="E80" s="43"/>
      <c r="F80" s="43"/>
      <c r="G80" s="58"/>
      <c r="H80" s="123"/>
      <c r="I80" s="132"/>
      <c r="J80" s="135">
        <f t="shared" si="19"/>
        <v>0</v>
      </c>
      <c r="K80" s="64" t="str">
        <f t="shared" si="14"/>
        <v>0</v>
      </c>
      <c r="L80" s="65" t="str">
        <f t="shared" si="15"/>
        <v>0</v>
      </c>
      <c r="M80" s="55">
        <f>SUMIFS($J:$J,$C:$C,Data!$B$6,$B:$B,$B80)</f>
        <v>0</v>
      </c>
      <c r="N80" s="55">
        <f>SUMIFS($J:$J,$C:$C,Data!$B$7,$B:$B,$B80)</f>
        <v>0</v>
      </c>
      <c r="O80" s="55">
        <f>SUMIFS($J:$J,$C:$C,Data!$B$8,$B:$B,$B80)</f>
        <v>0</v>
      </c>
      <c r="P80" s="55">
        <f t="shared" si="20"/>
        <v>0</v>
      </c>
      <c r="Q80" s="55">
        <f t="shared" si="21"/>
        <v>0</v>
      </c>
      <c r="R80" s="25" t="b">
        <f>AND($L80="A",$C$5=Data!$G$24)</f>
        <v>0</v>
      </c>
      <c r="S80" s="25" t="b">
        <f>AND($L80="A",$C$5=Data!$G$23)</f>
        <v>0</v>
      </c>
      <c r="T80" s="55">
        <f t="shared" si="22"/>
        <v>0</v>
      </c>
      <c r="U80" s="55">
        <f t="shared" si="16"/>
        <v>0</v>
      </c>
      <c r="V80" s="25" t="b">
        <f>AND($L80="B",$C$6=Data!$G$24)</f>
        <v>0</v>
      </c>
      <c r="W80" s="25" t="b">
        <f>AND($L80="B",$C$6=Data!$G$23)</f>
        <v>0</v>
      </c>
      <c r="X80" s="55">
        <f t="shared" si="23"/>
        <v>0</v>
      </c>
      <c r="Y80" s="55">
        <f t="shared" si="17"/>
        <v>0</v>
      </c>
      <c r="Z80" s="25" t="b">
        <f>AND($L80="C",$C$7=Data!$G$24)</f>
        <v>0</v>
      </c>
      <c r="AA80" s="25" t="b">
        <f>AND($L80="C",$C$7=Data!$G$23)</f>
        <v>0</v>
      </c>
      <c r="AB80" s="55">
        <f t="shared" si="24"/>
        <v>0</v>
      </c>
      <c r="AC80" s="55">
        <f t="shared" si="18"/>
        <v>0</v>
      </c>
      <c r="AE80" s="55">
        <f t="shared" si="25"/>
        <v>0</v>
      </c>
      <c r="AG80" s="125" t="b">
        <f>OR(AND($C$5=Data!$G$24,K80="A"),AND($C$6=Data!$G$24,K80="B"),AND($C$7=Data!$G$24,K80="C"))*COUNTIFS(B:B,B80,K:K,K80,B:B,"&lt;&gt;"&amp;"",C:C,"&lt;&gt;"&amp;"")&gt;1</f>
        <v>0</v>
      </c>
      <c r="AH80" s="125" t="b">
        <f t="shared" si="26"/>
        <v>0</v>
      </c>
      <c r="AI80" s="55">
        <f t="shared" si="27"/>
        <v>0</v>
      </c>
    </row>
    <row r="81" spans="1:35" ht="30.75" customHeight="1" x14ac:dyDescent="0.25">
      <c r="A81" s="57"/>
      <c r="B81" s="57"/>
      <c r="C81" s="59"/>
      <c r="D81" s="119"/>
      <c r="E81" s="43"/>
      <c r="F81" s="43"/>
      <c r="G81" s="58"/>
      <c r="H81" s="123"/>
      <c r="I81" s="132"/>
      <c r="J81" s="135">
        <f t="shared" si="19"/>
        <v>0</v>
      </c>
      <c r="K81" s="64" t="str">
        <f t="shared" si="14"/>
        <v>0</v>
      </c>
      <c r="L81" s="65" t="str">
        <f t="shared" si="15"/>
        <v>0</v>
      </c>
      <c r="M81" s="55">
        <f>SUMIFS($J:$J,$C:$C,Data!$B$6,$B:$B,$B81)</f>
        <v>0</v>
      </c>
      <c r="N81" s="55">
        <f>SUMIFS($J:$J,$C:$C,Data!$B$7,$B:$B,$B81)</f>
        <v>0</v>
      </c>
      <c r="O81" s="55">
        <f>SUMIFS($J:$J,$C:$C,Data!$B$8,$B:$B,$B81)</f>
        <v>0</v>
      </c>
      <c r="P81" s="55">
        <f t="shared" si="20"/>
        <v>0</v>
      </c>
      <c r="Q81" s="55">
        <f t="shared" si="21"/>
        <v>0</v>
      </c>
      <c r="R81" s="25" t="b">
        <f>AND($L81="A",$C$5=Data!$G$24)</f>
        <v>0</v>
      </c>
      <c r="S81" s="25" t="b">
        <f>AND($L81="A",$C$5=Data!$G$23)</f>
        <v>0</v>
      </c>
      <c r="T81" s="55">
        <f t="shared" si="22"/>
        <v>0</v>
      </c>
      <c r="U81" s="55">
        <f t="shared" si="16"/>
        <v>0</v>
      </c>
      <c r="V81" s="25" t="b">
        <f>AND($L81="B",$C$6=Data!$G$24)</f>
        <v>0</v>
      </c>
      <c r="W81" s="25" t="b">
        <f>AND($L81="B",$C$6=Data!$G$23)</f>
        <v>0</v>
      </c>
      <c r="X81" s="55">
        <f t="shared" si="23"/>
        <v>0</v>
      </c>
      <c r="Y81" s="55">
        <f t="shared" si="17"/>
        <v>0</v>
      </c>
      <c r="Z81" s="25" t="b">
        <f>AND($L81="C",$C$7=Data!$G$24)</f>
        <v>0</v>
      </c>
      <c r="AA81" s="25" t="b">
        <f>AND($L81="C",$C$7=Data!$G$23)</f>
        <v>0</v>
      </c>
      <c r="AB81" s="55">
        <f t="shared" si="24"/>
        <v>0</v>
      </c>
      <c r="AC81" s="55">
        <f t="shared" si="18"/>
        <v>0</v>
      </c>
      <c r="AE81" s="55">
        <f t="shared" si="25"/>
        <v>0</v>
      </c>
      <c r="AG81" s="125" t="b">
        <f>OR(AND($C$5=Data!$G$24,K81="A"),AND($C$6=Data!$G$24,K81="B"),AND($C$7=Data!$G$24,K81="C"))*COUNTIFS(B:B,B81,K:K,K81,B:B,"&lt;&gt;"&amp;"",C:C,"&lt;&gt;"&amp;"")&gt;1</f>
        <v>0</v>
      </c>
      <c r="AH81" s="125" t="b">
        <f t="shared" si="26"/>
        <v>0</v>
      </c>
      <c r="AI81" s="55">
        <f t="shared" si="27"/>
        <v>0</v>
      </c>
    </row>
    <row r="82" spans="1:35" ht="30.75" customHeight="1" x14ac:dyDescent="0.25">
      <c r="A82" s="57"/>
      <c r="B82" s="57"/>
      <c r="C82" s="59"/>
      <c r="D82" s="119"/>
      <c r="E82" s="43"/>
      <c r="F82" s="43"/>
      <c r="G82" s="58"/>
      <c r="H82" s="123"/>
      <c r="I82" s="132"/>
      <c r="J82" s="135">
        <f t="shared" si="19"/>
        <v>0</v>
      </c>
      <c r="K82" s="64" t="str">
        <f t="shared" si="14"/>
        <v>0</v>
      </c>
      <c r="L82" s="65" t="str">
        <f t="shared" si="15"/>
        <v>0</v>
      </c>
      <c r="M82" s="55">
        <f>SUMIFS($J:$J,$C:$C,Data!$B$6,$B:$B,$B82)</f>
        <v>0</v>
      </c>
      <c r="N82" s="55">
        <f>SUMIFS($J:$J,$C:$C,Data!$B$7,$B:$B,$B82)</f>
        <v>0</v>
      </c>
      <c r="O82" s="55">
        <f>SUMIFS($J:$J,$C:$C,Data!$B$8,$B:$B,$B82)</f>
        <v>0</v>
      </c>
      <c r="P82" s="55">
        <f t="shared" si="20"/>
        <v>0</v>
      </c>
      <c r="Q82" s="55">
        <f t="shared" si="21"/>
        <v>0</v>
      </c>
      <c r="R82" s="25" t="b">
        <f>AND($L82="A",$C$5=Data!$G$24)</f>
        <v>0</v>
      </c>
      <c r="S82" s="25" t="b">
        <f>AND($L82="A",$C$5=Data!$G$23)</f>
        <v>0</v>
      </c>
      <c r="T82" s="55">
        <f t="shared" si="22"/>
        <v>0</v>
      </c>
      <c r="U82" s="55">
        <f t="shared" si="16"/>
        <v>0</v>
      </c>
      <c r="V82" s="25" t="b">
        <f>AND($L82="B",$C$6=Data!$G$24)</f>
        <v>0</v>
      </c>
      <c r="W82" s="25" t="b">
        <f>AND($L82="B",$C$6=Data!$G$23)</f>
        <v>0</v>
      </c>
      <c r="X82" s="55">
        <f t="shared" si="23"/>
        <v>0</v>
      </c>
      <c r="Y82" s="55">
        <f t="shared" si="17"/>
        <v>0</v>
      </c>
      <c r="Z82" s="25" t="b">
        <f>AND($L82="C",$C$7=Data!$G$24)</f>
        <v>0</v>
      </c>
      <c r="AA82" s="25" t="b">
        <f>AND($L82="C",$C$7=Data!$G$23)</f>
        <v>0</v>
      </c>
      <c r="AB82" s="55">
        <f t="shared" si="24"/>
        <v>0</v>
      </c>
      <c r="AC82" s="55">
        <f t="shared" si="18"/>
        <v>0</v>
      </c>
      <c r="AE82" s="55">
        <f t="shared" si="25"/>
        <v>0</v>
      </c>
      <c r="AG82" s="125" t="b">
        <f>OR(AND($C$5=Data!$G$24,K82="A"),AND($C$6=Data!$G$24,K82="B"),AND($C$7=Data!$G$24,K82="C"))*COUNTIFS(B:B,B82,K:K,K82,B:B,"&lt;&gt;"&amp;"",C:C,"&lt;&gt;"&amp;"")&gt;1</f>
        <v>0</v>
      </c>
      <c r="AH82" s="125" t="b">
        <f t="shared" si="26"/>
        <v>0</v>
      </c>
      <c r="AI82" s="55">
        <f t="shared" si="27"/>
        <v>0</v>
      </c>
    </row>
    <row r="83" spans="1:35" ht="30.75" customHeight="1" x14ac:dyDescent="0.25">
      <c r="A83" s="57"/>
      <c r="B83" s="57"/>
      <c r="C83" s="59"/>
      <c r="D83" s="119"/>
      <c r="E83" s="43"/>
      <c r="F83" s="43"/>
      <c r="G83" s="58"/>
      <c r="H83" s="123"/>
      <c r="I83" s="132"/>
      <c r="J83" s="135">
        <f t="shared" si="19"/>
        <v>0</v>
      </c>
      <c r="K83" s="64" t="str">
        <f t="shared" si="14"/>
        <v>0</v>
      </c>
      <c r="L83" s="65" t="str">
        <f t="shared" si="15"/>
        <v>0</v>
      </c>
      <c r="M83" s="55">
        <f>SUMIFS($J:$J,$C:$C,Data!$B$6,$B:$B,$B83)</f>
        <v>0</v>
      </c>
      <c r="N83" s="55">
        <f>SUMIFS($J:$J,$C:$C,Data!$B$7,$B:$B,$B83)</f>
        <v>0</v>
      </c>
      <c r="O83" s="55">
        <f>SUMIFS($J:$J,$C:$C,Data!$B$8,$B:$B,$B83)</f>
        <v>0</v>
      </c>
      <c r="P83" s="55">
        <f t="shared" si="20"/>
        <v>0</v>
      </c>
      <c r="Q83" s="55">
        <f t="shared" si="21"/>
        <v>0</v>
      </c>
      <c r="R83" s="25" t="b">
        <f>AND($L83="A",$C$5=Data!$G$24)</f>
        <v>0</v>
      </c>
      <c r="S83" s="25" t="b">
        <f>AND($L83="A",$C$5=Data!$G$23)</f>
        <v>0</v>
      </c>
      <c r="T83" s="55">
        <f t="shared" si="22"/>
        <v>0</v>
      </c>
      <c r="U83" s="55">
        <f t="shared" si="16"/>
        <v>0</v>
      </c>
      <c r="V83" s="25" t="b">
        <f>AND($L83="B",$C$6=Data!$G$24)</f>
        <v>0</v>
      </c>
      <c r="W83" s="25" t="b">
        <f>AND($L83="B",$C$6=Data!$G$23)</f>
        <v>0</v>
      </c>
      <c r="X83" s="55">
        <f t="shared" si="23"/>
        <v>0</v>
      </c>
      <c r="Y83" s="55">
        <f t="shared" si="17"/>
        <v>0</v>
      </c>
      <c r="Z83" s="25" t="b">
        <f>AND($L83="C",$C$7=Data!$G$24)</f>
        <v>0</v>
      </c>
      <c r="AA83" s="25" t="b">
        <f>AND($L83="C",$C$7=Data!$G$23)</f>
        <v>0</v>
      </c>
      <c r="AB83" s="55">
        <f t="shared" si="24"/>
        <v>0</v>
      </c>
      <c r="AC83" s="55">
        <f t="shared" si="18"/>
        <v>0</v>
      </c>
      <c r="AE83" s="55">
        <f t="shared" si="25"/>
        <v>0</v>
      </c>
      <c r="AG83" s="125" t="b">
        <f>OR(AND($C$5=Data!$G$24,K83="A"),AND($C$6=Data!$G$24,K83="B"),AND($C$7=Data!$G$24,K83="C"))*COUNTIFS(B:B,B83,K:K,K83,B:B,"&lt;&gt;"&amp;"",C:C,"&lt;&gt;"&amp;"")&gt;1</f>
        <v>0</v>
      </c>
      <c r="AH83" s="125" t="b">
        <f t="shared" si="26"/>
        <v>0</v>
      </c>
      <c r="AI83" s="55">
        <f t="shared" si="27"/>
        <v>0</v>
      </c>
    </row>
    <row r="84" spans="1:35" ht="30.75" customHeight="1" x14ac:dyDescent="0.25">
      <c r="A84" s="57"/>
      <c r="B84" s="57"/>
      <c r="C84" s="59"/>
      <c r="D84" s="119"/>
      <c r="E84" s="43"/>
      <c r="F84" s="43"/>
      <c r="G84" s="58"/>
      <c r="H84" s="123"/>
      <c r="I84" s="132"/>
      <c r="J84" s="135">
        <f t="shared" si="19"/>
        <v>0</v>
      </c>
      <c r="K84" s="64" t="str">
        <f t="shared" si="14"/>
        <v>0</v>
      </c>
      <c r="L84" s="65" t="str">
        <f t="shared" si="15"/>
        <v>0</v>
      </c>
      <c r="M84" s="55">
        <f>SUMIFS($J:$J,$C:$C,Data!$B$6,$B:$B,$B84)</f>
        <v>0</v>
      </c>
      <c r="N84" s="55">
        <f>SUMIFS($J:$J,$C:$C,Data!$B$7,$B:$B,$B84)</f>
        <v>0</v>
      </c>
      <c r="O84" s="55">
        <f>SUMIFS($J:$J,$C:$C,Data!$B$8,$B:$B,$B84)</f>
        <v>0</v>
      </c>
      <c r="P84" s="55">
        <f t="shared" si="20"/>
        <v>0</v>
      </c>
      <c r="Q84" s="55">
        <f t="shared" si="21"/>
        <v>0</v>
      </c>
      <c r="R84" s="25" t="b">
        <f>AND($L84="A",$C$5=Data!$G$24)</f>
        <v>0</v>
      </c>
      <c r="S84" s="25" t="b">
        <f>AND($L84="A",$C$5=Data!$G$23)</f>
        <v>0</v>
      </c>
      <c r="T84" s="55">
        <f t="shared" si="22"/>
        <v>0</v>
      </c>
      <c r="U84" s="55">
        <f t="shared" si="16"/>
        <v>0</v>
      </c>
      <c r="V84" s="25" t="b">
        <f>AND($L84="B",$C$6=Data!$G$24)</f>
        <v>0</v>
      </c>
      <c r="W84" s="25" t="b">
        <f>AND($L84="B",$C$6=Data!$G$23)</f>
        <v>0</v>
      </c>
      <c r="X84" s="55">
        <f t="shared" si="23"/>
        <v>0</v>
      </c>
      <c r="Y84" s="55">
        <f t="shared" si="17"/>
        <v>0</v>
      </c>
      <c r="Z84" s="25" t="b">
        <f>AND($L84="C",$C$7=Data!$G$24)</f>
        <v>0</v>
      </c>
      <c r="AA84" s="25" t="b">
        <f>AND($L84="C",$C$7=Data!$G$23)</f>
        <v>0</v>
      </c>
      <c r="AB84" s="55">
        <f t="shared" si="24"/>
        <v>0</v>
      </c>
      <c r="AC84" s="55">
        <f t="shared" si="18"/>
        <v>0</v>
      </c>
      <c r="AE84" s="55">
        <f t="shared" si="25"/>
        <v>0</v>
      </c>
      <c r="AG84" s="125" t="b">
        <f>OR(AND($C$5=Data!$G$24,K84="A"),AND($C$6=Data!$G$24,K84="B"),AND($C$7=Data!$G$24,K84="C"))*COUNTIFS(B:B,B84,K:K,K84,B:B,"&lt;&gt;"&amp;"",C:C,"&lt;&gt;"&amp;"")&gt;1</f>
        <v>0</v>
      </c>
      <c r="AH84" s="125" t="b">
        <f t="shared" si="26"/>
        <v>0</v>
      </c>
      <c r="AI84" s="55">
        <f t="shared" si="27"/>
        <v>0</v>
      </c>
    </row>
    <row r="85" spans="1:35" ht="30.75" customHeight="1" x14ac:dyDescent="0.25">
      <c r="A85" s="57"/>
      <c r="B85" s="57"/>
      <c r="C85" s="59"/>
      <c r="D85" s="119"/>
      <c r="E85" s="43"/>
      <c r="F85" s="43"/>
      <c r="G85" s="58"/>
      <c r="H85" s="123"/>
      <c r="I85" s="132"/>
      <c r="J85" s="135">
        <f t="shared" si="19"/>
        <v>0</v>
      </c>
      <c r="K85" s="64" t="str">
        <f t="shared" si="14"/>
        <v>0</v>
      </c>
      <c r="L85" s="65" t="str">
        <f t="shared" si="15"/>
        <v>0</v>
      </c>
      <c r="M85" s="55">
        <f>SUMIFS($J:$J,$C:$C,Data!$B$6,$B:$B,$B85)</f>
        <v>0</v>
      </c>
      <c r="N85" s="55">
        <f>SUMIFS($J:$J,$C:$C,Data!$B$7,$B:$B,$B85)</f>
        <v>0</v>
      </c>
      <c r="O85" s="55">
        <f>SUMIFS($J:$J,$C:$C,Data!$B$8,$B:$B,$B85)</f>
        <v>0</v>
      </c>
      <c r="P85" s="55">
        <f t="shared" si="20"/>
        <v>0</v>
      </c>
      <c r="Q85" s="55">
        <f t="shared" si="21"/>
        <v>0</v>
      </c>
      <c r="R85" s="25" t="b">
        <f>AND($L85="A",$C$5=Data!$G$24)</f>
        <v>0</v>
      </c>
      <c r="S85" s="25" t="b">
        <f>AND($L85="A",$C$5=Data!$G$23)</f>
        <v>0</v>
      </c>
      <c r="T85" s="55">
        <f t="shared" si="22"/>
        <v>0</v>
      </c>
      <c r="U85" s="55">
        <f t="shared" si="16"/>
        <v>0</v>
      </c>
      <c r="V85" s="25" t="b">
        <f>AND($L85="B",$C$6=Data!$G$24)</f>
        <v>0</v>
      </c>
      <c r="W85" s="25" t="b">
        <f>AND($L85="B",$C$6=Data!$G$23)</f>
        <v>0</v>
      </c>
      <c r="X85" s="55">
        <f t="shared" si="23"/>
        <v>0</v>
      </c>
      <c r="Y85" s="55">
        <f t="shared" si="17"/>
        <v>0</v>
      </c>
      <c r="Z85" s="25" t="b">
        <f>AND($L85="C",$C$7=Data!$G$24)</f>
        <v>0</v>
      </c>
      <c r="AA85" s="25" t="b">
        <f>AND($L85="C",$C$7=Data!$G$23)</f>
        <v>0</v>
      </c>
      <c r="AB85" s="55">
        <f t="shared" si="24"/>
        <v>0</v>
      </c>
      <c r="AC85" s="55">
        <f t="shared" si="18"/>
        <v>0</v>
      </c>
      <c r="AE85" s="55">
        <f t="shared" si="25"/>
        <v>0</v>
      </c>
      <c r="AG85" s="125" t="b">
        <f>OR(AND($C$5=Data!$G$24,K85="A"),AND($C$6=Data!$G$24,K85="B"),AND($C$7=Data!$G$24,K85="C"))*COUNTIFS(B:B,B85,K:K,K85,B:B,"&lt;&gt;"&amp;"",C:C,"&lt;&gt;"&amp;"")&gt;1</f>
        <v>0</v>
      </c>
      <c r="AH85" s="125" t="b">
        <f t="shared" si="26"/>
        <v>0</v>
      </c>
      <c r="AI85" s="55">
        <f t="shared" si="27"/>
        <v>0</v>
      </c>
    </row>
    <row r="86" spans="1:35" ht="30.75" customHeight="1" x14ac:dyDescent="0.25">
      <c r="A86" s="57"/>
      <c r="B86" s="57"/>
      <c r="C86" s="59"/>
      <c r="D86" s="119"/>
      <c r="E86" s="43"/>
      <c r="F86" s="43"/>
      <c r="G86" s="58"/>
      <c r="H86" s="123"/>
      <c r="I86" s="132"/>
      <c r="J86" s="135">
        <f t="shared" si="19"/>
        <v>0</v>
      </c>
      <c r="K86" s="64" t="str">
        <f t="shared" si="14"/>
        <v>0</v>
      </c>
      <c r="L86" s="65" t="str">
        <f t="shared" si="15"/>
        <v>0</v>
      </c>
      <c r="M86" s="55">
        <f>SUMIFS($J:$J,$C:$C,Data!$B$6,$B:$B,$B86)</f>
        <v>0</v>
      </c>
      <c r="N86" s="55">
        <f>SUMIFS($J:$J,$C:$C,Data!$B$7,$B:$B,$B86)</f>
        <v>0</v>
      </c>
      <c r="O86" s="55">
        <f>SUMIFS($J:$J,$C:$C,Data!$B$8,$B:$B,$B86)</f>
        <v>0</v>
      </c>
      <c r="P86" s="55">
        <f t="shared" si="20"/>
        <v>0</v>
      </c>
      <c r="Q86" s="55">
        <f t="shared" si="21"/>
        <v>0</v>
      </c>
      <c r="R86" s="25" t="b">
        <f>AND($L86="A",$C$5=Data!$G$24)</f>
        <v>0</v>
      </c>
      <c r="S86" s="25" t="b">
        <f>AND($L86="A",$C$5=Data!$G$23)</f>
        <v>0</v>
      </c>
      <c r="T86" s="55">
        <f t="shared" si="22"/>
        <v>0</v>
      </c>
      <c r="U86" s="55">
        <f t="shared" si="16"/>
        <v>0</v>
      </c>
      <c r="V86" s="25" t="b">
        <f>AND($L86="B",$C$6=Data!$G$24)</f>
        <v>0</v>
      </c>
      <c r="W86" s="25" t="b">
        <f>AND($L86="B",$C$6=Data!$G$23)</f>
        <v>0</v>
      </c>
      <c r="X86" s="55">
        <f t="shared" si="23"/>
        <v>0</v>
      </c>
      <c r="Y86" s="55">
        <f t="shared" si="17"/>
        <v>0</v>
      </c>
      <c r="Z86" s="25" t="b">
        <f>AND($L86="C",$C$7=Data!$G$24)</f>
        <v>0</v>
      </c>
      <c r="AA86" s="25" t="b">
        <f>AND($L86="C",$C$7=Data!$G$23)</f>
        <v>0</v>
      </c>
      <c r="AB86" s="55">
        <f t="shared" si="24"/>
        <v>0</v>
      </c>
      <c r="AC86" s="55">
        <f t="shared" si="18"/>
        <v>0</v>
      </c>
      <c r="AE86" s="55">
        <f t="shared" si="25"/>
        <v>0</v>
      </c>
      <c r="AG86" s="125" t="b">
        <f>OR(AND($C$5=Data!$G$24,K86="A"),AND($C$6=Data!$G$24,K86="B"),AND($C$7=Data!$G$24,K86="C"))*COUNTIFS(B:B,B86,K:K,K86,B:B,"&lt;&gt;"&amp;"",C:C,"&lt;&gt;"&amp;"")&gt;1</f>
        <v>0</v>
      </c>
      <c r="AH86" s="125" t="b">
        <f t="shared" si="26"/>
        <v>0</v>
      </c>
      <c r="AI86" s="55">
        <f t="shared" si="27"/>
        <v>0</v>
      </c>
    </row>
    <row r="87" spans="1:35" ht="30.75" customHeight="1" x14ac:dyDescent="0.25">
      <c r="A87" s="57"/>
      <c r="B87" s="57"/>
      <c r="C87" s="59"/>
      <c r="D87" s="119"/>
      <c r="E87" s="43"/>
      <c r="F87" s="43"/>
      <c r="G87" s="58"/>
      <c r="H87" s="123"/>
      <c r="I87" s="132"/>
      <c r="J87" s="135">
        <f t="shared" si="19"/>
        <v>0</v>
      </c>
      <c r="K87" s="64" t="str">
        <f t="shared" si="14"/>
        <v>0</v>
      </c>
      <c r="L87" s="65" t="str">
        <f t="shared" si="15"/>
        <v>0</v>
      </c>
      <c r="M87" s="55">
        <f>SUMIFS($J:$J,$C:$C,Data!$B$6,$B:$B,$B87)</f>
        <v>0</v>
      </c>
      <c r="N87" s="55">
        <f>SUMIFS($J:$J,$C:$C,Data!$B$7,$B:$B,$B87)</f>
        <v>0</v>
      </c>
      <c r="O87" s="55">
        <f>SUMIFS($J:$J,$C:$C,Data!$B$8,$B:$B,$B87)</f>
        <v>0</v>
      </c>
      <c r="P87" s="55">
        <f t="shared" si="20"/>
        <v>0</v>
      </c>
      <c r="Q87" s="55">
        <f t="shared" si="21"/>
        <v>0</v>
      </c>
      <c r="R87" s="25" t="b">
        <f>AND($L87="A",$C$5=Data!$G$24)</f>
        <v>0</v>
      </c>
      <c r="S87" s="25" t="b">
        <f>AND($L87="A",$C$5=Data!$G$23)</f>
        <v>0</v>
      </c>
      <c r="T87" s="55">
        <f t="shared" si="22"/>
        <v>0</v>
      </c>
      <c r="U87" s="55">
        <f t="shared" si="16"/>
        <v>0</v>
      </c>
      <c r="V87" s="25" t="b">
        <f>AND($L87="B",$C$6=Data!$G$24)</f>
        <v>0</v>
      </c>
      <c r="W87" s="25" t="b">
        <f>AND($L87="B",$C$6=Data!$G$23)</f>
        <v>0</v>
      </c>
      <c r="X87" s="55">
        <f t="shared" si="23"/>
        <v>0</v>
      </c>
      <c r="Y87" s="55">
        <f t="shared" si="17"/>
        <v>0</v>
      </c>
      <c r="Z87" s="25" t="b">
        <f>AND($L87="C",$C$7=Data!$G$24)</f>
        <v>0</v>
      </c>
      <c r="AA87" s="25" t="b">
        <f>AND($L87="C",$C$7=Data!$G$23)</f>
        <v>0</v>
      </c>
      <c r="AB87" s="55">
        <f t="shared" si="24"/>
        <v>0</v>
      </c>
      <c r="AC87" s="55">
        <f t="shared" si="18"/>
        <v>0</v>
      </c>
      <c r="AE87" s="55">
        <f t="shared" si="25"/>
        <v>0</v>
      </c>
      <c r="AG87" s="125" t="b">
        <f>OR(AND($C$5=Data!$G$24,K87="A"),AND($C$6=Data!$G$24,K87="B"),AND($C$7=Data!$G$24,K87="C"))*COUNTIFS(B:B,B87,K:K,K87,B:B,"&lt;&gt;"&amp;"",C:C,"&lt;&gt;"&amp;"")&gt;1</f>
        <v>0</v>
      </c>
      <c r="AH87" s="125" t="b">
        <f t="shared" si="26"/>
        <v>0</v>
      </c>
      <c r="AI87" s="55">
        <f t="shared" si="27"/>
        <v>0</v>
      </c>
    </row>
    <row r="88" spans="1:35" ht="30.75" customHeight="1" x14ac:dyDescent="0.25">
      <c r="A88" s="57"/>
      <c r="B88" s="57"/>
      <c r="C88" s="59"/>
      <c r="D88" s="119"/>
      <c r="E88" s="43"/>
      <c r="F88" s="43"/>
      <c r="G88" s="58"/>
      <c r="H88" s="123"/>
      <c r="I88" s="132"/>
      <c r="J88" s="135">
        <f t="shared" si="19"/>
        <v>0</v>
      </c>
      <c r="K88" s="64" t="str">
        <f t="shared" si="14"/>
        <v>0</v>
      </c>
      <c r="L88" s="65" t="str">
        <f t="shared" si="15"/>
        <v>0</v>
      </c>
      <c r="M88" s="55">
        <f>SUMIFS($J:$J,$C:$C,Data!$B$6,$B:$B,$B88)</f>
        <v>0</v>
      </c>
      <c r="N88" s="55">
        <f>SUMIFS($J:$J,$C:$C,Data!$B$7,$B:$B,$B88)</f>
        <v>0</v>
      </c>
      <c r="O88" s="55">
        <f>SUMIFS($J:$J,$C:$C,Data!$B$8,$B:$B,$B88)</f>
        <v>0</v>
      </c>
      <c r="P88" s="55">
        <f t="shared" si="20"/>
        <v>0</v>
      </c>
      <c r="Q88" s="55">
        <f t="shared" si="21"/>
        <v>0</v>
      </c>
      <c r="R88" s="25" t="b">
        <f>AND($L88="A",$C$5=Data!$G$24)</f>
        <v>0</v>
      </c>
      <c r="S88" s="25" t="b">
        <f>AND($L88="A",$C$5=Data!$G$23)</f>
        <v>0</v>
      </c>
      <c r="T88" s="55">
        <f t="shared" si="22"/>
        <v>0</v>
      </c>
      <c r="U88" s="55">
        <f t="shared" si="16"/>
        <v>0</v>
      </c>
      <c r="V88" s="25" t="b">
        <f>AND($L88="B",$C$6=Data!$G$24)</f>
        <v>0</v>
      </c>
      <c r="W88" s="25" t="b">
        <f>AND($L88="B",$C$6=Data!$G$23)</f>
        <v>0</v>
      </c>
      <c r="X88" s="55">
        <f t="shared" si="23"/>
        <v>0</v>
      </c>
      <c r="Y88" s="55">
        <f t="shared" si="17"/>
        <v>0</v>
      </c>
      <c r="Z88" s="25" t="b">
        <f>AND($L88="C",$C$7=Data!$G$24)</f>
        <v>0</v>
      </c>
      <c r="AA88" s="25" t="b">
        <f>AND($L88="C",$C$7=Data!$G$23)</f>
        <v>0</v>
      </c>
      <c r="AB88" s="55">
        <f t="shared" si="24"/>
        <v>0</v>
      </c>
      <c r="AC88" s="55">
        <f t="shared" si="18"/>
        <v>0</v>
      </c>
      <c r="AE88" s="55">
        <f t="shared" si="25"/>
        <v>0</v>
      </c>
      <c r="AG88" s="125" t="b">
        <f>OR(AND($C$5=Data!$G$24,K88="A"),AND($C$6=Data!$G$24,K88="B"),AND($C$7=Data!$G$24,K88="C"))*COUNTIFS(B:B,B88,K:K,K88,B:B,"&lt;&gt;"&amp;"",C:C,"&lt;&gt;"&amp;"")&gt;1</f>
        <v>0</v>
      </c>
      <c r="AH88" s="125" t="b">
        <f t="shared" si="26"/>
        <v>0</v>
      </c>
      <c r="AI88" s="55">
        <f t="shared" si="27"/>
        <v>0</v>
      </c>
    </row>
    <row r="89" spans="1:35" ht="30.75" customHeight="1" x14ac:dyDescent="0.25">
      <c r="A89" s="57"/>
      <c r="B89" s="57"/>
      <c r="C89" s="59"/>
      <c r="D89" s="119"/>
      <c r="E89" s="43"/>
      <c r="F89" s="43"/>
      <c r="G89" s="58"/>
      <c r="H89" s="123"/>
      <c r="I89" s="132"/>
      <c r="J89" s="135">
        <f t="shared" si="19"/>
        <v>0</v>
      </c>
      <c r="K89" s="64" t="str">
        <f t="shared" si="14"/>
        <v>0</v>
      </c>
      <c r="L89" s="65" t="str">
        <f t="shared" si="15"/>
        <v>0</v>
      </c>
      <c r="M89" s="55">
        <f>SUMIFS($J:$J,$C:$C,Data!$B$6,$B:$B,$B89)</f>
        <v>0</v>
      </c>
      <c r="N89" s="55">
        <f>SUMIFS($J:$J,$C:$C,Data!$B$7,$B:$B,$B89)</f>
        <v>0</v>
      </c>
      <c r="O89" s="55">
        <f>SUMIFS($J:$J,$C:$C,Data!$B$8,$B:$B,$B89)</f>
        <v>0</v>
      </c>
      <c r="P89" s="55">
        <f t="shared" si="20"/>
        <v>0</v>
      </c>
      <c r="Q89" s="55">
        <f t="shared" si="21"/>
        <v>0</v>
      </c>
      <c r="R89" s="25" t="b">
        <f>AND($L89="A",$C$5=Data!$G$24)</f>
        <v>0</v>
      </c>
      <c r="S89" s="25" t="b">
        <f>AND($L89="A",$C$5=Data!$G$23)</f>
        <v>0</v>
      </c>
      <c r="T89" s="55">
        <f t="shared" si="22"/>
        <v>0</v>
      </c>
      <c r="U89" s="55">
        <f t="shared" si="16"/>
        <v>0</v>
      </c>
      <c r="V89" s="25" t="b">
        <f>AND($L89="B",$C$6=Data!$G$24)</f>
        <v>0</v>
      </c>
      <c r="W89" s="25" t="b">
        <f>AND($L89="B",$C$6=Data!$G$23)</f>
        <v>0</v>
      </c>
      <c r="X89" s="55">
        <f t="shared" si="23"/>
        <v>0</v>
      </c>
      <c r="Y89" s="55">
        <f t="shared" si="17"/>
        <v>0</v>
      </c>
      <c r="Z89" s="25" t="b">
        <f>AND($L89="C",$C$7=Data!$G$24)</f>
        <v>0</v>
      </c>
      <c r="AA89" s="25" t="b">
        <f>AND($L89="C",$C$7=Data!$G$23)</f>
        <v>0</v>
      </c>
      <c r="AB89" s="55">
        <f t="shared" si="24"/>
        <v>0</v>
      </c>
      <c r="AC89" s="55">
        <f t="shared" si="18"/>
        <v>0</v>
      </c>
      <c r="AE89" s="55">
        <f t="shared" si="25"/>
        <v>0</v>
      </c>
      <c r="AG89" s="125" t="b">
        <f>OR(AND($C$5=Data!$G$24,K89="A"),AND($C$6=Data!$G$24,K89="B"),AND($C$7=Data!$G$24,K89="C"))*COUNTIFS(B:B,B89,K:K,K89,B:B,"&lt;&gt;"&amp;"",C:C,"&lt;&gt;"&amp;"")&gt;1</f>
        <v>0</v>
      </c>
      <c r="AH89" s="125" t="b">
        <f t="shared" si="26"/>
        <v>0</v>
      </c>
      <c r="AI89" s="55">
        <f t="shared" si="27"/>
        <v>0</v>
      </c>
    </row>
    <row r="90" spans="1:35" ht="30.75" customHeight="1" x14ac:dyDescent="0.25">
      <c r="A90" s="57"/>
      <c r="B90" s="57"/>
      <c r="C90" s="59"/>
      <c r="D90" s="119"/>
      <c r="E90" s="43"/>
      <c r="F90" s="43"/>
      <c r="G90" s="58"/>
      <c r="H90" s="123"/>
      <c r="I90" s="132"/>
      <c r="J90" s="135">
        <f t="shared" si="19"/>
        <v>0</v>
      </c>
      <c r="K90" s="64" t="str">
        <f t="shared" si="14"/>
        <v>0</v>
      </c>
      <c r="L90" s="65" t="str">
        <f t="shared" si="15"/>
        <v>0</v>
      </c>
      <c r="M90" s="55">
        <f>SUMIFS($J:$J,$C:$C,Data!$B$6,$B:$B,$B90)</f>
        <v>0</v>
      </c>
      <c r="N90" s="55">
        <f>SUMIFS($J:$J,$C:$C,Data!$B$7,$B:$B,$B90)</f>
        <v>0</v>
      </c>
      <c r="O90" s="55">
        <f>SUMIFS($J:$J,$C:$C,Data!$B$8,$B:$B,$B90)</f>
        <v>0</v>
      </c>
      <c r="P90" s="55">
        <f t="shared" si="20"/>
        <v>0</v>
      </c>
      <c r="Q90" s="55">
        <f t="shared" si="21"/>
        <v>0</v>
      </c>
      <c r="R90" s="25" t="b">
        <f>AND($L90="A",$C$5=Data!$G$24)</f>
        <v>0</v>
      </c>
      <c r="S90" s="25" t="b">
        <f>AND($L90="A",$C$5=Data!$G$23)</f>
        <v>0</v>
      </c>
      <c r="T90" s="55">
        <f t="shared" si="22"/>
        <v>0</v>
      </c>
      <c r="U90" s="55">
        <f t="shared" si="16"/>
        <v>0</v>
      </c>
      <c r="V90" s="25" t="b">
        <f>AND($L90="B",$C$6=Data!$G$24)</f>
        <v>0</v>
      </c>
      <c r="W90" s="25" t="b">
        <f>AND($L90="B",$C$6=Data!$G$23)</f>
        <v>0</v>
      </c>
      <c r="X90" s="55">
        <f t="shared" si="23"/>
        <v>0</v>
      </c>
      <c r="Y90" s="55">
        <f t="shared" si="17"/>
        <v>0</v>
      </c>
      <c r="Z90" s="25" t="b">
        <f>AND($L90="C",$C$7=Data!$G$24)</f>
        <v>0</v>
      </c>
      <c r="AA90" s="25" t="b">
        <f>AND($L90="C",$C$7=Data!$G$23)</f>
        <v>0</v>
      </c>
      <c r="AB90" s="55">
        <f t="shared" si="24"/>
        <v>0</v>
      </c>
      <c r="AC90" s="55">
        <f t="shared" si="18"/>
        <v>0</v>
      </c>
      <c r="AE90" s="55">
        <f t="shared" si="25"/>
        <v>0</v>
      </c>
      <c r="AG90" s="125" t="b">
        <f>OR(AND($C$5=Data!$G$24,K90="A"),AND($C$6=Data!$G$24,K90="B"),AND($C$7=Data!$G$24,K90="C"))*COUNTIFS(B:B,B90,K:K,K90,B:B,"&lt;&gt;"&amp;"",C:C,"&lt;&gt;"&amp;"")&gt;1</f>
        <v>0</v>
      </c>
      <c r="AH90" s="125" t="b">
        <f t="shared" si="26"/>
        <v>0</v>
      </c>
      <c r="AI90" s="55">
        <f t="shared" si="27"/>
        <v>0</v>
      </c>
    </row>
    <row r="91" spans="1:35" ht="30.75" customHeight="1" x14ac:dyDescent="0.25">
      <c r="A91" s="57"/>
      <c r="B91" s="57"/>
      <c r="C91" s="59"/>
      <c r="D91" s="119"/>
      <c r="E91" s="43"/>
      <c r="F91" s="43"/>
      <c r="G91" s="58"/>
      <c r="H91" s="123"/>
      <c r="I91" s="132"/>
      <c r="J91" s="135">
        <f t="shared" si="19"/>
        <v>0</v>
      </c>
      <c r="K91" s="64" t="str">
        <f t="shared" si="14"/>
        <v>0</v>
      </c>
      <c r="L91" s="65" t="str">
        <f t="shared" si="15"/>
        <v>0</v>
      </c>
      <c r="M91" s="55">
        <f>SUMIFS($J:$J,$C:$C,Data!$B$6,$B:$B,$B91)</f>
        <v>0</v>
      </c>
      <c r="N91" s="55">
        <f>SUMIFS($J:$J,$C:$C,Data!$B$7,$B:$B,$B91)</f>
        <v>0</v>
      </c>
      <c r="O91" s="55">
        <f>SUMIFS($J:$J,$C:$C,Data!$B$8,$B:$B,$B91)</f>
        <v>0</v>
      </c>
      <c r="P91" s="55">
        <f t="shared" si="20"/>
        <v>0</v>
      </c>
      <c r="Q91" s="55">
        <f t="shared" si="21"/>
        <v>0</v>
      </c>
      <c r="R91" s="25" t="b">
        <f>AND($L91="A",$C$5=Data!$G$24)</f>
        <v>0</v>
      </c>
      <c r="S91" s="25" t="b">
        <f>AND($L91="A",$C$5=Data!$G$23)</f>
        <v>0</v>
      </c>
      <c r="T91" s="55">
        <f t="shared" si="22"/>
        <v>0</v>
      </c>
      <c r="U91" s="55">
        <f t="shared" si="16"/>
        <v>0</v>
      </c>
      <c r="V91" s="25" t="b">
        <f>AND($L91="B",$C$6=Data!$G$24)</f>
        <v>0</v>
      </c>
      <c r="W91" s="25" t="b">
        <f>AND($L91="B",$C$6=Data!$G$23)</f>
        <v>0</v>
      </c>
      <c r="X91" s="55">
        <f t="shared" si="23"/>
        <v>0</v>
      </c>
      <c r="Y91" s="55">
        <f t="shared" si="17"/>
        <v>0</v>
      </c>
      <c r="Z91" s="25" t="b">
        <f>AND($L91="C",$C$7=Data!$G$24)</f>
        <v>0</v>
      </c>
      <c r="AA91" s="25" t="b">
        <f>AND($L91="C",$C$7=Data!$G$23)</f>
        <v>0</v>
      </c>
      <c r="AB91" s="55">
        <f t="shared" si="24"/>
        <v>0</v>
      </c>
      <c r="AC91" s="55">
        <f t="shared" si="18"/>
        <v>0</v>
      </c>
      <c r="AE91" s="55">
        <f t="shared" si="25"/>
        <v>0</v>
      </c>
      <c r="AG91" s="125" t="b">
        <f>OR(AND($C$5=Data!$G$24,K91="A"),AND($C$6=Data!$G$24,K91="B"),AND($C$7=Data!$G$24,K91="C"))*COUNTIFS(B:B,B91,K:K,K91,B:B,"&lt;&gt;"&amp;"",C:C,"&lt;&gt;"&amp;"")&gt;1</f>
        <v>0</v>
      </c>
      <c r="AH91" s="125" t="b">
        <f t="shared" si="26"/>
        <v>0</v>
      </c>
      <c r="AI91" s="55">
        <f t="shared" si="27"/>
        <v>0</v>
      </c>
    </row>
    <row r="92" spans="1:35" ht="30.75" customHeight="1" x14ac:dyDescent="0.25">
      <c r="A92" s="57"/>
      <c r="B92" s="57"/>
      <c r="C92" s="59"/>
      <c r="D92" s="119"/>
      <c r="E92" s="43"/>
      <c r="F92" s="43"/>
      <c r="G92" s="58"/>
      <c r="H92" s="123"/>
      <c r="I92" s="132"/>
      <c r="J92" s="135">
        <f t="shared" si="19"/>
        <v>0</v>
      </c>
      <c r="K92" s="64" t="str">
        <f t="shared" si="14"/>
        <v>0</v>
      </c>
      <c r="L92" s="65" t="str">
        <f t="shared" si="15"/>
        <v>0</v>
      </c>
      <c r="M92" s="55">
        <f>SUMIFS($J:$J,$C:$C,Data!$B$6,$B:$B,$B92)</f>
        <v>0</v>
      </c>
      <c r="N92" s="55">
        <f>SUMIFS($J:$J,$C:$C,Data!$B$7,$B:$B,$B92)</f>
        <v>0</v>
      </c>
      <c r="O92" s="55">
        <f>SUMIFS($J:$J,$C:$C,Data!$B$8,$B:$B,$B92)</f>
        <v>0</v>
      </c>
      <c r="P92" s="55">
        <f t="shared" si="20"/>
        <v>0</v>
      </c>
      <c r="Q92" s="55">
        <f t="shared" si="21"/>
        <v>0</v>
      </c>
      <c r="R92" s="25" t="b">
        <f>AND($L92="A",$C$5=Data!$G$24)</f>
        <v>0</v>
      </c>
      <c r="S92" s="25" t="b">
        <f>AND($L92="A",$C$5=Data!$G$23)</f>
        <v>0</v>
      </c>
      <c r="T92" s="55">
        <f t="shared" si="22"/>
        <v>0</v>
      </c>
      <c r="U92" s="55">
        <f t="shared" si="16"/>
        <v>0</v>
      </c>
      <c r="V92" s="25" t="b">
        <f>AND($L92="B",$C$6=Data!$G$24)</f>
        <v>0</v>
      </c>
      <c r="W92" s="25" t="b">
        <f>AND($L92="B",$C$6=Data!$G$23)</f>
        <v>0</v>
      </c>
      <c r="X92" s="55">
        <f t="shared" si="23"/>
        <v>0</v>
      </c>
      <c r="Y92" s="55">
        <f t="shared" si="17"/>
        <v>0</v>
      </c>
      <c r="Z92" s="25" t="b">
        <f>AND($L92="C",$C$7=Data!$G$24)</f>
        <v>0</v>
      </c>
      <c r="AA92" s="25" t="b">
        <f>AND($L92="C",$C$7=Data!$G$23)</f>
        <v>0</v>
      </c>
      <c r="AB92" s="55">
        <f t="shared" si="24"/>
        <v>0</v>
      </c>
      <c r="AC92" s="55">
        <f t="shared" si="18"/>
        <v>0</v>
      </c>
      <c r="AE92" s="55">
        <f t="shared" si="25"/>
        <v>0</v>
      </c>
      <c r="AG92" s="125" t="b">
        <f>OR(AND($C$5=Data!$G$24,K92="A"),AND($C$6=Data!$G$24,K92="B"),AND($C$7=Data!$G$24,K92="C"))*COUNTIFS(B:B,B92,K:K,K92,B:B,"&lt;&gt;"&amp;"",C:C,"&lt;&gt;"&amp;"")&gt;1</f>
        <v>0</v>
      </c>
      <c r="AH92" s="125" t="b">
        <f t="shared" si="26"/>
        <v>0</v>
      </c>
      <c r="AI92" s="55">
        <f t="shared" si="27"/>
        <v>0</v>
      </c>
    </row>
    <row r="93" spans="1:35" ht="30.75" customHeight="1" x14ac:dyDescent="0.25">
      <c r="A93" s="57"/>
      <c r="B93" s="57"/>
      <c r="C93" s="59"/>
      <c r="D93" s="119"/>
      <c r="E93" s="43"/>
      <c r="F93" s="43"/>
      <c r="G93" s="58"/>
      <c r="H93" s="123"/>
      <c r="I93" s="132"/>
      <c r="J93" s="135">
        <f t="shared" si="19"/>
        <v>0</v>
      </c>
      <c r="K93" s="64" t="str">
        <f t="shared" si="14"/>
        <v>0</v>
      </c>
      <c r="L93" s="65" t="str">
        <f t="shared" si="15"/>
        <v>0</v>
      </c>
      <c r="M93" s="55">
        <f>SUMIFS($J:$J,$C:$C,Data!$B$6,$B:$B,$B93)</f>
        <v>0</v>
      </c>
      <c r="N93" s="55">
        <f>SUMIFS($J:$J,$C:$C,Data!$B$7,$B:$B,$B93)</f>
        <v>0</v>
      </c>
      <c r="O93" s="55">
        <f>SUMIFS($J:$J,$C:$C,Data!$B$8,$B:$B,$B93)</f>
        <v>0</v>
      </c>
      <c r="P93" s="55">
        <f t="shared" si="20"/>
        <v>0</v>
      </c>
      <c r="Q93" s="55">
        <f t="shared" si="21"/>
        <v>0</v>
      </c>
      <c r="R93" s="25" t="b">
        <f>AND($L93="A",$C$5=Data!$G$24)</f>
        <v>0</v>
      </c>
      <c r="S93" s="25" t="b">
        <f>AND($L93="A",$C$5=Data!$G$23)</f>
        <v>0</v>
      </c>
      <c r="T93" s="55">
        <f t="shared" si="22"/>
        <v>0</v>
      </c>
      <c r="U93" s="55">
        <f t="shared" si="16"/>
        <v>0</v>
      </c>
      <c r="V93" s="25" t="b">
        <f>AND($L93="B",$C$6=Data!$G$24)</f>
        <v>0</v>
      </c>
      <c r="W93" s="25" t="b">
        <f>AND($L93="B",$C$6=Data!$G$23)</f>
        <v>0</v>
      </c>
      <c r="X93" s="55">
        <f t="shared" si="23"/>
        <v>0</v>
      </c>
      <c r="Y93" s="55">
        <f t="shared" si="17"/>
        <v>0</v>
      </c>
      <c r="Z93" s="25" t="b">
        <f>AND($L93="C",$C$7=Data!$G$24)</f>
        <v>0</v>
      </c>
      <c r="AA93" s="25" t="b">
        <f>AND($L93="C",$C$7=Data!$G$23)</f>
        <v>0</v>
      </c>
      <c r="AB93" s="55">
        <f t="shared" si="24"/>
        <v>0</v>
      </c>
      <c r="AC93" s="55">
        <f t="shared" si="18"/>
        <v>0</v>
      </c>
      <c r="AE93" s="55">
        <f t="shared" si="25"/>
        <v>0</v>
      </c>
      <c r="AG93" s="125" t="b">
        <f>OR(AND($C$5=Data!$G$24,K93="A"),AND($C$6=Data!$G$24,K93="B"),AND($C$7=Data!$G$24,K93="C"))*COUNTIFS(B:B,B93,K:K,K93,B:B,"&lt;&gt;"&amp;"",C:C,"&lt;&gt;"&amp;"")&gt;1</f>
        <v>0</v>
      </c>
      <c r="AH93" s="125" t="b">
        <f t="shared" si="26"/>
        <v>0</v>
      </c>
      <c r="AI93" s="55">
        <f t="shared" si="27"/>
        <v>0</v>
      </c>
    </row>
    <row r="94" spans="1:35" ht="30.75" customHeight="1" x14ac:dyDescent="0.25">
      <c r="A94" s="57"/>
      <c r="B94" s="57"/>
      <c r="C94" s="59"/>
      <c r="D94" s="119"/>
      <c r="E94" s="43"/>
      <c r="F94" s="43"/>
      <c r="G94" s="58"/>
      <c r="H94" s="123"/>
      <c r="I94" s="132"/>
      <c r="J94" s="135">
        <f t="shared" si="19"/>
        <v>0</v>
      </c>
      <c r="K94" s="64" t="str">
        <f t="shared" si="14"/>
        <v>0</v>
      </c>
      <c r="L94" s="65" t="str">
        <f t="shared" si="15"/>
        <v>0</v>
      </c>
      <c r="M94" s="55">
        <f>SUMIFS($J:$J,$C:$C,Data!$B$6,$B:$B,$B94)</f>
        <v>0</v>
      </c>
      <c r="N94" s="55">
        <f>SUMIFS($J:$J,$C:$C,Data!$B$7,$B:$B,$B94)</f>
        <v>0</v>
      </c>
      <c r="O94" s="55">
        <f>SUMIFS($J:$J,$C:$C,Data!$B$8,$B:$B,$B94)</f>
        <v>0</v>
      </c>
      <c r="P94" s="55">
        <f t="shared" si="20"/>
        <v>0</v>
      </c>
      <c r="Q94" s="55">
        <f t="shared" si="21"/>
        <v>0</v>
      </c>
      <c r="R94" s="25" t="b">
        <f>AND($L94="A",$C$5=Data!$G$24)</f>
        <v>0</v>
      </c>
      <c r="S94" s="25" t="b">
        <f>AND($L94="A",$C$5=Data!$G$23)</f>
        <v>0</v>
      </c>
      <c r="T94" s="55">
        <f t="shared" si="22"/>
        <v>0</v>
      </c>
      <c r="U94" s="55">
        <f t="shared" si="16"/>
        <v>0</v>
      </c>
      <c r="V94" s="25" t="b">
        <f>AND($L94="B",$C$6=Data!$G$24)</f>
        <v>0</v>
      </c>
      <c r="W94" s="25" t="b">
        <f>AND($L94="B",$C$6=Data!$G$23)</f>
        <v>0</v>
      </c>
      <c r="X94" s="55">
        <f t="shared" si="23"/>
        <v>0</v>
      </c>
      <c r="Y94" s="55">
        <f t="shared" si="17"/>
        <v>0</v>
      </c>
      <c r="Z94" s="25" t="b">
        <f>AND($L94="C",$C$7=Data!$G$24)</f>
        <v>0</v>
      </c>
      <c r="AA94" s="25" t="b">
        <f>AND($L94="C",$C$7=Data!$G$23)</f>
        <v>0</v>
      </c>
      <c r="AB94" s="55">
        <f t="shared" si="24"/>
        <v>0</v>
      </c>
      <c r="AC94" s="55">
        <f t="shared" si="18"/>
        <v>0</v>
      </c>
      <c r="AE94" s="55">
        <f t="shared" si="25"/>
        <v>0</v>
      </c>
      <c r="AG94" s="125" t="b">
        <f>OR(AND($C$5=Data!$G$24,K94="A"),AND($C$6=Data!$G$24,K94="B"),AND($C$7=Data!$G$24,K94="C"))*COUNTIFS(B:B,B94,K:K,K94,B:B,"&lt;&gt;"&amp;"",C:C,"&lt;&gt;"&amp;"")&gt;1</f>
        <v>0</v>
      </c>
      <c r="AH94" s="125" t="b">
        <f t="shared" si="26"/>
        <v>0</v>
      </c>
      <c r="AI94" s="55">
        <f t="shared" si="27"/>
        <v>0</v>
      </c>
    </row>
    <row r="95" spans="1:35" ht="30.75" customHeight="1" x14ac:dyDescent="0.25">
      <c r="A95" s="57"/>
      <c r="B95" s="57"/>
      <c r="C95" s="59"/>
      <c r="D95" s="119"/>
      <c r="E95" s="43"/>
      <c r="F95" s="43"/>
      <c r="G95" s="58"/>
      <c r="H95" s="123"/>
      <c r="I95" s="132"/>
      <c r="J95" s="135">
        <f t="shared" si="19"/>
        <v>0</v>
      </c>
      <c r="K95" s="64" t="str">
        <f t="shared" si="14"/>
        <v>0</v>
      </c>
      <c r="L95" s="65" t="str">
        <f t="shared" si="15"/>
        <v>0</v>
      </c>
      <c r="M95" s="55">
        <f>SUMIFS($J:$J,$C:$C,Data!$B$6,$B:$B,$B95)</f>
        <v>0</v>
      </c>
      <c r="N95" s="55">
        <f>SUMIFS($J:$J,$C:$C,Data!$B$7,$B:$B,$B95)</f>
        <v>0</v>
      </c>
      <c r="O95" s="55">
        <f>SUMIFS($J:$J,$C:$C,Data!$B$8,$B:$B,$B95)</f>
        <v>0</v>
      </c>
      <c r="P95" s="55">
        <f t="shared" si="20"/>
        <v>0</v>
      </c>
      <c r="Q95" s="55">
        <f t="shared" si="21"/>
        <v>0</v>
      </c>
      <c r="R95" s="25" t="b">
        <f>AND($L95="A",$C$5=Data!$G$24)</f>
        <v>0</v>
      </c>
      <c r="S95" s="25" t="b">
        <f>AND($L95="A",$C$5=Data!$G$23)</f>
        <v>0</v>
      </c>
      <c r="T95" s="55">
        <f t="shared" si="22"/>
        <v>0</v>
      </c>
      <c r="U95" s="55">
        <f t="shared" si="16"/>
        <v>0</v>
      </c>
      <c r="V95" s="25" t="b">
        <f>AND($L95="B",$C$6=Data!$G$24)</f>
        <v>0</v>
      </c>
      <c r="W95" s="25" t="b">
        <f>AND($L95="B",$C$6=Data!$G$23)</f>
        <v>0</v>
      </c>
      <c r="X95" s="55">
        <f t="shared" si="23"/>
        <v>0</v>
      </c>
      <c r="Y95" s="55">
        <f t="shared" si="17"/>
        <v>0</v>
      </c>
      <c r="Z95" s="25" t="b">
        <f>AND($L95="C",$C$7=Data!$G$24)</f>
        <v>0</v>
      </c>
      <c r="AA95" s="25" t="b">
        <f>AND($L95="C",$C$7=Data!$G$23)</f>
        <v>0</v>
      </c>
      <c r="AB95" s="55">
        <f t="shared" si="24"/>
        <v>0</v>
      </c>
      <c r="AC95" s="55">
        <f t="shared" si="18"/>
        <v>0</v>
      </c>
      <c r="AE95" s="55">
        <f t="shared" si="25"/>
        <v>0</v>
      </c>
      <c r="AG95" s="125" t="b">
        <f>OR(AND($C$5=Data!$G$24,K95="A"),AND($C$6=Data!$G$24,K95="B"),AND($C$7=Data!$G$24,K95="C"))*COUNTIFS(B:B,B95,K:K,K95,B:B,"&lt;&gt;"&amp;"",C:C,"&lt;&gt;"&amp;"")&gt;1</f>
        <v>0</v>
      </c>
      <c r="AH95" s="125" t="b">
        <f t="shared" si="26"/>
        <v>0</v>
      </c>
      <c r="AI95" s="55">
        <f t="shared" si="27"/>
        <v>0</v>
      </c>
    </row>
    <row r="96" spans="1:35" ht="30.75" customHeight="1" x14ac:dyDescent="0.25">
      <c r="A96" s="57"/>
      <c r="B96" s="57"/>
      <c r="C96" s="59"/>
      <c r="D96" s="119"/>
      <c r="E96" s="43"/>
      <c r="F96" s="43"/>
      <c r="G96" s="58"/>
      <c r="H96" s="123"/>
      <c r="I96" s="132"/>
      <c r="J96" s="135">
        <f t="shared" si="19"/>
        <v>0</v>
      </c>
      <c r="K96" s="64" t="str">
        <f t="shared" si="14"/>
        <v>0</v>
      </c>
      <c r="L96" s="65" t="str">
        <f t="shared" si="15"/>
        <v>0</v>
      </c>
      <c r="M96" s="55">
        <f>SUMIFS($J:$J,$C:$C,Data!$B$6,$B:$B,$B96)</f>
        <v>0</v>
      </c>
      <c r="N96" s="55">
        <f>SUMIFS($J:$J,$C:$C,Data!$B$7,$B:$B,$B96)</f>
        <v>0</v>
      </c>
      <c r="O96" s="55">
        <f>SUMIFS($J:$J,$C:$C,Data!$B$8,$B:$B,$B96)</f>
        <v>0</v>
      </c>
      <c r="P96" s="55">
        <f t="shared" si="20"/>
        <v>0</v>
      </c>
      <c r="Q96" s="55">
        <f t="shared" si="21"/>
        <v>0</v>
      </c>
      <c r="R96" s="25" t="b">
        <f>AND($L96="A",$C$5=Data!$G$24)</f>
        <v>0</v>
      </c>
      <c r="S96" s="25" t="b">
        <f>AND($L96="A",$C$5=Data!$G$23)</f>
        <v>0</v>
      </c>
      <c r="T96" s="55">
        <f t="shared" si="22"/>
        <v>0</v>
      </c>
      <c r="U96" s="55">
        <f t="shared" si="16"/>
        <v>0</v>
      </c>
      <c r="V96" s="25" t="b">
        <f>AND($L96="B",$C$6=Data!$G$24)</f>
        <v>0</v>
      </c>
      <c r="W96" s="25" t="b">
        <f>AND($L96="B",$C$6=Data!$G$23)</f>
        <v>0</v>
      </c>
      <c r="X96" s="55">
        <f t="shared" si="23"/>
        <v>0</v>
      </c>
      <c r="Y96" s="55">
        <f t="shared" si="17"/>
        <v>0</v>
      </c>
      <c r="Z96" s="25" t="b">
        <f>AND($L96="C",$C$7=Data!$G$24)</f>
        <v>0</v>
      </c>
      <c r="AA96" s="25" t="b">
        <f>AND($L96="C",$C$7=Data!$G$23)</f>
        <v>0</v>
      </c>
      <c r="AB96" s="55">
        <f t="shared" si="24"/>
        <v>0</v>
      </c>
      <c r="AC96" s="55">
        <f t="shared" si="18"/>
        <v>0</v>
      </c>
      <c r="AE96" s="55">
        <f t="shared" si="25"/>
        <v>0</v>
      </c>
      <c r="AG96" s="125" t="b">
        <f>OR(AND($C$5=Data!$G$24,K96="A"),AND($C$6=Data!$G$24,K96="B"),AND($C$7=Data!$G$24,K96="C"))*COUNTIFS(B:B,B96,K:K,K96,B:B,"&lt;&gt;"&amp;"",C:C,"&lt;&gt;"&amp;"")&gt;1</f>
        <v>0</v>
      </c>
      <c r="AH96" s="125" t="b">
        <f t="shared" si="26"/>
        <v>0</v>
      </c>
      <c r="AI96" s="55">
        <f t="shared" si="27"/>
        <v>0</v>
      </c>
    </row>
    <row r="97" spans="1:35" ht="30.75" customHeight="1" x14ac:dyDescent="0.25">
      <c r="A97" s="57"/>
      <c r="B97" s="57"/>
      <c r="C97" s="59"/>
      <c r="D97" s="119"/>
      <c r="E97" s="43"/>
      <c r="F97" s="43"/>
      <c r="G97" s="58"/>
      <c r="H97" s="123"/>
      <c r="I97" s="132"/>
      <c r="J97" s="135">
        <f t="shared" si="19"/>
        <v>0</v>
      </c>
      <c r="K97" s="64" t="str">
        <f t="shared" si="14"/>
        <v>0</v>
      </c>
      <c r="L97" s="65" t="str">
        <f t="shared" si="15"/>
        <v>0</v>
      </c>
      <c r="M97" s="55">
        <f>SUMIFS($J:$J,$C:$C,Data!$B$6,$B:$B,$B97)</f>
        <v>0</v>
      </c>
      <c r="N97" s="55">
        <f>SUMIFS($J:$J,$C:$C,Data!$B$7,$B:$B,$B97)</f>
        <v>0</v>
      </c>
      <c r="O97" s="55">
        <f>SUMIFS($J:$J,$C:$C,Data!$B$8,$B:$B,$B97)</f>
        <v>0</v>
      </c>
      <c r="P97" s="55">
        <f t="shared" si="20"/>
        <v>0</v>
      </c>
      <c r="Q97" s="55">
        <f t="shared" si="21"/>
        <v>0</v>
      </c>
      <c r="R97" s="25" t="b">
        <f>AND($L97="A",$C$5=Data!$G$24)</f>
        <v>0</v>
      </c>
      <c r="S97" s="25" t="b">
        <f>AND($L97="A",$C$5=Data!$G$23)</f>
        <v>0</v>
      </c>
      <c r="T97" s="55">
        <f t="shared" si="22"/>
        <v>0</v>
      </c>
      <c r="U97" s="55">
        <f t="shared" si="16"/>
        <v>0</v>
      </c>
      <c r="V97" s="25" t="b">
        <f>AND($L97="B",$C$6=Data!$G$24)</f>
        <v>0</v>
      </c>
      <c r="W97" s="25" t="b">
        <f>AND($L97="B",$C$6=Data!$G$23)</f>
        <v>0</v>
      </c>
      <c r="X97" s="55">
        <f t="shared" si="23"/>
        <v>0</v>
      </c>
      <c r="Y97" s="55">
        <f t="shared" si="17"/>
        <v>0</v>
      </c>
      <c r="Z97" s="25" t="b">
        <f>AND($L97="C",$C$7=Data!$G$24)</f>
        <v>0</v>
      </c>
      <c r="AA97" s="25" t="b">
        <f>AND($L97="C",$C$7=Data!$G$23)</f>
        <v>0</v>
      </c>
      <c r="AB97" s="55">
        <f t="shared" si="24"/>
        <v>0</v>
      </c>
      <c r="AC97" s="55">
        <f t="shared" si="18"/>
        <v>0</v>
      </c>
      <c r="AE97" s="55">
        <f t="shared" si="25"/>
        <v>0</v>
      </c>
      <c r="AG97" s="125" t="b">
        <f>OR(AND($C$5=Data!$G$24,K97="A"),AND($C$6=Data!$G$24,K97="B"),AND($C$7=Data!$G$24,K97="C"))*COUNTIFS(B:B,B97,K:K,K97,B:B,"&lt;&gt;"&amp;"",C:C,"&lt;&gt;"&amp;"")&gt;1</f>
        <v>0</v>
      </c>
      <c r="AH97" s="125" t="b">
        <f t="shared" si="26"/>
        <v>0</v>
      </c>
      <c r="AI97" s="55">
        <f t="shared" si="27"/>
        <v>0</v>
      </c>
    </row>
    <row r="98" spans="1:35" ht="30.75" customHeight="1" x14ac:dyDescent="0.25">
      <c r="A98" s="57"/>
      <c r="B98" s="57"/>
      <c r="C98" s="59"/>
      <c r="D98" s="119"/>
      <c r="E98" s="43"/>
      <c r="F98" s="43"/>
      <c r="G98" s="58"/>
      <c r="H98" s="123"/>
      <c r="I98" s="132"/>
      <c r="J98" s="135">
        <f t="shared" si="19"/>
        <v>0</v>
      </c>
      <c r="K98" s="64" t="str">
        <f t="shared" si="14"/>
        <v>0</v>
      </c>
      <c r="L98" s="65" t="str">
        <f t="shared" si="15"/>
        <v>0</v>
      </c>
      <c r="M98" s="55">
        <f>SUMIFS($J:$J,$C:$C,Data!$B$6,$B:$B,$B98)</f>
        <v>0</v>
      </c>
      <c r="N98" s="55">
        <f>SUMIFS($J:$J,$C:$C,Data!$B$7,$B:$B,$B98)</f>
        <v>0</v>
      </c>
      <c r="O98" s="55">
        <f>SUMIFS($J:$J,$C:$C,Data!$B$8,$B:$B,$B98)</f>
        <v>0</v>
      </c>
      <c r="P98" s="55">
        <f t="shared" si="20"/>
        <v>0</v>
      </c>
      <c r="Q98" s="55">
        <f t="shared" si="21"/>
        <v>0</v>
      </c>
      <c r="R98" s="25" t="b">
        <f>AND($L98="A",$C$5=Data!$G$24)</f>
        <v>0</v>
      </c>
      <c r="S98" s="25" t="b">
        <f>AND($L98="A",$C$5=Data!$G$23)</f>
        <v>0</v>
      </c>
      <c r="T98" s="55">
        <f t="shared" si="22"/>
        <v>0</v>
      </c>
      <c r="U98" s="55">
        <f t="shared" si="16"/>
        <v>0</v>
      </c>
      <c r="V98" s="25" t="b">
        <f>AND($L98="B",$C$6=Data!$G$24)</f>
        <v>0</v>
      </c>
      <c r="W98" s="25" t="b">
        <f>AND($L98="B",$C$6=Data!$G$23)</f>
        <v>0</v>
      </c>
      <c r="X98" s="55">
        <f t="shared" si="23"/>
        <v>0</v>
      </c>
      <c r="Y98" s="55">
        <f t="shared" si="17"/>
        <v>0</v>
      </c>
      <c r="Z98" s="25" t="b">
        <f>AND($L98="C",$C$7=Data!$G$24)</f>
        <v>0</v>
      </c>
      <c r="AA98" s="25" t="b">
        <f>AND($L98="C",$C$7=Data!$G$23)</f>
        <v>0</v>
      </c>
      <c r="AB98" s="55">
        <f t="shared" si="24"/>
        <v>0</v>
      </c>
      <c r="AC98" s="55">
        <f t="shared" si="18"/>
        <v>0</v>
      </c>
      <c r="AE98" s="55">
        <f t="shared" si="25"/>
        <v>0</v>
      </c>
      <c r="AG98" s="125" t="b">
        <f>OR(AND($C$5=Data!$G$24,K98="A"),AND($C$6=Data!$G$24,K98="B"),AND($C$7=Data!$G$24,K98="C"))*COUNTIFS(B:B,B98,K:K,K98,B:B,"&lt;&gt;"&amp;"",C:C,"&lt;&gt;"&amp;"")&gt;1</f>
        <v>0</v>
      </c>
      <c r="AH98" s="125" t="b">
        <f t="shared" si="26"/>
        <v>0</v>
      </c>
      <c r="AI98" s="55">
        <f t="shared" si="27"/>
        <v>0</v>
      </c>
    </row>
    <row r="99" spans="1:35" ht="30.75" customHeight="1" x14ac:dyDescent="0.25">
      <c r="A99" s="57"/>
      <c r="B99" s="57"/>
      <c r="C99" s="59"/>
      <c r="D99" s="119"/>
      <c r="E99" s="43"/>
      <c r="F99" s="43"/>
      <c r="G99" s="58"/>
      <c r="H99" s="123"/>
      <c r="I99" s="132"/>
      <c r="J99" s="135">
        <f t="shared" si="19"/>
        <v>0</v>
      </c>
      <c r="K99" s="64" t="str">
        <f t="shared" si="14"/>
        <v>0</v>
      </c>
      <c r="L99" s="65" t="str">
        <f t="shared" si="15"/>
        <v>0</v>
      </c>
      <c r="M99" s="55">
        <f>SUMIFS($J:$J,$C:$C,Data!$B$6,$B:$B,$B99)</f>
        <v>0</v>
      </c>
      <c r="N99" s="55">
        <f>SUMIFS($J:$J,$C:$C,Data!$B$7,$B:$B,$B99)</f>
        <v>0</v>
      </c>
      <c r="O99" s="55">
        <f>SUMIFS($J:$J,$C:$C,Data!$B$8,$B:$B,$B99)</f>
        <v>0</v>
      </c>
      <c r="P99" s="55">
        <f t="shared" si="20"/>
        <v>0</v>
      </c>
      <c r="Q99" s="55">
        <f t="shared" si="21"/>
        <v>0</v>
      </c>
      <c r="R99" s="25" t="b">
        <f>AND($L99="A",$C$5=Data!$G$24)</f>
        <v>0</v>
      </c>
      <c r="S99" s="25" t="b">
        <f>AND($L99="A",$C$5=Data!$G$23)</f>
        <v>0</v>
      </c>
      <c r="T99" s="55">
        <f t="shared" si="22"/>
        <v>0</v>
      </c>
      <c r="U99" s="55">
        <f t="shared" si="16"/>
        <v>0</v>
      </c>
      <c r="V99" s="25" t="b">
        <f>AND($L99="B",$C$6=Data!$G$24)</f>
        <v>0</v>
      </c>
      <c r="W99" s="25" t="b">
        <f>AND($L99="B",$C$6=Data!$G$23)</f>
        <v>0</v>
      </c>
      <c r="X99" s="55">
        <f t="shared" si="23"/>
        <v>0</v>
      </c>
      <c r="Y99" s="55">
        <f t="shared" si="17"/>
        <v>0</v>
      </c>
      <c r="Z99" s="25" t="b">
        <f>AND($L99="C",$C$7=Data!$G$24)</f>
        <v>0</v>
      </c>
      <c r="AA99" s="25" t="b">
        <f>AND($L99="C",$C$7=Data!$G$23)</f>
        <v>0</v>
      </c>
      <c r="AB99" s="55">
        <f t="shared" si="24"/>
        <v>0</v>
      </c>
      <c r="AC99" s="55">
        <f t="shared" si="18"/>
        <v>0</v>
      </c>
      <c r="AE99" s="55">
        <f t="shared" si="25"/>
        <v>0</v>
      </c>
      <c r="AG99" s="125" t="b">
        <f>OR(AND($C$5=Data!$G$24,K99="A"),AND($C$6=Data!$G$24,K99="B"),AND($C$7=Data!$G$24,K99="C"))*COUNTIFS(B:B,B99,K:K,K99,B:B,"&lt;&gt;"&amp;"",C:C,"&lt;&gt;"&amp;"")&gt;1</f>
        <v>0</v>
      </c>
      <c r="AH99" s="125" t="b">
        <f t="shared" si="26"/>
        <v>0</v>
      </c>
      <c r="AI99" s="55">
        <f t="shared" si="27"/>
        <v>0</v>
      </c>
    </row>
    <row r="100" spans="1:35" ht="30.75" customHeight="1" x14ac:dyDescent="0.25">
      <c r="A100" s="57"/>
      <c r="B100" s="57"/>
      <c r="C100" s="59"/>
      <c r="D100" s="119"/>
      <c r="E100" s="43"/>
      <c r="F100" s="43"/>
      <c r="G100" s="58"/>
      <c r="H100" s="123"/>
      <c r="I100" s="132"/>
      <c r="J100" s="135">
        <f t="shared" si="19"/>
        <v>0</v>
      </c>
      <c r="K100" s="64" t="str">
        <f t="shared" si="14"/>
        <v>0</v>
      </c>
      <c r="L100" s="65" t="str">
        <f t="shared" si="15"/>
        <v>0</v>
      </c>
      <c r="M100" s="55">
        <f>SUMIFS($J:$J,$C:$C,Data!$B$6,$B:$B,$B100)</f>
        <v>0</v>
      </c>
      <c r="N100" s="55">
        <f>SUMIFS($J:$J,$C:$C,Data!$B$7,$B:$B,$B100)</f>
        <v>0</v>
      </c>
      <c r="O100" s="55">
        <f>SUMIFS($J:$J,$C:$C,Data!$B$8,$B:$B,$B100)</f>
        <v>0</v>
      </c>
      <c r="P100" s="55">
        <f t="shared" si="20"/>
        <v>0</v>
      </c>
      <c r="Q100" s="55">
        <f t="shared" si="21"/>
        <v>0</v>
      </c>
      <c r="R100" s="25" t="b">
        <f>AND($L100="A",$C$5=Data!$G$24)</f>
        <v>0</v>
      </c>
      <c r="S100" s="25" t="b">
        <f>AND($L100="A",$C$5=Data!$G$23)</f>
        <v>0</v>
      </c>
      <c r="T100" s="55">
        <f t="shared" si="22"/>
        <v>0</v>
      </c>
      <c r="U100" s="55">
        <f t="shared" si="16"/>
        <v>0</v>
      </c>
      <c r="V100" s="25" t="b">
        <f>AND($L100="B",$C$6=Data!$G$24)</f>
        <v>0</v>
      </c>
      <c r="W100" s="25" t="b">
        <f>AND($L100="B",$C$6=Data!$G$23)</f>
        <v>0</v>
      </c>
      <c r="X100" s="55">
        <f t="shared" si="23"/>
        <v>0</v>
      </c>
      <c r="Y100" s="55">
        <f t="shared" si="17"/>
        <v>0</v>
      </c>
      <c r="Z100" s="25" t="b">
        <f>AND($L100="C",$C$7=Data!$G$24)</f>
        <v>0</v>
      </c>
      <c r="AA100" s="25" t="b">
        <f>AND($L100="C",$C$7=Data!$G$23)</f>
        <v>0</v>
      </c>
      <c r="AB100" s="55">
        <f t="shared" si="24"/>
        <v>0</v>
      </c>
      <c r="AC100" s="55">
        <f t="shared" si="18"/>
        <v>0</v>
      </c>
      <c r="AE100" s="55">
        <f t="shared" si="25"/>
        <v>0</v>
      </c>
      <c r="AG100" s="125" t="b">
        <f>OR(AND($C$5=Data!$G$24,K100="A"),AND($C$6=Data!$G$24,K100="B"),AND($C$7=Data!$G$24,K100="C"))*COUNTIFS(B:B,B100,K:K,K100,B:B,"&lt;&gt;"&amp;"",C:C,"&lt;&gt;"&amp;"")&gt;1</f>
        <v>0</v>
      </c>
      <c r="AH100" s="125" t="b">
        <f t="shared" si="26"/>
        <v>0</v>
      </c>
      <c r="AI100" s="55">
        <f t="shared" si="27"/>
        <v>0</v>
      </c>
    </row>
    <row r="101" spans="1:35" ht="30.75" customHeight="1" x14ac:dyDescent="0.25">
      <c r="A101" s="57"/>
      <c r="B101" s="57"/>
      <c r="C101" s="59"/>
      <c r="D101" s="119"/>
      <c r="E101" s="43"/>
      <c r="F101" s="43"/>
      <c r="G101" s="58"/>
      <c r="H101" s="123"/>
      <c r="I101" s="132"/>
      <c r="J101" s="135">
        <f t="shared" si="19"/>
        <v>0</v>
      </c>
      <c r="K101" s="64" t="str">
        <f t="shared" si="14"/>
        <v>0</v>
      </c>
      <c r="L101" s="65" t="str">
        <f t="shared" si="15"/>
        <v>0</v>
      </c>
      <c r="M101" s="55">
        <f>SUMIFS($J:$J,$C:$C,Data!$B$6,$B:$B,$B101)</f>
        <v>0</v>
      </c>
      <c r="N101" s="55">
        <f>SUMIFS($J:$J,$C:$C,Data!$B$7,$B:$B,$B101)</f>
        <v>0</v>
      </c>
      <c r="O101" s="55">
        <f>SUMIFS($J:$J,$C:$C,Data!$B$8,$B:$B,$B101)</f>
        <v>0</v>
      </c>
      <c r="P101" s="55">
        <f t="shared" si="20"/>
        <v>0</v>
      </c>
      <c r="Q101" s="55">
        <f t="shared" si="21"/>
        <v>0</v>
      </c>
      <c r="R101" s="25" t="b">
        <f>AND($L101="A",$C$5=Data!$G$24)</f>
        <v>0</v>
      </c>
      <c r="S101" s="25" t="b">
        <f>AND($L101="A",$C$5=Data!$G$23)</f>
        <v>0</v>
      </c>
      <c r="T101" s="55">
        <f t="shared" si="22"/>
        <v>0</v>
      </c>
      <c r="U101" s="55">
        <f t="shared" si="16"/>
        <v>0</v>
      </c>
      <c r="V101" s="25" t="b">
        <f>AND($L101="B",$C$6=Data!$G$24)</f>
        <v>0</v>
      </c>
      <c r="W101" s="25" t="b">
        <f>AND($L101="B",$C$6=Data!$G$23)</f>
        <v>0</v>
      </c>
      <c r="X101" s="55">
        <f t="shared" si="23"/>
        <v>0</v>
      </c>
      <c r="Y101" s="55">
        <f t="shared" si="17"/>
        <v>0</v>
      </c>
      <c r="Z101" s="25" t="b">
        <f>AND($L101="C",$C$7=Data!$G$24)</f>
        <v>0</v>
      </c>
      <c r="AA101" s="25" t="b">
        <f>AND($L101="C",$C$7=Data!$G$23)</f>
        <v>0</v>
      </c>
      <c r="AB101" s="55">
        <f t="shared" si="24"/>
        <v>0</v>
      </c>
      <c r="AC101" s="55">
        <f t="shared" si="18"/>
        <v>0</v>
      </c>
      <c r="AE101" s="55">
        <f t="shared" si="25"/>
        <v>0</v>
      </c>
      <c r="AG101" s="125" t="b">
        <f>OR(AND($C$5=Data!$G$24,K101="A"),AND($C$6=Data!$G$24,K101="B"),AND($C$7=Data!$G$24,K101="C"))*COUNTIFS(B:B,B101,K:K,K101,B:B,"&lt;&gt;"&amp;"",C:C,"&lt;&gt;"&amp;"")&gt;1</f>
        <v>0</v>
      </c>
      <c r="AH101" s="125" t="b">
        <f t="shared" si="26"/>
        <v>0</v>
      </c>
      <c r="AI101" s="55">
        <f t="shared" si="27"/>
        <v>0</v>
      </c>
    </row>
    <row r="102" spans="1:35" ht="30.75" customHeight="1" x14ac:dyDescent="0.25">
      <c r="A102" s="57"/>
      <c r="B102" s="57"/>
      <c r="C102" s="59"/>
      <c r="D102" s="119"/>
      <c r="E102" s="43"/>
      <c r="F102" s="43"/>
      <c r="G102" s="58"/>
      <c r="H102" s="123"/>
      <c r="I102" s="132"/>
      <c r="J102" s="135">
        <f t="shared" si="19"/>
        <v>0</v>
      </c>
      <c r="K102" s="64" t="str">
        <f t="shared" si="14"/>
        <v>0</v>
      </c>
      <c r="L102" s="65" t="str">
        <f t="shared" si="15"/>
        <v>0</v>
      </c>
      <c r="M102" s="55">
        <f>SUMIFS($J:$J,$C:$C,Data!$B$6,$B:$B,$B102)</f>
        <v>0</v>
      </c>
      <c r="N102" s="55">
        <f>SUMIFS($J:$J,$C:$C,Data!$B$7,$B:$B,$B102)</f>
        <v>0</v>
      </c>
      <c r="O102" s="55">
        <f>SUMIFS($J:$J,$C:$C,Data!$B$8,$B:$B,$B102)</f>
        <v>0</v>
      </c>
      <c r="P102" s="55">
        <f t="shared" si="20"/>
        <v>0</v>
      </c>
      <c r="Q102" s="55">
        <f t="shared" si="21"/>
        <v>0</v>
      </c>
      <c r="R102" s="25" t="b">
        <f>AND($L102="A",$C$5=Data!$G$24)</f>
        <v>0</v>
      </c>
      <c r="S102" s="25" t="b">
        <f>AND($L102="A",$C$5=Data!$G$23)</f>
        <v>0</v>
      </c>
      <c r="T102" s="55">
        <f t="shared" si="22"/>
        <v>0</v>
      </c>
      <c r="U102" s="55">
        <f t="shared" si="16"/>
        <v>0</v>
      </c>
      <c r="V102" s="25" t="b">
        <f>AND($L102="B",$C$6=Data!$G$24)</f>
        <v>0</v>
      </c>
      <c r="W102" s="25" t="b">
        <f>AND($L102="B",$C$6=Data!$G$23)</f>
        <v>0</v>
      </c>
      <c r="X102" s="55">
        <f t="shared" si="23"/>
        <v>0</v>
      </c>
      <c r="Y102" s="55">
        <f t="shared" si="17"/>
        <v>0</v>
      </c>
      <c r="Z102" s="25" t="b">
        <f>AND($L102="C",$C$7=Data!$G$24)</f>
        <v>0</v>
      </c>
      <c r="AA102" s="25" t="b">
        <f>AND($L102="C",$C$7=Data!$G$23)</f>
        <v>0</v>
      </c>
      <c r="AB102" s="55">
        <f t="shared" si="24"/>
        <v>0</v>
      </c>
      <c r="AC102" s="55">
        <f t="shared" si="18"/>
        <v>0</v>
      </c>
      <c r="AE102" s="55">
        <f t="shared" si="25"/>
        <v>0</v>
      </c>
      <c r="AG102" s="125" t="b">
        <f>OR(AND($C$5=Data!$G$24,K102="A"),AND($C$6=Data!$G$24,K102="B"),AND($C$7=Data!$G$24,K102="C"))*COUNTIFS(B:B,B102,K:K,K102,B:B,"&lt;&gt;"&amp;"",C:C,"&lt;&gt;"&amp;"")&gt;1</f>
        <v>0</v>
      </c>
      <c r="AH102" s="125" t="b">
        <f t="shared" si="26"/>
        <v>0</v>
      </c>
      <c r="AI102" s="55">
        <f t="shared" si="27"/>
        <v>0</v>
      </c>
    </row>
    <row r="103" spans="1:35" ht="30.75" customHeight="1" x14ac:dyDescent="0.25">
      <c r="A103" s="57"/>
      <c r="B103" s="57"/>
      <c r="C103" s="59"/>
      <c r="D103" s="119"/>
      <c r="E103" s="43"/>
      <c r="F103" s="43"/>
      <c r="G103" s="58"/>
      <c r="H103" s="123"/>
      <c r="I103" s="132"/>
      <c r="J103" s="135">
        <f t="shared" si="19"/>
        <v>0</v>
      </c>
      <c r="K103" s="64" t="str">
        <f t="shared" si="14"/>
        <v>0</v>
      </c>
      <c r="L103" s="65" t="str">
        <f t="shared" si="15"/>
        <v>0</v>
      </c>
      <c r="M103" s="55">
        <f>SUMIFS($J:$J,$C:$C,Data!$B$6,$B:$B,$B103)</f>
        <v>0</v>
      </c>
      <c r="N103" s="55">
        <f>SUMIFS($J:$J,$C:$C,Data!$B$7,$B:$B,$B103)</f>
        <v>0</v>
      </c>
      <c r="O103" s="55">
        <f>SUMIFS($J:$J,$C:$C,Data!$B$8,$B:$B,$B103)</f>
        <v>0</v>
      </c>
      <c r="P103" s="55">
        <f t="shared" si="20"/>
        <v>0</v>
      </c>
      <c r="Q103" s="55">
        <f t="shared" si="21"/>
        <v>0</v>
      </c>
      <c r="R103" s="25" t="b">
        <f>AND($L103="A",$C$5=Data!$G$24)</f>
        <v>0</v>
      </c>
      <c r="S103" s="25" t="b">
        <f>AND($L103="A",$C$5=Data!$G$23)</f>
        <v>0</v>
      </c>
      <c r="T103" s="55">
        <f t="shared" si="22"/>
        <v>0</v>
      </c>
      <c r="U103" s="55">
        <f t="shared" si="16"/>
        <v>0</v>
      </c>
      <c r="V103" s="25" t="b">
        <f>AND($L103="B",$C$6=Data!$G$24)</f>
        <v>0</v>
      </c>
      <c r="W103" s="25" t="b">
        <f>AND($L103="B",$C$6=Data!$G$23)</f>
        <v>0</v>
      </c>
      <c r="X103" s="55">
        <f t="shared" si="23"/>
        <v>0</v>
      </c>
      <c r="Y103" s="55">
        <f t="shared" si="17"/>
        <v>0</v>
      </c>
      <c r="Z103" s="25" t="b">
        <f>AND($L103="C",$C$7=Data!$G$24)</f>
        <v>0</v>
      </c>
      <c r="AA103" s="25" t="b">
        <f>AND($L103="C",$C$7=Data!$G$23)</f>
        <v>0</v>
      </c>
      <c r="AB103" s="55">
        <f t="shared" si="24"/>
        <v>0</v>
      </c>
      <c r="AC103" s="55">
        <f t="shared" si="18"/>
        <v>0</v>
      </c>
      <c r="AE103" s="55">
        <f t="shared" si="25"/>
        <v>0</v>
      </c>
      <c r="AG103" s="125" t="b">
        <f>OR(AND($C$5=Data!$G$24,K103="A"),AND($C$6=Data!$G$24,K103="B"),AND($C$7=Data!$G$24,K103="C"))*COUNTIFS(B:B,B103,K:K,K103,B:B,"&lt;&gt;"&amp;"",C:C,"&lt;&gt;"&amp;"")&gt;1</f>
        <v>0</v>
      </c>
      <c r="AH103" s="125" t="b">
        <f t="shared" si="26"/>
        <v>0</v>
      </c>
      <c r="AI103" s="55">
        <f t="shared" si="27"/>
        <v>0</v>
      </c>
    </row>
    <row r="104" spans="1:35" ht="30.75" customHeight="1" x14ac:dyDescent="0.25">
      <c r="A104" s="57"/>
      <c r="B104" s="57"/>
      <c r="C104" s="59"/>
      <c r="D104" s="119"/>
      <c r="E104" s="43"/>
      <c r="F104" s="43"/>
      <c r="G104" s="58"/>
      <c r="H104" s="123"/>
      <c r="I104" s="132"/>
      <c r="J104" s="135">
        <f t="shared" si="19"/>
        <v>0</v>
      </c>
      <c r="K104" s="64" t="str">
        <f t="shared" si="14"/>
        <v>0</v>
      </c>
      <c r="L104" s="65" t="str">
        <f t="shared" si="15"/>
        <v>0</v>
      </c>
      <c r="M104" s="55">
        <f>SUMIFS($J:$J,$C:$C,Data!$B$6,$B:$B,$B104)</f>
        <v>0</v>
      </c>
      <c r="N104" s="55">
        <f>SUMIFS($J:$J,$C:$C,Data!$B$7,$B:$B,$B104)</f>
        <v>0</v>
      </c>
      <c r="O104" s="55">
        <f>SUMIFS($J:$J,$C:$C,Data!$B$8,$B:$B,$B104)</f>
        <v>0</v>
      </c>
      <c r="P104" s="55">
        <f t="shared" si="20"/>
        <v>0</v>
      </c>
      <c r="Q104" s="55">
        <f t="shared" si="21"/>
        <v>0</v>
      </c>
      <c r="R104" s="25" t="b">
        <f>AND($L104="A",$C$5=Data!$G$24)</f>
        <v>0</v>
      </c>
      <c r="S104" s="25" t="b">
        <f>AND($L104="A",$C$5=Data!$G$23)</f>
        <v>0</v>
      </c>
      <c r="T104" s="55">
        <f t="shared" si="22"/>
        <v>0</v>
      </c>
      <c r="U104" s="55">
        <f t="shared" si="16"/>
        <v>0</v>
      </c>
      <c r="V104" s="25" t="b">
        <f>AND($L104="B",$C$6=Data!$G$24)</f>
        <v>0</v>
      </c>
      <c r="W104" s="25" t="b">
        <f>AND($L104="B",$C$6=Data!$G$23)</f>
        <v>0</v>
      </c>
      <c r="X104" s="55">
        <f t="shared" si="23"/>
        <v>0</v>
      </c>
      <c r="Y104" s="55">
        <f t="shared" si="17"/>
        <v>0</v>
      </c>
      <c r="Z104" s="25" t="b">
        <f>AND($L104="C",$C$7=Data!$G$24)</f>
        <v>0</v>
      </c>
      <c r="AA104" s="25" t="b">
        <f>AND($L104="C",$C$7=Data!$G$23)</f>
        <v>0</v>
      </c>
      <c r="AB104" s="55">
        <f t="shared" si="24"/>
        <v>0</v>
      </c>
      <c r="AC104" s="55">
        <f t="shared" si="18"/>
        <v>0</v>
      </c>
      <c r="AE104" s="55">
        <f t="shared" si="25"/>
        <v>0</v>
      </c>
      <c r="AG104" s="125" t="b">
        <f>OR(AND($C$5=Data!$G$24,K104="A"),AND($C$6=Data!$G$24,K104="B"),AND($C$7=Data!$G$24,K104="C"))*COUNTIFS(B:B,B104,K:K,K104,B:B,"&lt;&gt;"&amp;"",C:C,"&lt;&gt;"&amp;"")&gt;1</f>
        <v>0</v>
      </c>
      <c r="AH104" s="125" t="b">
        <f t="shared" si="26"/>
        <v>0</v>
      </c>
      <c r="AI104" s="55">
        <f t="shared" si="27"/>
        <v>0</v>
      </c>
    </row>
    <row r="105" spans="1:35" ht="30.75" customHeight="1" x14ac:dyDescent="0.25">
      <c r="A105" s="57"/>
      <c r="B105" s="57"/>
      <c r="C105" s="59"/>
      <c r="D105" s="119"/>
      <c r="E105" s="43"/>
      <c r="F105" s="43"/>
      <c r="G105" s="58"/>
      <c r="H105" s="123"/>
      <c r="I105" s="132"/>
      <c r="J105" s="135">
        <f t="shared" si="19"/>
        <v>0</v>
      </c>
      <c r="K105" s="64" t="str">
        <f t="shared" si="14"/>
        <v>0</v>
      </c>
      <c r="L105" s="65" t="str">
        <f t="shared" si="15"/>
        <v>0</v>
      </c>
      <c r="M105" s="55">
        <f>SUMIFS($J:$J,$C:$C,Data!$B$6,$B:$B,$B105)</f>
        <v>0</v>
      </c>
      <c r="N105" s="55">
        <f>SUMIFS($J:$J,$C:$C,Data!$B$7,$B:$B,$B105)</f>
        <v>0</v>
      </c>
      <c r="O105" s="55">
        <f>SUMIFS($J:$J,$C:$C,Data!$B$8,$B:$B,$B105)</f>
        <v>0</v>
      </c>
      <c r="P105" s="55">
        <f t="shared" si="20"/>
        <v>0</v>
      </c>
      <c r="Q105" s="55">
        <f t="shared" si="21"/>
        <v>0</v>
      </c>
      <c r="R105" s="25" t="b">
        <f>AND($L105="A",$C$5=Data!$G$24)</f>
        <v>0</v>
      </c>
      <c r="S105" s="25" t="b">
        <f>AND($L105="A",$C$5=Data!$G$23)</f>
        <v>0</v>
      </c>
      <c r="T105" s="55">
        <f t="shared" si="22"/>
        <v>0</v>
      </c>
      <c r="U105" s="55">
        <f t="shared" si="16"/>
        <v>0</v>
      </c>
      <c r="V105" s="25" t="b">
        <f>AND($L105="B",$C$6=Data!$G$24)</f>
        <v>0</v>
      </c>
      <c r="W105" s="25" t="b">
        <f>AND($L105="B",$C$6=Data!$G$23)</f>
        <v>0</v>
      </c>
      <c r="X105" s="55">
        <f t="shared" si="23"/>
        <v>0</v>
      </c>
      <c r="Y105" s="55">
        <f t="shared" si="17"/>
        <v>0</v>
      </c>
      <c r="Z105" s="25" t="b">
        <f>AND($L105="C",$C$7=Data!$G$24)</f>
        <v>0</v>
      </c>
      <c r="AA105" s="25" t="b">
        <f>AND($L105="C",$C$7=Data!$G$23)</f>
        <v>0</v>
      </c>
      <c r="AB105" s="55">
        <f t="shared" si="24"/>
        <v>0</v>
      </c>
      <c r="AC105" s="55">
        <f t="shared" si="18"/>
        <v>0</v>
      </c>
      <c r="AE105" s="55">
        <f t="shared" si="25"/>
        <v>0</v>
      </c>
      <c r="AG105" s="125" t="b">
        <f>OR(AND($C$5=Data!$G$24,K105="A"),AND($C$6=Data!$G$24,K105="B"),AND($C$7=Data!$G$24,K105="C"))*COUNTIFS(B:B,B105,K:K,K105,B:B,"&lt;&gt;"&amp;"",C:C,"&lt;&gt;"&amp;"")&gt;1</f>
        <v>0</v>
      </c>
      <c r="AH105" s="125" t="b">
        <f t="shared" si="26"/>
        <v>0</v>
      </c>
      <c r="AI105" s="55">
        <f t="shared" si="27"/>
        <v>0</v>
      </c>
    </row>
    <row r="106" spans="1:35" ht="30.75" customHeight="1" x14ac:dyDescent="0.25">
      <c r="A106" s="57"/>
      <c r="B106" s="57"/>
      <c r="C106" s="59"/>
      <c r="D106" s="119"/>
      <c r="E106" s="43"/>
      <c r="F106" s="43"/>
      <c r="G106" s="58"/>
      <c r="H106" s="123"/>
      <c r="I106" s="132"/>
      <c r="J106" s="135">
        <f t="shared" si="19"/>
        <v>0</v>
      </c>
      <c r="K106" s="64" t="str">
        <f t="shared" si="14"/>
        <v>0</v>
      </c>
      <c r="L106" s="65" t="str">
        <f t="shared" si="15"/>
        <v>0</v>
      </c>
      <c r="M106" s="55">
        <f>SUMIFS($J:$J,$C:$C,Data!$B$6,$B:$B,$B106)</f>
        <v>0</v>
      </c>
      <c r="N106" s="55">
        <f>SUMIFS($J:$J,$C:$C,Data!$B$7,$B:$B,$B106)</f>
        <v>0</v>
      </c>
      <c r="O106" s="55">
        <f>SUMIFS($J:$J,$C:$C,Data!$B$8,$B:$B,$B106)</f>
        <v>0</v>
      </c>
      <c r="P106" s="55">
        <f t="shared" si="20"/>
        <v>0</v>
      </c>
      <c r="Q106" s="55">
        <f t="shared" si="21"/>
        <v>0</v>
      </c>
      <c r="R106" s="25" t="b">
        <f>AND($L106="A",$C$5=Data!$G$24)</f>
        <v>0</v>
      </c>
      <c r="S106" s="25" t="b">
        <f>AND($L106="A",$C$5=Data!$G$23)</f>
        <v>0</v>
      </c>
      <c r="T106" s="55">
        <f t="shared" si="22"/>
        <v>0</v>
      </c>
      <c r="U106" s="55">
        <f t="shared" si="16"/>
        <v>0</v>
      </c>
      <c r="V106" s="25" t="b">
        <f>AND($L106="B",$C$6=Data!$G$24)</f>
        <v>0</v>
      </c>
      <c r="W106" s="25" t="b">
        <f>AND($L106="B",$C$6=Data!$G$23)</f>
        <v>0</v>
      </c>
      <c r="X106" s="55">
        <f t="shared" si="23"/>
        <v>0</v>
      </c>
      <c r="Y106" s="55">
        <f t="shared" si="17"/>
        <v>0</v>
      </c>
      <c r="Z106" s="25" t="b">
        <f>AND($L106="C",$C$7=Data!$G$24)</f>
        <v>0</v>
      </c>
      <c r="AA106" s="25" t="b">
        <f>AND($L106="C",$C$7=Data!$G$23)</f>
        <v>0</v>
      </c>
      <c r="AB106" s="55">
        <f t="shared" si="24"/>
        <v>0</v>
      </c>
      <c r="AC106" s="55">
        <f t="shared" si="18"/>
        <v>0</v>
      </c>
      <c r="AE106" s="55">
        <f t="shared" si="25"/>
        <v>0</v>
      </c>
      <c r="AG106" s="125" t="b">
        <f>OR(AND($C$5=Data!$G$24,K106="A"),AND($C$6=Data!$G$24,K106="B"),AND($C$7=Data!$G$24,K106="C"))*COUNTIFS(B:B,B106,K:K,K106,B:B,"&lt;&gt;"&amp;"",C:C,"&lt;&gt;"&amp;"")&gt;1</f>
        <v>0</v>
      </c>
      <c r="AH106" s="125" t="b">
        <f t="shared" si="26"/>
        <v>0</v>
      </c>
      <c r="AI106" s="55">
        <f t="shared" si="27"/>
        <v>0</v>
      </c>
    </row>
    <row r="107" spans="1:35" ht="30.75" customHeight="1" x14ac:dyDescent="0.25">
      <c r="A107" s="57"/>
      <c r="B107" s="57"/>
      <c r="C107" s="59"/>
      <c r="D107" s="119"/>
      <c r="E107" s="43"/>
      <c r="F107" s="43"/>
      <c r="G107" s="58"/>
      <c r="H107" s="123"/>
      <c r="I107" s="132"/>
      <c r="J107" s="135">
        <f t="shared" si="19"/>
        <v>0</v>
      </c>
      <c r="K107" s="64" t="str">
        <f t="shared" si="14"/>
        <v>0</v>
      </c>
      <c r="L107" s="65" t="str">
        <f t="shared" si="15"/>
        <v>0</v>
      </c>
      <c r="M107" s="55">
        <f>SUMIFS($J:$J,$C:$C,Data!$B$6,$B:$B,$B107)</f>
        <v>0</v>
      </c>
      <c r="N107" s="55">
        <f>SUMIFS($J:$J,$C:$C,Data!$B$7,$B:$B,$B107)</f>
        <v>0</v>
      </c>
      <c r="O107" s="55">
        <f>SUMIFS($J:$J,$C:$C,Data!$B$8,$B:$B,$B107)</f>
        <v>0</v>
      </c>
      <c r="P107" s="55">
        <f t="shared" si="20"/>
        <v>0</v>
      </c>
      <c r="Q107" s="55">
        <f t="shared" si="21"/>
        <v>0</v>
      </c>
      <c r="R107" s="25" t="b">
        <f>AND($L107="A",$C$5=Data!$G$24)</f>
        <v>0</v>
      </c>
      <c r="S107" s="25" t="b">
        <f>AND($L107="A",$C$5=Data!$G$23)</f>
        <v>0</v>
      </c>
      <c r="T107" s="55">
        <f t="shared" si="22"/>
        <v>0</v>
      </c>
      <c r="U107" s="55">
        <f t="shared" si="16"/>
        <v>0</v>
      </c>
      <c r="V107" s="25" t="b">
        <f>AND($L107="B",$C$6=Data!$G$24)</f>
        <v>0</v>
      </c>
      <c r="W107" s="25" t="b">
        <f>AND($L107="B",$C$6=Data!$G$23)</f>
        <v>0</v>
      </c>
      <c r="X107" s="55">
        <f t="shared" si="23"/>
        <v>0</v>
      </c>
      <c r="Y107" s="55">
        <f t="shared" si="17"/>
        <v>0</v>
      </c>
      <c r="Z107" s="25" t="b">
        <f>AND($L107="C",$C$7=Data!$G$24)</f>
        <v>0</v>
      </c>
      <c r="AA107" s="25" t="b">
        <f>AND($L107="C",$C$7=Data!$G$23)</f>
        <v>0</v>
      </c>
      <c r="AB107" s="55">
        <f t="shared" si="24"/>
        <v>0</v>
      </c>
      <c r="AC107" s="55">
        <f t="shared" si="18"/>
        <v>0</v>
      </c>
      <c r="AE107" s="55">
        <f t="shared" si="25"/>
        <v>0</v>
      </c>
      <c r="AG107" s="125" t="b">
        <f>OR(AND($C$5=Data!$G$24,K107="A"),AND($C$6=Data!$G$24,K107="B"),AND($C$7=Data!$G$24,K107="C"))*COUNTIFS(B:B,B107,K:K,K107,B:B,"&lt;&gt;"&amp;"",C:C,"&lt;&gt;"&amp;"")&gt;1</f>
        <v>0</v>
      </c>
      <c r="AH107" s="125" t="b">
        <f t="shared" si="26"/>
        <v>0</v>
      </c>
      <c r="AI107" s="55">
        <f t="shared" si="27"/>
        <v>0</v>
      </c>
    </row>
    <row r="108" spans="1:35" ht="30.75" customHeight="1" x14ac:dyDescent="0.25">
      <c r="A108" s="57"/>
      <c r="B108" s="57"/>
      <c r="C108" s="59"/>
      <c r="D108" s="119"/>
      <c r="E108" s="43"/>
      <c r="F108" s="43"/>
      <c r="G108" s="58"/>
      <c r="H108" s="123"/>
      <c r="I108" s="132"/>
      <c r="J108" s="135">
        <f t="shared" si="19"/>
        <v>0</v>
      </c>
      <c r="K108" s="64" t="str">
        <f t="shared" si="14"/>
        <v>0</v>
      </c>
      <c r="L108" s="65" t="str">
        <f t="shared" si="15"/>
        <v>0</v>
      </c>
      <c r="M108" s="55">
        <f>SUMIFS($J:$J,$C:$C,Data!$B$6,$B:$B,$B108)</f>
        <v>0</v>
      </c>
      <c r="N108" s="55">
        <f>SUMIFS($J:$J,$C:$C,Data!$B$7,$B:$B,$B108)</f>
        <v>0</v>
      </c>
      <c r="O108" s="55">
        <f>SUMIFS($J:$J,$C:$C,Data!$B$8,$B:$B,$B108)</f>
        <v>0</v>
      </c>
      <c r="P108" s="55">
        <f t="shared" si="20"/>
        <v>0</v>
      </c>
      <c r="Q108" s="55">
        <f t="shared" si="21"/>
        <v>0</v>
      </c>
      <c r="R108" s="25" t="b">
        <f>AND($L108="A",$C$5=Data!$G$24)</f>
        <v>0</v>
      </c>
      <c r="S108" s="25" t="b">
        <f>AND($L108="A",$C$5=Data!$G$23)</f>
        <v>0</v>
      </c>
      <c r="T108" s="55">
        <f t="shared" si="22"/>
        <v>0</v>
      </c>
      <c r="U108" s="55">
        <f t="shared" si="16"/>
        <v>0</v>
      </c>
      <c r="V108" s="25" t="b">
        <f>AND($L108="B",$C$6=Data!$G$24)</f>
        <v>0</v>
      </c>
      <c r="W108" s="25" t="b">
        <f>AND($L108="B",$C$6=Data!$G$23)</f>
        <v>0</v>
      </c>
      <c r="X108" s="55">
        <f t="shared" si="23"/>
        <v>0</v>
      </c>
      <c r="Y108" s="55">
        <f t="shared" si="17"/>
        <v>0</v>
      </c>
      <c r="Z108" s="25" t="b">
        <f>AND($L108="C",$C$7=Data!$G$24)</f>
        <v>0</v>
      </c>
      <c r="AA108" s="25" t="b">
        <f>AND($L108="C",$C$7=Data!$G$23)</f>
        <v>0</v>
      </c>
      <c r="AB108" s="55">
        <f t="shared" si="24"/>
        <v>0</v>
      </c>
      <c r="AC108" s="55">
        <f t="shared" si="18"/>
        <v>0</v>
      </c>
      <c r="AE108" s="55">
        <f t="shared" si="25"/>
        <v>0</v>
      </c>
      <c r="AG108" s="125" t="b">
        <f>OR(AND($C$5=Data!$G$24,K108="A"),AND($C$6=Data!$G$24,K108="B"),AND($C$7=Data!$G$24,K108="C"))*COUNTIFS(B:B,B108,K:K,K108,B:B,"&lt;&gt;"&amp;"",C:C,"&lt;&gt;"&amp;"")&gt;1</f>
        <v>0</v>
      </c>
      <c r="AH108" s="125" t="b">
        <f t="shared" si="26"/>
        <v>0</v>
      </c>
      <c r="AI108" s="55">
        <f t="shared" si="27"/>
        <v>0</v>
      </c>
    </row>
    <row r="109" spans="1:35" ht="30.75" customHeight="1" x14ac:dyDescent="0.25">
      <c r="A109" s="57"/>
      <c r="B109" s="57"/>
      <c r="C109" s="59"/>
      <c r="D109" s="119"/>
      <c r="E109" s="43"/>
      <c r="F109" s="43"/>
      <c r="G109" s="58"/>
      <c r="H109" s="123"/>
      <c r="I109" s="132"/>
      <c r="J109" s="135">
        <f t="shared" si="19"/>
        <v>0</v>
      </c>
      <c r="K109" s="64" t="str">
        <f t="shared" si="14"/>
        <v>0</v>
      </c>
      <c r="L109" s="65" t="str">
        <f t="shared" si="15"/>
        <v>0</v>
      </c>
      <c r="M109" s="55">
        <f>SUMIFS($J:$J,$C:$C,Data!$B$6,$B:$B,$B109)</f>
        <v>0</v>
      </c>
      <c r="N109" s="55">
        <f>SUMIFS($J:$J,$C:$C,Data!$B$7,$B:$B,$B109)</f>
        <v>0</v>
      </c>
      <c r="O109" s="55">
        <f>SUMIFS($J:$J,$C:$C,Data!$B$8,$B:$B,$B109)</f>
        <v>0</v>
      </c>
      <c r="P109" s="55">
        <f t="shared" si="20"/>
        <v>0</v>
      </c>
      <c r="Q109" s="55">
        <f t="shared" si="21"/>
        <v>0</v>
      </c>
      <c r="R109" s="25" t="b">
        <f>AND($L109="A",$C$5=Data!$G$24)</f>
        <v>0</v>
      </c>
      <c r="S109" s="25" t="b">
        <f>AND($L109="A",$C$5=Data!$G$23)</f>
        <v>0</v>
      </c>
      <c r="T109" s="55">
        <f t="shared" si="22"/>
        <v>0</v>
      </c>
      <c r="U109" s="55">
        <f t="shared" si="16"/>
        <v>0</v>
      </c>
      <c r="V109" s="25" t="b">
        <f>AND($L109="B",$C$6=Data!$G$24)</f>
        <v>0</v>
      </c>
      <c r="W109" s="25" t="b">
        <f>AND($L109="B",$C$6=Data!$G$23)</f>
        <v>0</v>
      </c>
      <c r="X109" s="55">
        <f t="shared" si="23"/>
        <v>0</v>
      </c>
      <c r="Y109" s="55">
        <f t="shared" si="17"/>
        <v>0</v>
      </c>
      <c r="Z109" s="25" t="b">
        <f>AND($L109="C",$C$7=Data!$G$24)</f>
        <v>0</v>
      </c>
      <c r="AA109" s="25" t="b">
        <f>AND($L109="C",$C$7=Data!$G$23)</f>
        <v>0</v>
      </c>
      <c r="AB109" s="55">
        <f t="shared" si="24"/>
        <v>0</v>
      </c>
      <c r="AC109" s="55">
        <f t="shared" si="18"/>
        <v>0</v>
      </c>
      <c r="AE109" s="55">
        <f t="shared" si="25"/>
        <v>0</v>
      </c>
      <c r="AG109" s="125" t="b">
        <f>OR(AND($C$5=Data!$G$24,K109="A"),AND($C$6=Data!$G$24,K109="B"),AND($C$7=Data!$G$24,K109="C"))*COUNTIFS(B:B,B109,K:K,K109,B:B,"&lt;&gt;"&amp;"",C:C,"&lt;&gt;"&amp;"")&gt;1</f>
        <v>0</v>
      </c>
      <c r="AH109" s="125" t="b">
        <f t="shared" si="26"/>
        <v>0</v>
      </c>
      <c r="AI109" s="55">
        <f t="shared" si="27"/>
        <v>0</v>
      </c>
    </row>
    <row r="110" spans="1:35" ht="30.75" customHeight="1" x14ac:dyDescent="0.25">
      <c r="A110" s="57"/>
      <c r="B110" s="57"/>
      <c r="C110" s="59"/>
      <c r="D110" s="119"/>
      <c r="E110" s="43"/>
      <c r="F110" s="43"/>
      <c r="G110" s="58"/>
      <c r="H110" s="123"/>
      <c r="I110" s="132"/>
      <c r="J110" s="135">
        <f t="shared" si="19"/>
        <v>0</v>
      </c>
      <c r="K110" s="64" t="str">
        <f t="shared" si="14"/>
        <v>0</v>
      </c>
      <c r="L110" s="65" t="str">
        <f t="shared" si="15"/>
        <v>0</v>
      </c>
      <c r="M110" s="55">
        <f>SUMIFS($J:$J,$C:$C,Data!$B$6,$B:$B,$B110)</f>
        <v>0</v>
      </c>
      <c r="N110" s="55">
        <f>SUMIFS($J:$J,$C:$C,Data!$B$7,$B:$B,$B110)</f>
        <v>0</v>
      </c>
      <c r="O110" s="55">
        <f>SUMIFS($J:$J,$C:$C,Data!$B$8,$B:$B,$B110)</f>
        <v>0</v>
      </c>
      <c r="P110" s="55">
        <f t="shared" si="20"/>
        <v>0</v>
      </c>
      <c r="Q110" s="55">
        <f t="shared" si="21"/>
        <v>0</v>
      </c>
      <c r="R110" s="25" t="b">
        <f>AND($L110="A",$C$5=Data!$G$24)</f>
        <v>0</v>
      </c>
      <c r="S110" s="25" t="b">
        <f>AND($L110="A",$C$5=Data!$G$23)</f>
        <v>0</v>
      </c>
      <c r="T110" s="55">
        <f t="shared" si="22"/>
        <v>0</v>
      </c>
      <c r="U110" s="55">
        <f t="shared" si="16"/>
        <v>0</v>
      </c>
      <c r="V110" s="25" t="b">
        <f>AND($L110="B",$C$6=Data!$G$24)</f>
        <v>0</v>
      </c>
      <c r="W110" s="25" t="b">
        <f>AND($L110="B",$C$6=Data!$G$23)</f>
        <v>0</v>
      </c>
      <c r="X110" s="55">
        <f t="shared" si="23"/>
        <v>0</v>
      </c>
      <c r="Y110" s="55">
        <f t="shared" si="17"/>
        <v>0</v>
      </c>
      <c r="Z110" s="25" t="b">
        <f>AND($L110="C",$C$7=Data!$G$24)</f>
        <v>0</v>
      </c>
      <c r="AA110" s="25" t="b">
        <f>AND($L110="C",$C$7=Data!$G$23)</f>
        <v>0</v>
      </c>
      <c r="AB110" s="55">
        <f t="shared" si="24"/>
        <v>0</v>
      </c>
      <c r="AC110" s="55">
        <f t="shared" si="18"/>
        <v>0</v>
      </c>
      <c r="AE110" s="55">
        <f t="shared" si="25"/>
        <v>0</v>
      </c>
      <c r="AG110" s="125" t="b">
        <f>OR(AND($C$5=Data!$G$24,K110="A"),AND($C$6=Data!$G$24,K110="B"),AND($C$7=Data!$G$24,K110="C"))*COUNTIFS(B:B,B110,K:K,K110,B:B,"&lt;&gt;"&amp;"",C:C,"&lt;&gt;"&amp;"")&gt;1</f>
        <v>0</v>
      </c>
      <c r="AH110" s="125" t="b">
        <f t="shared" si="26"/>
        <v>0</v>
      </c>
      <c r="AI110" s="55">
        <f t="shared" si="27"/>
        <v>0</v>
      </c>
    </row>
    <row r="111" spans="1:35" ht="30.75" customHeight="1" x14ac:dyDescent="0.25">
      <c r="A111" s="57"/>
      <c r="B111" s="57"/>
      <c r="C111" s="59"/>
      <c r="D111" s="119"/>
      <c r="E111" s="43"/>
      <c r="F111" s="43"/>
      <c r="G111" s="58"/>
      <c r="H111" s="123"/>
      <c r="I111" s="132"/>
      <c r="J111" s="135">
        <f t="shared" si="19"/>
        <v>0</v>
      </c>
      <c r="K111" s="64" t="str">
        <f t="shared" si="14"/>
        <v>0</v>
      </c>
      <c r="L111" s="65" t="str">
        <f t="shared" si="15"/>
        <v>0</v>
      </c>
      <c r="M111" s="55">
        <f>SUMIFS($J:$J,$C:$C,Data!$B$6,$B:$B,$B111)</f>
        <v>0</v>
      </c>
      <c r="N111" s="55">
        <f>SUMIFS($J:$J,$C:$C,Data!$B$7,$B:$B,$B111)</f>
        <v>0</v>
      </c>
      <c r="O111" s="55">
        <f>SUMIFS($J:$J,$C:$C,Data!$B$8,$B:$B,$B111)</f>
        <v>0</v>
      </c>
      <c r="P111" s="55">
        <f t="shared" si="20"/>
        <v>0</v>
      </c>
      <c r="Q111" s="55">
        <f t="shared" si="21"/>
        <v>0</v>
      </c>
      <c r="R111" s="25" t="b">
        <f>AND($L111="A",$C$5=Data!$G$24)</f>
        <v>0</v>
      </c>
      <c r="S111" s="25" t="b">
        <f>AND($L111="A",$C$5=Data!$G$23)</f>
        <v>0</v>
      </c>
      <c r="T111" s="55">
        <f t="shared" si="22"/>
        <v>0</v>
      </c>
      <c r="U111" s="55">
        <f t="shared" si="16"/>
        <v>0</v>
      </c>
      <c r="V111" s="25" t="b">
        <f>AND($L111="B",$C$6=Data!$G$24)</f>
        <v>0</v>
      </c>
      <c r="W111" s="25" t="b">
        <f>AND($L111="B",$C$6=Data!$G$23)</f>
        <v>0</v>
      </c>
      <c r="X111" s="55">
        <f t="shared" si="23"/>
        <v>0</v>
      </c>
      <c r="Y111" s="55">
        <f t="shared" si="17"/>
        <v>0</v>
      </c>
      <c r="Z111" s="25" t="b">
        <f>AND($L111="C",$C$7=Data!$G$24)</f>
        <v>0</v>
      </c>
      <c r="AA111" s="25" t="b">
        <f>AND($L111="C",$C$7=Data!$G$23)</f>
        <v>0</v>
      </c>
      <c r="AB111" s="55">
        <f t="shared" si="24"/>
        <v>0</v>
      </c>
      <c r="AC111" s="55">
        <f t="shared" si="18"/>
        <v>0</v>
      </c>
      <c r="AE111" s="55">
        <f t="shared" si="25"/>
        <v>0</v>
      </c>
      <c r="AG111" s="125" t="b">
        <f>OR(AND($C$5=Data!$G$24,K111="A"),AND($C$6=Data!$G$24,K111="B"),AND($C$7=Data!$G$24,K111="C"))*COUNTIFS(B:B,B111,K:K,K111,B:B,"&lt;&gt;"&amp;"",C:C,"&lt;&gt;"&amp;"")&gt;1</f>
        <v>0</v>
      </c>
      <c r="AH111" s="125" t="b">
        <f t="shared" si="26"/>
        <v>0</v>
      </c>
      <c r="AI111" s="55">
        <f t="shared" si="27"/>
        <v>0</v>
      </c>
    </row>
    <row r="112" spans="1:35" ht="30.75" customHeight="1" x14ac:dyDescent="0.25">
      <c r="A112" s="57"/>
      <c r="B112" s="57"/>
      <c r="C112" s="59"/>
      <c r="D112" s="119"/>
      <c r="E112" s="43"/>
      <c r="F112" s="43"/>
      <c r="G112" s="58"/>
      <c r="H112" s="123"/>
      <c r="I112" s="132"/>
      <c r="J112" s="135">
        <f t="shared" si="19"/>
        <v>0</v>
      </c>
      <c r="K112" s="64" t="str">
        <f t="shared" si="14"/>
        <v>0</v>
      </c>
      <c r="L112" s="65" t="str">
        <f t="shared" si="15"/>
        <v>0</v>
      </c>
      <c r="M112" s="55">
        <f>SUMIFS($J:$J,$C:$C,Data!$B$6,$B:$B,$B112)</f>
        <v>0</v>
      </c>
      <c r="N112" s="55">
        <f>SUMIFS($J:$J,$C:$C,Data!$B$7,$B:$B,$B112)</f>
        <v>0</v>
      </c>
      <c r="O112" s="55">
        <f>SUMIFS($J:$J,$C:$C,Data!$B$8,$B:$B,$B112)</f>
        <v>0</v>
      </c>
      <c r="P112" s="55">
        <f t="shared" si="20"/>
        <v>0</v>
      </c>
      <c r="Q112" s="55">
        <f t="shared" si="21"/>
        <v>0</v>
      </c>
      <c r="R112" s="25" t="b">
        <f>AND($L112="A",$C$5=Data!$G$24)</f>
        <v>0</v>
      </c>
      <c r="S112" s="25" t="b">
        <f>AND($L112="A",$C$5=Data!$G$23)</f>
        <v>0</v>
      </c>
      <c r="T112" s="55">
        <f t="shared" si="22"/>
        <v>0</v>
      </c>
      <c r="U112" s="55">
        <f t="shared" si="16"/>
        <v>0</v>
      </c>
      <c r="V112" s="25" t="b">
        <f>AND($L112="B",$C$6=Data!$G$24)</f>
        <v>0</v>
      </c>
      <c r="W112" s="25" t="b">
        <f>AND($L112="B",$C$6=Data!$G$23)</f>
        <v>0</v>
      </c>
      <c r="X112" s="55">
        <f t="shared" si="23"/>
        <v>0</v>
      </c>
      <c r="Y112" s="55">
        <f t="shared" si="17"/>
        <v>0</v>
      </c>
      <c r="Z112" s="25" t="b">
        <f>AND($L112="C",$C$7=Data!$G$24)</f>
        <v>0</v>
      </c>
      <c r="AA112" s="25" t="b">
        <f>AND($L112="C",$C$7=Data!$G$23)</f>
        <v>0</v>
      </c>
      <c r="AB112" s="55">
        <f t="shared" si="24"/>
        <v>0</v>
      </c>
      <c r="AC112" s="55">
        <f t="shared" si="18"/>
        <v>0</v>
      </c>
      <c r="AE112" s="55">
        <f t="shared" si="25"/>
        <v>0</v>
      </c>
      <c r="AG112" s="125" t="b">
        <f>OR(AND($C$5=Data!$G$24,K112="A"),AND($C$6=Data!$G$24,K112="B"),AND($C$7=Data!$G$24,K112="C"))*COUNTIFS(B:B,B112,K:K,K112,B:B,"&lt;&gt;"&amp;"",C:C,"&lt;&gt;"&amp;"")&gt;1</f>
        <v>0</v>
      </c>
      <c r="AH112" s="125" t="b">
        <f t="shared" si="26"/>
        <v>0</v>
      </c>
      <c r="AI112" s="55">
        <f t="shared" si="27"/>
        <v>0</v>
      </c>
    </row>
    <row r="113" spans="1:35" ht="30.75" customHeight="1" x14ac:dyDescent="0.25">
      <c r="A113" s="57"/>
      <c r="B113" s="57"/>
      <c r="C113" s="59"/>
      <c r="D113" s="119"/>
      <c r="E113" s="43"/>
      <c r="F113" s="43"/>
      <c r="G113" s="58"/>
      <c r="H113" s="123"/>
      <c r="I113" s="132"/>
      <c r="J113" s="135">
        <f t="shared" si="19"/>
        <v>0</v>
      </c>
      <c r="K113" s="64" t="str">
        <f t="shared" si="14"/>
        <v>0</v>
      </c>
      <c r="L113" s="65" t="str">
        <f t="shared" si="15"/>
        <v>0</v>
      </c>
      <c r="M113" s="55">
        <f>SUMIFS($J:$J,$C:$C,Data!$B$6,$B:$B,$B113)</f>
        <v>0</v>
      </c>
      <c r="N113" s="55">
        <f>SUMIFS($J:$J,$C:$C,Data!$B$7,$B:$B,$B113)</f>
        <v>0</v>
      </c>
      <c r="O113" s="55">
        <f>SUMIFS($J:$J,$C:$C,Data!$B$8,$B:$B,$B113)</f>
        <v>0</v>
      </c>
      <c r="P113" s="55">
        <f t="shared" si="20"/>
        <v>0</v>
      </c>
      <c r="Q113" s="55">
        <f t="shared" si="21"/>
        <v>0</v>
      </c>
      <c r="R113" s="25" t="b">
        <f>AND($L113="A",$C$5=Data!$G$24)</f>
        <v>0</v>
      </c>
      <c r="S113" s="25" t="b">
        <f>AND($L113="A",$C$5=Data!$G$23)</f>
        <v>0</v>
      </c>
      <c r="T113" s="55">
        <f t="shared" si="22"/>
        <v>0</v>
      </c>
      <c r="U113" s="55">
        <f t="shared" si="16"/>
        <v>0</v>
      </c>
      <c r="V113" s="25" t="b">
        <f>AND($L113="B",$C$6=Data!$G$24)</f>
        <v>0</v>
      </c>
      <c r="W113" s="25" t="b">
        <f>AND($L113="B",$C$6=Data!$G$23)</f>
        <v>0</v>
      </c>
      <c r="X113" s="55">
        <f t="shared" si="23"/>
        <v>0</v>
      </c>
      <c r="Y113" s="55">
        <f t="shared" si="17"/>
        <v>0</v>
      </c>
      <c r="Z113" s="25" t="b">
        <f>AND($L113="C",$C$7=Data!$G$24)</f>
        <v>0</v>
      </c>
      <c r="AA113" s="25" t="b">
        <f>AND($L113="C",$C$7=Data!$G$23)</f>
        <v>0</v>
      </c>
      <c r="AB113" s="55">
        <f t="shared" si="24"/>
        <v>0</v>
      </c>
      <c r="AC113" s="55">
        <f t="shared" si="18"/>
        <v>0</v>
      </c>
      <c r="AE113" s="55">
        <f t="shared" si="25"/>
        <v>0</v>
      </c>
      <c r="AG113" s="125" t="b">
        <f>OR(AND($C$5=Data!$G$24,K113="A"),AND($C$6=Data!$G$24,K113="B"),AND($C$7=Data!$G$24,K113="C"))*COUNTIFS(B:B,B113,K:K,K113,B:B,"&lt;&gt;"&amp;"",C:C,"&lt;&gt;"&amp;"")&gt;1</f>
        <v>0</v>
      </c>
      <c r="AH113" s="125" t="b">
        <f t="shared" si="26"/>
        <v>0</v>
      </c>
      <c r="AI113" s="55">
        <f t="shared" si="27"/>
        <v>0</v>
      </c>
    </row>
    <row r="114" spans="1:35" ht="30.75" customHeight="1" x14ac:dyDescent="0.25">
      <c r="A114" s="57"/>
      <c r="B114" s="57"/>
      <c r="C114" s="59"/>
      <c r="D114" s="119"/>
      <c r="E114" s="43"/>
      <c r="F114" s="43"/>
      <c r="G114" s="58"/>
      <c r="H114" s="123"/>
      <c r="I114" s="132"/>
      <c r="J114" s="135">
        <f t="shared" si="19"/>
        <v>0</v>
      </c>
      <c r="K114" s="64" t="str">
        <f t="shared" si="14"/>
        <v>0</v>
      </c>
      <c r="L114" s="65" t="str">
        <f t="shared" si="15"/>
        <v>0</v>
      </c>
      <c r="M114" s="55">
        <f>SUMIFS($J:$J,$C:$C,Data!$B$6,$B:$B,$B114)</f>
        <v>0</v>
      </c>
      <c r="N114" s="55">
        <f>SUMIFS($J:$J,$C:$C,Data!$B$7,$B:$B,$B114)</f>
        <v>0</v>
      </c>
      <c r="O114" s="55">
        <f>SUMIFS($J:$J,$C:$C,Data!$B$8,$B:$B,$B114)</f>
        <v>0</v>
      </c>
      <c r="P114" s="55">
        <f t="shared" si="20"/>
        <v>0</v>
      </c>
      <c r="Q114" s="55">
        <f t="shared" si="21"/>
        <v>0</v>
      </c>
      <c r="R114" s="25" t="b">
        <f>AND($L114="A",$C$5=Data!$G$24)</f>
        <v>0</v>
      </c>
      <c r="S114" s="25" t="b">
        <f>AND($L114="A",$C$5=Data!$G$23)</f>
        <v>0</v>
      </c>
      <c r="T114" s="55">
        <f t="shared" si="22"/>
        <v>0</v>
      </c>
      <c r="U114" s="55">
        <f t="shared" si="16"/>
        <v>0</v>
      </c>
      <c r="V114" s="25" t="b">
        <f>AND($L114="B",$C$6=Data!$G$24)</f>
        <v>0</v>
      </c>
      <c r="W114" s="25" t="b">
        <f>AND($L114="B",$C$6=Data!$G$23)</f>
        <v>0</v>
      </c>
      <c r="X114" s="55">
        <f t="shared" si="23"/>
        <v>0</v>
      </c>
      <c r="Y114" s="55">
        <f t="shared" si="17"/>
        <v>0</v>
      </c>
      <c r="Z114" s="25" t="b">
        <f>AND($L114="C",$C$7=Data!$G$24)</f>
        <v>0</v>
      </c>
      <c r="AA114" s="25" t="b">
        <f>AND($L114="C",$C$7=Data!$G$23)</f>
        <v>0</v>
      </c>
      <c r="AB114" s="55">
        <f t="shared" si="24"/>
        <v>0</v>
      </c>
      <c r="AC114" s="55">
        <f t="shared" si="18"/>
        <v>0</v>
      </c>
      <c r="AE114" s="55">
        <f t="shared" si="25"/>
        <v>0</v>
      </c>
      <c r="AG114" s="125" t="b">
        <f>OR(AND($C$5=Data!$G$24,K114="A"),AND($C$6=Data!$G$24,K114="B"),AND($C$7=Data!$G$24,K114="C"))*COUNTIFS(B:B,B114,K:K,K114,B:B,"&lt;&gt;"&amp;"",C:C,"&lt;&gt;"&amp;"")&gt;1</f>
        <v>0</v>
      </c>
      <c r="AH114" s="125" t="b">
        <f t="shared" si="26"/>
        <v>0</v>
      </c>
      <c r="AI114" s="55">
        <f t="shared" si="27"/>
        <v>0</v>
      </c>
    </row>
    <row r="115" spans="1:35" ht="30.75" customHeight="1" x14ac:dyDescent="0.25">
      <c r="A115" s="57"/>
      <c r="B115" s="57"/>
      <c r="C115" s="59"/>
      <c r="D115" s="119"/>
      <c r="E115" s="43"/>
      <c r="F115" s="43"/>
      <c r="G115" s="58"/>
      <c r="H115" s="123"/>
      <c r="I115" s="132"/>
      <c r="J115" s="135">
        <f t="shared" si="19"/>
        <v>0</v>
      </c>
      <c r="K115" s="64" t="str">
        <f t="shared" si="14"/>
        <v>0</v>
      </c>
      <c r="L115" s="65" t="str">
        <f t="shared" si="15"/>
        <v>0</v>
      </c>
      <c r="M115" s="55">
        <f>SUMIFS($J:$J,$C:$C,Data!$B$6,$B:$B,$B115)</f>
        <v>0</v>
      </c>
      <c r="N115" s="55">
        <f>SUMIFS($J:$J,$C:$C,Data!$B$7,$B:$B,$B115)</f>
        <v>0</v>
      </c>
      <c r="O115" s="55">
        <f>SUMIFS($J:$J,$C:$C,Data!$B$8,$B:$B,$B115)</f>
        <v>0</v>
      </c>
      <c r="P115" s="55">
        <f t="shared" si="20"/>
        <v>0</v>
      </c>
      <c r="Q115" s="55">
        <f t="shared" si="21"/>
        <v>0</v>
      </c>
      <c r="R115" s="25" t="b">
        <f>AND($L115="A",$C$5=Data!$G$24)</f>
        <v>0</v>
      </c>
      <c r="S115" s="25" t="b">
        <f>AND($L115="A",$C$5=Data!$G$23)</f>
        <v>0</v>
      </c>
      <c r="T115" s="55">
        <f t="shared" si="22"/>
        <v>0</v>
      </c>
      <c r="U115" s="55">
        <f t="shared" si="16"/>
        <v>0</v>
      </c>
      <c r="V115" s="25" t="b">
        <f>AND($L115="B",$C$6=Data!$G$24)</f>
        <v>0</v>
      </c>
      <c r="W115" s="25" t="b">
        <f>AND($L115="B",$C$6=Data!$G$23)</f>
        <v>0</v>
      </c>
      <c r="X115" s="55">
        <f t="shared" si="23"/>
        <v>0</v>
      </c>
      <c r="Y115" s="55">
        <f t="shared" si="17"/>
        <v>0</v>
      </c>
      <c r="Z115" s="25" t="b">
        <f>AND($L115="C",$C$7=Data!$G$24)</f>
        <v>0</v>
      </c>
      <c r="AA115" s="25" t="b">
        <f>AND($L115="C",$C$7=Data!$G$23)</f>
        <v>0</v>
      </c>
      <c r="AB115" s="55">
        <f t="shared" si="24"/>
        <v>0</v>
      </c>
      <c r="AC115" s="55">
        <f t="shared" si="18"/>
        <v>0</v>
      </c>
      <c r="AE115" s="55">
        <f t="shared" si="25"/>
        <v>0</v>
      </c>
      <c r="AG115" s="125" t="b">
        <f>OR(AND($C$5=Data!$G$24,K115="A"),AND($C$6=Data!$G$24,K115="B"),AND($C$7=Data!$G$24,K115="C"))*COUNTIFS(B:B,B115,K:K,K115,B:B,"&lt;&gt;"&amp;"",C:C,"&lt;&gt;"&amp;"")&gt;1</f>
        <v>0</v>
      </c>
      <c r="AH115" s="125" t="b">
        <f t="shared" si="26"/>
        <v>0</v>
      </c>
      <c r="AI115" s="55">
        <f t="shared" si="27"/>
        <v>0</v>
      </c>
    </row>
    <row r="116" spans="1:35" ht="30.75" customHeight="1" x14ac:dyDescent="0.25">
      <c r="A116" s="57"/>
      <c r="B116" s="57"/>
      <c r="C116" s="59"/>
      <c r="D116" s="119"/>
      <c r="E116" s="43"/>
      <c r="F116" s="43"/>
      <c r="G116" s="58"/>
      <c r="H116" s="123"/>
      <c r="I116" s="132"/>
      <c r="J116" s="135">
        <f t="shared" si="19"/>
        <v>0</v>
      </c>
      <c r="K116" s="64" t="str">
        <f t="shared" si="14"/>
        <v>0</v>
      </c>
      <c r="L116" s="65" t="str">
        <f t="shared" si="15"/>
        <v>0</v>
      </c>
      <c r="M116" s="55">
        <f>SUMIFS($J:$J,$C:$C,Data!$B$6,$B:$B,$B116)</f>
        <v>0</v>
      </c>
      <c r="N116" s="55">
        <f>SUMIFS($J:$J,$C:$C,Data!$B$7,$B:$B,$B116)</f>
        <v>0</v>
      </c>
      <c r="O116" s="55">
        <f>SUMIFS($J:$J,$C:$C,Data!$B$8,$B:$B,$B116)</f>
        <v>0</v>
      </c>
      <c r="P116" s="55">
        <f t="shared" si="20"/>
        <v>0</v>
      </c>
      <c r="Q116" s="55">
        <f t="shared" si="21"/>
        <v>0</v>
      </c>
      <c r="R116" s="25" t="b">
        <f>AND($L116="A",$C$5=Data!$G$24)</f>
        <v>0</v>
      </c>
      <c r="S116" s="25" t="b">
        <f>AND($L116="A",$C$5=Data!$G$23)</f>
        <v>0</v>
      </c>
      <c r="T116" s="55">
        <f t="shared" si="22"/>
        <v>0</v>
      </c>
      <c r="U116" s="55">
        <f t="shared" si="16"/>
        <v>0</v>
      </c>
      <c r="V116" s="25" t="b">
        <f>AND($L116="B",$C$6=Data!$G$24)</f>
        <v>0</v>
      </c>
      <c r="W116" s="25" t="b">
        <f>AND($L116="B",$C$6=Data!$G$23)</f>
        <v>0</v>
      </c>
      <c r="X116" s="55">
        <f t="shared" si="23"/>
        <v>0</v>
      </c>
      <c r="Y116" s="55">
        <f t="shared" si="17"/>
        <v>0</v>
      </c>
      <c r="Z116" s="25" t="b">
        <f>AND($L116="C",$C$7=Data!$G$24)</f>
        <v>0</v>
      </c>
      <c r="AA116" s="25" t="b">
        <f>AND($L116="C",$C$7=Data!$G$23)</f>
        <v>0</v>
      </c>
      <c r="AB116" s="55">
        <f t="shared" si="24"/>
        <v>0</v>
      </c>
      <c r="AC116" s="55">
        <f t="shared" si="18"/>
        <v>0</v>
      </c>
      <c r="AE116" s="55">
        <f t="shared" si="25"/>
        <v>0</v>
      </c>
      <c r="AG116" s="125" t="b">
        <f>OR(AND($C$5=Data!$G$24,K116="A"),AND($C$6=Data!$G$24,K116="B"),AND($C$7=Data!$G$24,K116="C"))*COUNTIFS(B:B,B116,K:K,K116,B:B,"&lt;&gt;"&amp;"",C:C,"&lt;&gt;"&amp;"")&gt;1</f>
        <v>0</v>
      </c>
      <c r="AH116" s="125" t="b">
        <f t="shared" si="26"/>
        <v>0</v>
      </c>
      <c r="AI116" s="55">
        <f t="shared" si="27"/>
        <v>0</v>
      </c>
    </row>
    <row r="117" spans="1:35" ht="30.75" customHeight="1" x14ac:dyDescent="0.25">
      <c r="A117" s="57"/>
      <c r="B117" s="57"/>
      <c r="C117" s="59"/>
      <c r="D117" s="119"/>
      <c r="E117" s="43"/>
      <c r="F117" s="43"/>
      <c r="G117" s="58"/>
      <c r="H117" s="123"/>
      <c r="I117" s="132"/>
      <c r="J117" s="135">
        <f t="shared" si="19"/>
        <v>0</v>
      </c>
      <c r="K117" s="64" t="str">
        <f t="shared" si="14"/>
        <v>0</v>
      </c>
      <c r="L117" s="65" t="str">
        <f t="shared" si="15"/>
        <v>0</v>
      </c>
      <c r="M117" s="55">
        <f>SUMIFS($J:$J,$C:$C,Data!$B$6,$B:$B,$B117)</f>
        <v>0</v>
      </c>
      <c r="N117" s="55">
        <f>SUMIFS($J:$J,$C:$C,Data!$B$7,$B:$B,$B117)</f>
        <v>0</v>
      </c>
      <c r="O117" s="55">
        <f>SUMIFS($J:$J,$C:$C,Data!$B$8,$B:$B,$B117)</f>
        <v>0</v>
      </c>
      <c r="P117" s="55">
        <f t="shared" si="20"/>
        <v>0</v>
      </c>
      <c r="Q117" s="55">
        <f t="shared" si="21"/>
        <v>0</v>
      </c>
      <c r="R117" s="25" t="b">
        <f>AND($L117="A",$C$5=Data!$G$24)</f>
        <v>0</v>
      </c>
      <c r="S117" s="25" t="b">
        <f>AND($L117="A",$C$5=Data!$G$23)</f>
        <v>0</v>
      </c>
      <c r="T117" s="55">
        <f t="shared" si="22"/>
        <v>0</v>
      </c>
      <c r="U117" s="55">
        <f t="shared" si="16"/>
        <v>0</v>
      </c>
      <c r="V117" s="25" t="b">
        <f>AND($L117="B",$C$6=Data!$G$24)</f>
        <v>0</v>
      </c>
      <c r="W117" s="25" t="b">
        <f>AND($L117="B",$C$6=Data!$G$23)</f>
        <v>0</v>
      </c>
      <c r="X117" s="55">
        <f t="shared" si="23"/>
        <v>0</v>
      </c>
      <c r="Y117" s="55">
        <f t="shared" si="17"/>
        <v>0</v>
      </c>
      <c r="Z117" s="25" t="b">
        <f>AND($L117="C",$C$7=Data!$G$24)</f>
        <v>0</v>
      </c>
      <c r="AA117" s="25" t="b">
        <f>AND($L117="C",$C$7=Data!$G$23)</f>
        <v>0</v>
      </c>
      <c r="AB117" s="55">
        <f t="shared" si="24"/>
        <v>0</v>
      </c>
      <c r="AC117" s="55">
        <f t="shared" si="18"/>
        <v>0</v>
      </c>
      <c r="AE117" s="55">
        <f t="shared" si="25"/>
        <v>0</v>
      </c>
      <c r="AG117" s="125" t="b">
        <f>OR(AND($C$5=Data!$G$24,K117="A"),AND($C$6=Data!$G$24,K117="B"),AND($C$7=Data!$G$24,K117="C"))*COUNTIFS(B:B,B117,K:K,K117,B:B,"&lt;&gt;"&amp;"",C:C,"&lt;&gt;"&amp;"")&gt;1</f>
        <v>0</v>
      </c>
      <c r="AH117" s="125" t="b">
        <f t="shared" si="26"/>
        <v>0</v>
      </c>
      <c r="AI117" s="55">
        <f t="shared" si="27"/>
        <v>0</v>
      </c>
    </row>
    <row r="118" spans="1:35" ht="30.75" customHeight="1" x14ac:dyDescent="0.25">
      <c r="A118" s="57"/>
      <c r="B118" s="57"/>
      <c r="C118" s="59"/>
      <c r="D118" s="119"/>
      <c r="E118" s="43"/>
      <c r="F118" s="43"/>
      <c r="G118" s="58"/>
      <c r="H118" s="123"/>
      <c r="I118" s="132"/>
      <c r="J118" s="135">
        <f t="shared" si="19"/>
        <v>0</v>
      </c>
      <c r="K118" s="64" t="str">
        <f t="shared" si="14"/>
        <v>0</v>
      </c>
      <c r="L118" s="65" t="str">
        <f t="shared" si="15"/>
        <v>0</v>
      </c>
      <c r="M118" s="55">
        <f>SUMIFS($J:$J,$C:$C,Data!$B$6,$B:$B,$B118)</f>
        <v>0</v>
      </c>
      <c r="N118" s="55">
        <f>SUMIFS($J:$J,$C:$C,Data!$B$7,$B:$B,$B118)</f>
        <v>0</v>
      </c>
      <c r="O118" s="55">
        <f>SUMIFS($J:$J,$C:$C,Data!$B$8,$B:$B,$B118)</f>
        <v>0</v>
      </c>
      <c r="P118" s="55">
        <f t="shared" si="20"/>
        <v>0</v>
      </c>
      <c r="Q118" s="55">
        <f t="shared" si="21"/>
        <v>0</v>
      </c>
      <c r="R118" s="25" t="b">
        <f>AND($L118="A",$C$5=Data!$G$24)</f>
        <v>0</v>
      </c>
      <c r="S118" s="25" t="b">
        <f>AND($L118="A",$C$5=Data!$G$23)</f>
        <v>0</v>
      </c>
      <c r="T118" s="55">
        <f t="shared" si="22"/>
        <v>0</v>
      </c>
      <c r="U118" s="55">
        <f t="shared" si="16"/>
        <v>0</v>
      </c>
      <c r="V118" s="25" t="b">
        <f>AND($L118="B",$C$6=Data!$G$24)</f>
        <v>0</v>
      </c>
      <c r="W118" s="25" t="b">
        <f>AND($L118="B",$C$6=Data!$G$23)</f>
        <v>0</v>
      </c>
      <c r="X118" s="55">
        <f t="shared" si="23"/>
        <v>0</v>
      </c>
      <c r="Y118" s="55">
        <f t="shared" si="17"/>
        <v>0</v>
      </c>
      <c r="Z118" s="25" t="b">
        <f>AND($L118="C",$C$7=Data!$G$24)</f>
        <v>0</v>
      </c>
      <c r="AA118" s="25" t="b">
        <f>AND($L118="C",$C$7=Data!$G$23)</f>
        <v>0</v>
      </c>
      <c r="AB118" s="55">
        <f t="shared" si="24"/>
        <v>0</v>
      </c>
      <c r="AC118" s="55">
        <f t="shared" si="18"/>
        <v>0</v>
      </c>
      <c r="AE118" s="55">
        <f t="shared" si="25"/>
        <v>0</v>
      </c>
      <c r="AG118" s="125" t="b">
        <f>OR(AND($C$5=Data!$G$24,K118="A"),AND($C$6=Data!$G$24,K118="B"),AND($C$7=Data!$G$24,K118="C"))*COUNTIFS(B:B,B118,K:K,K118,B:B,"&lt;&gt;"&amp;"",C:C,"&lt;&gt;"&amp;"")&gt;1</f>
        <v>0</v>
      </c>
      <c r="AH118" s="125" t="b">
        <f t="shared" si="26"/>
        <v>0</v>
      </c>
      <c r="AI118" s="55">
        <f t="shared" si="27"/>
        <v>0</v>
      </c>
    </row>
    <row r="119" spans="1:35" ht="30.75" customHeight="1" x14ac:dyDescent="0.25">
      <c r="A119" s="57"/>
      <c r="B119" s="57"/>
      <c r="C119" s="59"/>
      <c r="D119" s="119"/>
      <c r="E119" s="43"/>
      <c r="F119" s="43"/>
      <c r="G119" s="58"/>
      <c r="H119" s="123"/>
      <c r="I119" s="132"/>
      <c r="J119" s="135">
        <f t="shared" si="19"/>
        <v>0</v>
      </c>
      <c r="K119" s="64" t="str">
        <f t="shared" si="14"/>
        <v>0</v>
      </c>
      <c r="L119" s="65" t="str">
        <f t="shared" si="15"/>
        <v>0</v>
      </c>
      <c r="M119" s="55">
        <f>SUMIFS($J:$J,$C:$C,Data!$B$6,$B:$B,$B119)</f>
        <v>0</v>
      </c>
      <c r="N119" s="55">
        <f>SUMIFS($J:$J,$C:$C,Data!$B$7,$B:$B,$B119)</f>
        <v>0</v>
      </c>
      <c r="O119" s="55">
        <f>SUMIFS($J:$J,$C:$C,Data!$B$8,$B:$B,$B119)</f>
        <v>0</v>
      </c>
      <c r="P119" s="55">
        <f t="shared" si="20"/>
        <v>0</v>
      </c>
      <c r="Q119" s="55">
        <f t="shared" si="21"/>
        <v>0</v>
      </c>
      <c r="R119" s="25" t="b">
        <f>AND($L119="A",$C$5=Data!$G$24)</f>
        <v>0</v>
      </c>
      <c r="S119" s="25" t="b">
        <f>AND($L119="A",$C$5=Data!$G$23)</f>
        <v>0</v>
      </c>
      <c r="T119" s="55">
        <f t="shared" si="22"/>
        <v>0</v>
      </c>
      <c r="U119" s="55">
        <f t="shared" si="16"/>
        <v>0</v>
      </c>
      <c r="V119" s="25" t="b">
        <f>AND($L119="B",$C$6=Data!$G$24)</f>
        <v>0</v>
      </c>
      <c r="W119" s="25" t="b">
        <f>AND($L119="B",$C$6=Data!$G$23)</f>
        <v>0</v>
      </c>
      <c r="X119" s="55">
        <f t="shared" si="23"/>
        <v>0</v>
      </c>
      <c r="Y119" s="55">
        <f t="shared" si="17"/>
        <v>0</v>
      </c>
      <c r="Z119" s="25" t="b">
        <f>AND($L119="C",$C$7=Data!$G$24)</f>
        <v>0</v>
      </c>
      <c r="AA119" s="25" t="b">
        <f>AND($L119="C",$C$7=Data!$G$23)</f>
        <v>0</v>
      </c>
      <c r="AB119" s="55">
        <f t="shared" si="24"/>
        <v>0</v>
      </c>
      <c r="AC119" s="55">
        <f t="shared" si="18"/>
        <v>0</v>
      </c>
      <c r="AE119" s="55">
        <f t="shared" si="25"/>
        <v>0</v>
      </c>
      <c r="AG119" s="125" t="b">
        <f>OR(AND($C$5=Data!$G$24,K119="A"),AND($C$6=Data!$G$24,K119="B"),AND($C$7=Data!$G$24,K119="C"))*COUNTIFS(B:B,B119,K:K,K119,B:B,"&lt;&gt;"&amp;"",C:C,"&lt;&gt;"&amp;"")&gt;1</f>
        <v>0</v>
      </c>
      <c r="AH119" s="125" t="b">
        <f t="shared" si="26"/>
        <v>0</v>
      </c>
      <c r="AI119" s="55">
        <f t="shared" si="27"/>
        <v>0</v>
      </c>
    </row>
    <row r="120" spans="1:35" ht="30.75" customHeight="1" x14ac:dyDescent="0.25">
      <c r="A120" s="57"/>
      <c r="B120" s="57"/>
      <c r="C120" s="59"/>
      <c r="D120" s="119"/>
      <c r="E120" s="43"/>
      <c r="F120" s="43"/>
      <c r="G120" s="58"/>
      <c r="H120" s="123"/>
      <c r="I120" s="132"/>
      <c r="J120" s="135">
        <f t="shared" si="19"/>
        <v>0</v>
      </c>
      <c r="K120" s="64" t="str">
        <f t="shared" si="14"/>
        <v>0</v>
      </c>
      <c r="L120" s="65" t="str">
        <f t="shared" si="15"/>
        <v>0</v>
      </c>
      <c r="M120" s="55">
        <f>SUMIFS($J:$J,$C:$C,Data!$B$6,$B:$B,$B120)</f>
        <v>0</v>
      </c>
      <c r="N120" s="55">
        <f>SUMIFS($J:$J,$C:$C,Data!$B$7,$B:$B,$B120)</f>
        <v>0</v>
      </c>
      <c r="O120" s="55">
        <f>SUMIFS($J:$J,$C:$C,Data!$B$8,$B:$B,$B120)</f>
        <v>0</v>
      </c>
      <c r="P120" s="55">
        <f t="shared" si="20"/>
        <v>0</v>
      </c>
      <c r="Q120" s="55">
        <f t="shared" si="21"/>
        <v>0</v>
      </c>
      <c r="R120" s="25" t="b">
        <f>AND($L120="A",$C$5=Data!$G$24)</f>
        <v>0</v>
      </c>
      <c r="S120" s="25" t="b">
        <f>AND($L120="A",$C$5=Data!$G$23)</f>
        <v>0</v>
      </c>
      <c r="T120" s="55">
        <f t="shared" si="22"/>
        <v>0</v>
      </c>
      <c r="U120" s="55">
        <f t="shared" si="16"/>
        <v>0</v>
      </c>
      <c r="V120" s="25" t="b">
        <f>AND($L120="B",$C$6=Data!$G$24)</f>
        <v>0</v>
      </c>
      <c r="W120" s="25" t="b">
        <f>AND($L120="B",$C$6=Data!$G$23)</f>
        <v>0</v>
      </c>
      <c r="X120" s="55">
        <f t="shared" si="23"/>
        <v>0</v>
      </c>
      <c r="Y120" s="55">
        <f t="shared" si="17"/>
        <v>0</v>
      </c>
      <c r="Z120" s="25" t="b">
        <f>AND($L120="C",$C$7=Data!$G$24)</f>
        <v>0</v>
      </c>
      <c r="AA120" s="25" t="b">
        <f>AND($L120="C",$C$7=Data!$G$23)</f>
        <v>0</v>
      </c>
      <c r="AB120" s="55">
        <f t="shared" si="24"/>
        <v>0</v>
      </c>
      <c r="AC120" s="55">
        <f t="shared" si="18"/>
        <v>0</v>
      </c>
      <c r="AE120" s="55">
        <f t="shared" si="25"/>
        <v>0</v>
      </c>
      <c r="AG120" s="125" t="b">
        <f>OR(AND($C$5=Data!$G$24,K120="A"),AND($C$6=Data!$G$24,K120="B"),AND($C$7=Data!$G$24,K120="C"))*COUNTIFS(B:B,B120,K:K,K120,B:B,"&lt;&gt;"&amp;"",C:C,"&lt;&gt;"&amp;"")&gt;1</f>
        <v>0</v>
      </c>
      <c r="AH120" s="125" t="b">
        <f t="shared" si="26"/>
        <v>0</v>
      </c>
      <c r="AI120" s="55">
        <f t="shared" si="27"/>
        <v>0</v>
      </c>
    </row>
    <row r="121" spans="1:35" ht="30.75" customHeight="1" x14ac:dyDescent="0.25">
      <c r="A121" s="57"/>
      <c r="B121" s="57"/>
      <c r="C121" s="59"/>
      <c r="D121" s="119"/>
      <c r="E121" s="43"/>
      <c r="F121" s="43"/>
      <c r="G121" s="58"/>
      <c r="H121" s="123"/>
      <c r="I121" s="132"/>
      <c r="J121" s="135">
        <f t="shared" si="19"/>
        <v>0</v>
      </c>
      <c r="K121" s="64" t="str">
        <f t="shared" si="14"/>
        <v>0</v>
      </c>
      <c r="L121" s="65" t="str">
        <f t="shared" si="15"/>
        <v>0</v>
      </c>
      <c r="M121" s="55">
        <f>SUMIFS($J:$J,$C:$C,Data!$B$6,$B:$B,$B121)</f>
        <v>0</v>
      </c>
      <c r="N121" s="55">
        <f>SUMIFS($J:$J,$C:$C,Data!$B$7,$B:$B,$B121)</f>
        <v>0</v>
      </c>
      <c r="O121" s="55">
        <f>SUMIFS($J:$J,$C:$C,Data!$B$8,$B:$B,$B121)</f>
        <v>0</v>
      </c>
      <c r="P121" s="55">
        <f t="shared" si="20"/>
        <v>0</v>
      </c>
      <c r="Q121" s="55">
        <f t="shared" si="21"/>
        <v>0</v>
      </c>
      <c r="R121" s="25" t="b">
        <f>AND($L121="A",$C$5=Data!$G$24)</f>
        <v>0</v>
      </c>
      <c r="S121" s="25" t="b">
        <f>AND($L121="A",$C$5=Data!$G$23)</f>
        <v>0</v>
      </c>
      <c r="T121" s="55">
        <f t="shared" si="22"/>
        <v>0</v>
      </c>
      <c r="U121" s="55">
        <f t="shared" si="16"/>
        <v>0</v>
      </c>
      <c r="V121" s="25" t="b">
        <f>AND($L121="B",$C$6=Data!$G$24)</f>
        <v>0</v>
      </c>
      <c r="W121" s="25" t="b">
        <f>AND($L121="B",$C$6=Data!$G$23)</f>
        <v>0</v>
      </c>
      <c r="X121" s="55">
        <f t="shared" si="23"/>
        <v>0</v>
      </c>
      <c r="Y121" s="55">
        <f t="shared" si="17"/>
        <v>0</v>
      </c>
      <c r="Z121" s="25" t="b">
        <f>AND($L121="C",$C$7=Data!$G$24)</f>
        <v>0</v>
      </c>
      <c r="AA121" s="25" t="b">
        <f>AND($L121="C",$C$7=Data!$G$23)</f>
        <v>0</v>
      </c>
      <c r="AB121" s="55">
        <f t="shared" si="24"/>
        <v>0</v>
      </c>
      <c r="AC121" s="55">
        <f t="shared" si="18"/>
        <v>0</v>
      </c>
      <c r="AE121" s="55">
        <f t="shared" si="25"/>
        <v>0</v>
      </c>
      <c r="AG121" s="125" t="b">
        <f>OR(AND($C$5=Data!$G$24,K121="A"),AND($C$6=Data!$G$24,K121="B"),AND($C$7=Data!$G$24,K121="C"))*COUNTIFS(B:B,B121,K:K,K121,B:B,"&lt;&gt;"&amp;"",C:C,"&lt;&gt;"&amp;"")&gt;1</f>
        <v>0</v>
      </c>
      <c r="AH121" s="125" t="b">
        <f t="shared" si="26"/>
        <v>0</v>
      </c>
      <c r="AI121" s="55">
        <f t="shared" si="27"/>
        <v>0</v>
      </c>
    </row>
    <row r="122" spans="1:35" ht="30.75" customHeight="1" x14ac:dyDescent="0.25">
      <c r="A122" s="57"/>
      <c r="B122" s="57"/>
      <c r="C122" s="59"/>
      <c r="D122" s="119"/>
      <c r="E122" s="43"/>
      <c r="F122" s="43"/>
      <c r="G122" s="58"/>
      <c r="H122" s="123"/>
      <c r="I122" s="132"/>
      <c r="J122" s="135">
        <f t="shared" si="19"/>
        <v>0</v>
      </c>
      <c r="K122" s="64" t="str">
        <f t="shared" si="14"/>
        <v>0</v>
      </c>
      <c r="L122" s="65" t="str">
        <f t="shared" si="15"/>
        <v>0</v>
      </c>
      <c r="M122" s="55">
        <f>SUMIFS($J:$J,$C:$C,Data!$B$6,$B:$B,$B122)</f>
        <v>0</v>
      </c>
      <c r="N122" s="55">
        <f>SUMIFS($J:$J,$C:$C,Data!$B$7,$B:$B,$B122)</f>
        <v>0</v>
      </c>
      <c r="O122" s="55">
        <f>SUMIFS($J:$J,$C:$C,Data!$B$8,$B:$B,$B122)</f>
        <v>0</v>
      </c>
      <c r="P122" s="55">
        <f t="shared" si="20"/>
        <v>0</v>
      </c>
      <c r="Q122" s="55">
        <f t="shared" si="21"/>
        <v>0</v>
      </c>
      <c r="R122" s="25" t="b">
        <f>AND($L122="A",$C$5=Data!$G$24)</f>
        <v>0</v>
      </c>
      <c r="S122" s="25" t="b">
        <f>AND($L122="A",$C$5=Data!$G$23)</f>
        <v>0</v>
      </c>
      <c r="T122" s="55">
        <f t="shared" si="22"/>
        <v>0</v>
      </c>
      <c r="U122" s="55">
        <f t="shared" si="16"/>
        <v>0</v>
      </c>
      <c r="V122" s="25" t="b">
        <f>AND($L122="B",$C$6=Data!$G$24)</f>
        <v>0</v>
      </c>
      <c r="W122" s="25" t="b">
        <f>AND($L122="B",$C$6=Data!$G$23)</f>
        <v>0</v>
      </c>
      <c r="X122" s="55">
        <f t="shared" si="23"/>
        <v>0</v>
      </c>
      <c r="Y122" s="55">
        <f t="shared" si="17"/>
        <v>0</v>
      </c>
      <c r="Z122" s="25" t="b">
        <f>AND($L122="C",$C$7=Data!$G$24)</f>
        <v>0</v>
      </c>
      <c r="AA122" s="25" t="b">
        <f>AND($L122="C",$C$7=Data!$G$23)</f>
        <v>0</v>
      </c>
      <c r="AB122" s="55">
        <f t="shared" si="24"/>
        <v>0</v>
      </c>
      <c r="AC122" s="55">
        <f t="shared" si="18"/>
        <v>0</v>
      </c>
      <c r="AE122" s="55">
        <f t="shared" si="25"/>
        <v>0</v>
      </c>
      <c r="AG122" s="125" t="b">
        <f>OR(AND($C$5=Data!$G$24,K122="A"),AND($C$6=Data!$G$24,K122="B"),AND($C$7=Data!$G$24,K122="C"))*COUNTIFS(B:B,B122,K:K,K122,B:B,"&lt;&gt;"&amp;"",C:C,"&lt;&gt;"&amp;"")&gt;1</f>
        <v>0</v>
      </c>
      <c r="AH122" s="125" t="b">
        <f t="shared" si="26"/>
        <v>0</v>
      </c>
      <c r="AI122" s="55">
        <f t="shared" si="27"/>
        <v>0</v>
      </c>
    </row>
    <row r="123" spans="1:35" ht="30.75" customHeight="1" x14ac:dyDescent="0.25">
      <c r="A123" s="57"/>
      <c r="B123" s="57"/>
      <c r="C123" s="59"/>
      <c r="D123" s="119"/>
      <c r="E123" s="43"/>
      <c r="F123" s="43"/>
      <c r="G123" s="58"/>
      <c r="H123" s="123"/>
      <c r="I123" s="132"/>
      <c r="J123" s="135">
        <f t="shared" si="19"/>
        <v>0</v>
      </c>
      <c r="K123" s="64" t="str">
        <f t="shared" si="14"/>
        <v>0</v>
      </c>
      <c r="L123" s="65" t="str">
        <f t="shared" si="15"/>
        <v>0</v>
      </c>
      <c r="M123" s="55">
        <f>SUMIFS($J:$J,$C:$C,Data!$B$6,$B:$B,$B123)</f>
        <v>0</v>
      </c>
      <c r="N123" s="55">
        <f>SUMIFS($J:$J,$C:$C,Data!$B$7,$B:$B,$B123)</f>
        <v>0</v>
      </c>
      <c r="O123" s="55">
        <f>SUMIFS($J:$J,$C:$C,Data!$B$8,$B:$B,$B123)</f>
        <v>0</v>
      </c>
      <c r="P123" s="55">
        <f t="shared" si="20"/>
        <v>0</v>
      </c>
      <c r="Q123" s="55">
        <f t="shared" si="21"/>
        <v>0</v>
      </c>
      <c r="R123" s="25" t="b">
        <f>AND($L123="A",$C$5=Data!$G$24)</f>
        <v>0</v>
      </c>
      <c r="S123" s="25" t="b">
        <f>AND($L123="A",$C$5=Data!$G$23)</f>
        <v>0</v>
      </c>
      <c r="T123" s="55">
        <f t="shared" si="22"/>
        <v>0</v>
      </c>
      <c r="U123" s="55">
        <f t="shared" si="16"/>
        <v>0</v>
      </c>
      <c r="V123" s="25" t="b">
        <f>AND($L123="B",$C$6=Data!$G$24)</f>
        <v>0</v>
      </c>
      <c r="W123" s="25" t="b">
        <f>AND($L123="B",$C$6=Data!$G$23)</f>
        <v>0</v>
      </c>
      <c r="X123" s="55">
        <f t="shared" si="23"/>
        <v>0</v>
      </c>
      <c r="Y123" s="55">
        <f t="shared" si="17"/>
        <v>0</v>
      </c>
      <c r="Z123" s="25" t="b">
        <f>AND($L123="C",$C$7=Data!$G$24)</f>
        <v>0</v>
      </c>
      <c r="AA123" s="25" t="b">
        <f>AND($L123="C",$C$7=Data!$G$23)</f>
        <v>0</v>
      </c>
      <c r="AB123" s="55">
        <f t="shared" si="24"/>
        <v>0</v>
      </c>
      <c r="AC123" s="55">
        <f t="shared" si="18"/>
        <v>0</v>
      </c>
      <c r="AE123" s="55">
        <f t="shared" si="25"/>
        <v>0</v>
      </c>
      <c r="AG123" s="125" t="b">
        <f>OR(AND($C$5=Data!$G$24,K123="A"),AND($C$6=Data!$G$24,K123="B"),AND($C$7=Data!$G$24,K123="C"))*COUNTIFS(B:B,B123,K:K,K123,B:B,"&lt;&gt;"&amp;"",C:C,"&lt;&gt;"&amp;"")&gt;1</f>
        <v>0</v>
      </c>
      <c r="AH123" s="125" t="b">
        <f t="shared" si="26"/>
        <v>0</v>
      </c>
      <c r="AI123" s="55">
        <f t="shared" si="27"/>
        <v>0</v>
      </c>
    </row>
    <row r="124" spans="1:35" ht="30.75" customHeight="1" x14ac:dyDescent="0.25">
      <c r="A124" s="57"/>
      <c r="B124" s="57"/>
      <c r="C124" s="59"/>
      <c r="D124" s="119"/>
      <c r="E124" s="43"/>
      <c r="F124" s="43"/>
      <c r="G124" s="58"/>
      <c r="H124" s="123"/>
      <c r="I124" s="132"/>
      <c r="J124" s="135">
        <f t="shared" si="19"/>
        <v>0</v>
      </c>
      <c r="K124" s="64" t="str">
        <f t="shared" si="14"/>
        <v>0</v>
      </c>
      <c r="L124" s="65" t="str">
        <f t="shared" si="15"/>
        <v>0</v>
      </c>
      <c r="M124" s="55">
        <f>SUMIFS($J:$J,$C:$C,Data!$B$6,$B:$B,$B124)</f>
        <v>0</v>
      </c>
      <c r="N124" s="55">
        <f>SUMIFS($J:$J,$C:$C,Data!$B$7,$B:$B,$B124)</f>
        <v>0</v>
      </c>
      <c r="O124" s="55">
        <f>SUMIFS($J:$J,$C:$C,Data!$B$8,$B:$B,$B124)</f>
        <v>0</v>
      </c>
      <c r="P124" s="55">
        <f t="shared" si="20"/>
        <v>0</v>
      </c>
      <c r="Q124" s="55">
        <f t="shared" si="21"/>
        <v>0</v>
      </c>
      <c r="R124" s="25" t="b">
        <f>AND($L124="A",$C$5=Data!$G$24)</f>
        <v>0</v>
      </c>
      <c r="S124" s="25" t="b">
        <f>AND($L124="A",$C$5=Data!$G$23)</f>
        <v>0</v>
      </c>
      <c r="T124" s="55">
        <f t="shared" si="22"/>
        <v>0</v>
      </c>
      <c r="U124" s="55">
        <f t="shared" si="16"/>
        <v>0</v>
      </c>
      <c r="V124" s="25" t="b">
        <f>AND($L124="B",$C$6=Data!$G$24)</f>
        <v>0</v>
      </c>
      <c r="W124" s="25" t="b">
        <f>AND($L124="B",$C$6=Data!$G$23)</f>
        <v>0</v>
      </c>
      <c r="X124" s="55">
        <f t="shared" si="23"/>
        <v>0</v>
      </c>
      <c r="Y124" s="55">
        <f t="shared" si="17"/>
        <v>0</v>
      </c>
      <c r="Z124" s="25" t="b">
        <f>AND($L124="C",$C$7=Data!$G$24)</f>
        <v>0</v>
      </c>
      <c r="AA124" s="25" t="b">
        <f>AND($L124="C",$C$7=Data!$G$23)</f>
        <v>0</v>
      </c>
      <c r="AB124" s="55">
        <f t="shared" si="24"/>
        <v>0</v>
      </c>
      <c r="AC124" s="55">
        <f t="shared" si="18"/>
        <v>0</v>
      </c>
      <c r="AE124" s="55">
        <f t="shared" si="25"/>
        <v>0</v>
      </c>
      <c r="AG124" s="125" t="b">
        <f>OR(AND($C$5=Data!$G$24,K124="A"),AND($C$6=Data!$G$24,K124="B"),AND($C$7=Data!$G$24,K124="C"))*COUNTIFS(B:B,B124,K:K,K124,B:B,"&lt;&gt;"&amp;"",C:C,"&lt;&gt;"&amp;"")&gt;1</f>
        <v>0</v>
      </c>
      <c r="AH124" s="125" t="b">
        <f t="shared" si="26"/>
        <v>0</v>
      </c>
      <c r="AI124" s="55">
        <f t="shared" si="27"/>
        <v>0</v>
      </c>
    </row>
    <row r="125" spans="1:35" ht="30.75" customHeight="1" x14ac:dyDescent="0.25">
      <c r="A125" s="57"/>
      <c r="B125" s="57"/>
      <c r="C125" s="59"/>
      <c r="D125" s="119"/>
      <c r="E125" s="43"/>
      <c r="F125" s="43"/>
      <c r="G125" s="58"/>
      <c r="H125" s="123"/>
      <c r="I125" s="132"/>
      <c r="J125" s="135">
        <f t="shared" si="19"/>
        <v>0</v>
      </c>
      <c r="K125" s="64" t="str">
        <f t="shared" si="14"/>
        <v>0</v>
      </c>
      <c r="L125" s="65" t="str">
        <f t="shared" si="15"/>
        <v>0</v>
      </c>
      <c r="M125" s="55">
        <f>SUMIFS($J:$J,$C:$C,Data!$B$6,$B:$B,$B125)</f>
        <v>0</v>
      </c>
      <c r="N125" s="55">
        <f>SUMIFS($J:$J,$C:$C,Data!$B$7,$B:$B,$B125)</f>
        <v>0</v>
      </c>
      <c r="O125" s="55">
        <f>SUMIFS($J:$J,$C:$C,Data!$B$8,$B:$B,$B125)</f>
        <v>0</v>
      </c>
      <c r="P125" s="55">
        <f t="shared" si="20"/>
        <v>0</v>
      </c>
      <c r="Q125" s="55">
        <f t="shared" si="21"/>
        <v>0</v>
      </c>
      <c r="R125" s="25" t="b">
        <f>AND($L125="A",$C$5=Data!$G$24)</f>
        <v>0</v>
      </c>
      <c r="S125" s="25" t="b">
        <f>AND($L125="A",$C$5=Data!$G$23)</f>
        <v>0</v>
      </c>
      <c r="T125" s="55">
        <f t="shared" si="22"/>
        <v>0</v>
      </c>
      <c r="U125" s="55">
        <f t="shared" si="16"/>
        <v>0</v>
      </c>
      <c r="V125" s="25" t="b">
        <f>AND($L125="B",$C$6=Data!$G$24)</f>
        <v>0</v>
      </c>
      <c r="W125" s="25" t="b">
        <f>AND($L125="B",$C$6=Data!$G$23)</f>
        <v>0</v>
      </c>
      <c r="X125" s="55">
        <f t="shared" si="23"/>
        <v>0</v>
      </c>
      <c r="Y125" s="55">
        <f t="shared" si="17"/>
        <v>0</v>
      </c>
      <c r="Z125" s="25" t="b">
        <f>AND($L125="C",$C$7=Data!$G$24)</f>
        <v>0</v>
      </c>
      <c r="AA125" s="25" t="b">
        <f>AND($L125="C",$C$7=Data!$G$23)</f>
        <v>0</v>
      </c>
      <c r="AB125" s="55">
        <f t="shared" si="24"/>
        <v>0</v>
      </c>
      <c r="AC125" s="55">
        <f t="shared" si="18"/>
        <v>0</v>
      </c>
      <c r="AE125" s="55">
        <f t="shared" si="25"/>
        <v>0</v>
      </c>
      <c r="AG125" s="125" t="b">
        <f>OR(AND($C$5=Data!$G$24,K125="A"),AND($C$6=Data!$G$24,K125="B"),AND($C$7=Data!$G$24,K125="C"))*COUNTIFS(B:B,B125,K:K,K125,B:B,"&lt;&gt;"&amp;"",C:C,"&lt;&gt;"&amp;"")&gt;1</f>
        <v>0</v>
      </c>
      <c r="AH125" s="125" t="b">
        <f t="shared" si="26"/>
        <v>0</v>
      </c>
      <c r="AI125" s="55">
        <f t="shared" si="27"/>
        <v>0</v>
      </c>
    </row>
    <row r="126" spans="1:35" ht="30.75" customHeight="1" x14ac:dyDescent="0.25">
      <c r="A126" s="57"/>
      <c r="B126" s="57"/>
      <c r="C126" s="59"/>
      <c r="D126" s="119"/>
      <c r="E126" s="43"/>
      <c r="F126" s="43"/>
      <c r="G126" s="58"/>
      <c r="H126" s="123"/>
      <c r="I126" s="132"/>
      <c r="J126" s="135">
        <f t="shared" si="19"/>
        <v>0</v>
      </c>
      <c r="K126" s="64" t="str">
        <f t="shared" si="14"/>
        <v>0</v>
      </c>
      <c r="L126" s="65" t="str">
        <f t="shared" si="15"/>
        <v>0</v>
      </c>
      <c r="M126" s="55">
        <f>SUMIFS($J:$J,$C:$C,Data!$B$6,$B:$B,$B126)</f>
        <v>0</v>
      </c>
      <c r="N126" s="55">
        <f>SUMIFS($J:$J,$C:$C,Data!$B$7,$B:$B,$B126)</f>
        <v>0</v>
      </c>
      <c r="O126" s="55">
        <f>SUMIFS($J:$J,$C:$C,Data!$B$8,$B:$B,$B126)</f>
        <v>0</v>
      </c>
      <c r="P126" s="55">
        <f t="shared" si="20"/>
        <v>0</v>
      </c>
      <c r="Q126" s="55">
        <f t="shared" si="21"/>
        <v>0</v>
      </c>
      <c r="R126" s="25" t="b">
        <f>AND($L126="A",$C$5=Data!$G$24)</f>
        <v>0</v>
      </c>
      <c r="S126" s="25" t="b">
        <f>AND($L126="A",$C$5=Data!$G$23)</f>
        <v>0</v>
      </c>
      <c r="T126" s="55">
        <f t="shared" si="22"/>
        <v>0</v>
      </c>
      <c r="U126" s="55">
        <f t="shared" si="16"/>
        <v>0</v>
      </c>
      <c r="V126" s="25" t="b">
        <f>AND($L126="B",$C$6=Data!$G$24)</f>
        <v>0</v>
      </c>
      <c r="W126" s="25" t="b">
        <f>AND($L126="B",$C$6=Data!$G$23)</f>
        <v>0</v>
      </c>
      <c r="X126" s="55">
        <f t="shared" si="23"/>
        <v>0</v>
      </c>
      <c r="Y126" s="55">
        <f t="shared" si="17"/>
        <v>0</v>
      </c>
      <c r="Z126" s="25" t="b">
        <f>AND($L126="C",$C$7=Data!$G$24)</f>
        <v>0</v>
      </c>
      <c r="AA126" s="25" t="b">
        <f>AND($L126="C",$C$7=Data!$G$23)</f>
        <v>0</v>
      </c>
      <c r="AB126" s="55">
        <f t="shared" si="24"/>
        <v>0</v>
      </c>
      <c r="AC126" s="55">
        <f t="shared" si="18"/>
        <v>0</v>
      </c>
      <c r="AE126" s="55">
        <f t="shared" si="25"/>
        <v>0</v>
      </c>
      <c r="AG126" s="125" t="b">
        <f>OR(AND($C$5=Data!$G$24,K126="A"),AND($C$6=Data!$G$24,K126="B"),AND($C$7=Data!$G$24,K126="C"))*COUNTIFS(B:B,B126,K:K,K126,B:B,"&lt;&gt;"&amp;"",C:C,"&lt;&gt;"&amp;"")&gt;1</f>
        <v>0</v>
      </c>
      <c r="AH126" s="125" t="b">
        <f t="shared" si="26"/>
        <v>0</v>
      </c>
      <c r="AI126" s="55">
        <f t="shared" si="27"/>
        <v>0</v>
      </c>
    </row>
    <row r="127" spans="1:35" ht="30.75" customHeight="1" x14ac:dyDescent="0.25">
      <c r="A127" s="57"/>
      <c r="B127" s="57"/>
      <c r="C127" s="59"/>
      <c r="D127" s="119"/>
      <c r="E127" s="43"/>
      <c r="F127" s="43"/>
      <c r="G127" s="58"/>
      <c r="H127" s="123"/>
      <c r="I127" s="132"/>
      <c r="J127" s="135">
        <f t="shared" si="19"/>
        <v>0</v>
      </c>
      <c r="K127" s="64" t="str">
        <f t="shared" si="14"/>
        <v>0</v>
      </c>
      <c r="L127" s="65" t="str">
        <f t="shared" si="15"/>
        <v>0</v>
      </c>
      <c r="M127" s="55">
        <f>SUMIFS($J:$J,$C:$C,Data!$B$6,$B:$B,$B127)</f>
        <v>0</v>
      </c>
      <c r="N127" s="55">
        <f>SUMIFS($J:$J,$C:$C,Data!$B$7,$B:$B,$B127)</f>
        <v>0</v>
      </c>
      <c r="O127" s="55">
        <f>SUMIFS($J:$J,$C:$C,Data!$B$8,$B:$B,$B127)</f>
        <v>0</v>
      </c>
      <c r="P127" s="55">
        <f t="shared" si="20"/>
        <v>0</v>
      </c>
      <c r="Q127" s="55">
        <f t="shared" si="21"/>
        <v>0</v>
      </c>
      <c r="R127" s="25" t="b">
        <f>AND($L127="A",$C$5=Data!$G$24)</f>
        <v>0</v>
      </c>
      <c r="S127" s="25" t="b">
        <f>AND($L127="A",$C$5=Data!$G$23)</f>
        <v>0</v>
      </c>
      <c r="T127" s="55">
        <f t="shared" si="22"/>
        <v>0</v>
      </c>
      <c r="U127" s="55">
        <f t="shared" si="16"/>
        <v>0</v>
      </c>
      <c r="V127" s="25" t="b">
        <f>AND($L127="B",$C$6=Data!$G$24)</f>
        <v>0</v>
      </c>
      <c r="W127" s="25" t="b">
        <f>AND($L127="B",$C$6=Data!$G$23)</f>
        <v>0</v>
      </c>
      <c r="X127" s="55">
        <f t="shared" si="23"/>
        <v>0</v>
      </c>
      <c r="Y127" s="55">
        <f t="shared" si="17"/>
        <v>0</v>
      </c>
      <c r="Z127" s="25" t="b">
        <f>AND($L127="C",$C$7=Data!$G$24)</f>
        <v>0</v>
      </c>
      <c r="AA127" s="25" t="b">
        <f>AND($L127="C",$C$7=Data!$G$23)</f>
        <v>0</v>
      </c>
      <c r="AB127" s="55">
        <f t="shared" si="24"/>
        <v>0</v>
      </c>
      <c r="AC127" s="55">
        <f t="shared" si="18"/>
        <v>0</v>
      </c>
      <c r="AE127" s="55">
        <f t="shared" si="25"/>
        <v>0</v>
      </c>
      <c r="AG127" s="125" t="b">
        <f>OR(AND($C$5=Data!$G$24,K127="A"),AND($C$6=Data!$G$24,K127="B"),AND($C$7=Data!$G$24,K127="C"))*COUNTIFS(B:B,B127,K:K,K127,B:B,"&lt;&gt;"&amp;"",C:C,"&lt;&gt;"&amp;"")&gt;1</f>
        <v>0</v>
      </c>
      <c r="AH127" s="125" t="b">
        <f t="shared" si="26"/>
        <v>0</v>
      </c>
      <c r="AI127" s="55">
        <f t="shared" si="27"/>
        <v>0</v>
      </c>
    </row>
    <row r="128" spans="1:35" ht="30.75" customHeight="1" x14ac:dyDescent="0.25">
      <c r="A128" s="57"/>
      <c r="B128" s="57"/>
      <c r="C128" s="59"/>
      <c r="D128" s="119"/>
      <c r="E128" s="43"/>
      <c r="F128" s="43"/>
      <c r="G128" s="58"/>
      <c r="H128" s="123"/>
      <c r="I128" s="132"/>
      <c r="J128" s="135">
        <f t="shared" si="19"/>
        <v>0</v>
      </c>
      <c r="K128" s="64" t="str">
        <f t="shared" si="14"/>
        <v>0</v>
      </c>
      <c r="L128" s="65" t="str">
        <f t="shared" si="15"/>
        <v>0</v>
      </c>
      <c r="M128" s="55">
        <f>SUMIFS($J:$J,$C:$C,Data!$B$6,$B:$B,$B128)</f>
        <v>0</v>
      </c>
      <c r="N128" s="55">
        <f>SUMIFS($J:$J,$C:$C,Data!$B$7,$B:$B,$B128)</f>
        <v>0</v>
      </c>
      <c r="O128" s="55">
        <f>SUMIFS($J:$J,$C:$C,Data!$B$8,$B:$B,$B128)</f>
        <v>0</v>
      </c>
      <c r="P128" s="55">
        <f t="shared" si="20"/>
        <v>0</v>
      </c>
      <c r="Q128" s="55">
        <f t="shared" si="21"/>
        <v>0</v>
      </c>
      <c r="R128" s="25" t="b">
        <f>AND($L128="A",$C$5=Data!$G$24)</f>
        <v>0</v>
      </c>
      <c r="S128" s="25" t="b">
        <f>AND($L128="A",$C$5=Data!$G$23)</f>
        <v>0</v>
      </c>
      <c r="T128" s="55">
        <f t="shared" si="22"/>
        <v>0</v>
      </c>
      <c r="U128" s="55">
        <f t="shared" si="16"/>
        <v>0</v>
      </c>
      <c r="V128" s="25" t="b">
        <f>AND($L128="B",$C$6=Data!$G$24)</f>
        <v>0</v>
      </c>
      <c r="W128" s="25" t="b">
        <f>AND($L128="B",$C$6=Data!$G$23)</f>
        <v>0</v>
      </c>
      <c r="X128" s="55">
        <f t="shared" si="23"/>
        <v>0</v>
      </c>
      <c r="Y128" s="55">
        <f t="shared" si="17"/>
        <v>0</v>
      </c>
      <c r="Z128" s="25" t="b">
        <f>AND($L128="C",$C$7=Data!$G$24)</f>
        <v>0</v>
      </c>
      <c r="AA128" s="25" t="b">
        <f>AND($L128="C",$C$7=Data!$G$23)</f>
        <v>0</v>
      </c>
      <c r="AB128" s="55">
        <f t="shared" si="24"/>
        <v>0</v>
      </c>
      <c r="AC128" s="55">
        <f t="shared" si="18"/>
        <v>0</v>
      </c>
      <c r="AE128" s="55">
        <f t="shared" si="25"/>
        <v>0</v>
      </c>
      <c r="AG128" s="125" t="b">
        <f>OR(AND($C$5=Data!$G$24,K128="A"),AND($C$6=Data!$G$24,K128="B"),AND($C$7=Data!$G$24,K128="C"))*COUNTIFS(B:B,B128,K:K,K128,B:B,"&lt;&gt;"&amp;"",C:C,"&lt;&gt;"&amp;"")&gt;1</f>
        <v>0</v>
      </c>
      <c r="AH128" s="125" t="b">
        <f t="shared" si="26"/>
        <v>0</v>
      </c>
      <c r="AI128" s="55">
        <f t="shared" si="27"/>
        <v>0</v>
      </c>
    </row>
    <row r="129" spans="1:35" ht="30.75" customHeight="1" x14ac:dyDescent="0.25">
      <c r="A129" s="57"/>
      <c r="B129" s="57"/>
      <c r="C129" s="59"/>
      <c r="D129" s="119"/>
      <c r="E129" s="43"/>
      <c r="F129" s="43"/>
      <c r="G129" s="58"/>
      <c r="H129" s="123"/>
      <c r="I129" s="132"/>
      <c r="J129" s="135">
        <f t="shared" si="19"/>
        <v>0</v>
      </c>
      <c r="K129" s="64" t="str">
        <f t="shared" si="14"/>
        <v>0</v>
      </c>
      <c r="L129" s="65" t="str">
        <f t="shared" si="15"/>
        <v>0</v>
      </c>
      <c r="M129" s="55">
        <f>SUMIFS($J:$J,$C:$C,Data!$B$6,$B:$B,$B129)</f>
        <v>0</v>
      </c>
      <c r="N129" s="55">
        <f>SUMIFS($J:$J,$C:$C,Data!$B$7,$B:$B,$B129)</f>
        <v>0</v>
      </c>
      <c r="O129" s="55">
        <f>SUMIFS($J:$J,$C:$C,Data!$B$8,$B:$B,$B129)</f>
        <v>0</v>
      </c>
      <c r="P129" s="55">
        <f t="shared" si="20"/>
        <v>0</v>
      </c>
      <c r="Q129" s="55">
        <f t="shared" si="21"/>
        <v>0</v>
      </c>
      <c r="R129" s="25" t="b">
        <f>AND($L129="A",$C$5=Data!$G$24)</f>
        <v>0</v>
      </c>
      <c r="S129" s="25" t="b">
        <f>AND($L129="A",$C$5=Data!$G$23)</f>
        <v>0</v>
      </c>
      <c r="T129" s="55">
        <f t="shared" si="22"/>
        <v>0</v>
      </c>
      <c r="U129" s="55">
        <f t="shared" si="16"/>
        <v>0</v>
      </c>
      <c r="V129" s="25" t="b">
        <f>AND($L129="B",$C$6=Data!$G$24)</f>
        <v>0</v>
      </c>
      <c r="W129" s="25" t="b">
        <f>AND($L129="B",$C$6=Data!$G$23)</f>
        <v>0</v>
      </c>
      <c r="X129" s="55">
        <f t="shared" si="23"/>
        <v>0</v>
      </c>
      <c r="Y129" s="55">
        <f t="shared" si="17"/>
        <v>0</v>
      </c>
      <c r="Z129" s="25" t="b">
        <f>AND($L129="C",$C$7=Data!$G$24)</f>
        <v>0</v>
      </c>
      <c r="AA129" s="25" t="b">
        <f>AND($L129="C",$C$7=Data!$G$23)</f>
        <v>0</v>
      </c>
      <c r="AB129" s="55">
        <f t="shared" si="24"/>
        <v>0</v>
      </c>
      <c r="AC129" s="55">
        <f t="shared" si="18"/>
        <v>0</v>
      </c>
      <c r="AE129" s="55">
        <f t="shared" si="25"/>
        <v>0</v>
      </c>
      <c r="AG129" s="125" t="b">
        <f>OR(AND($C$5=Data!$G$24,K129="A"),AND($C$6=Data!$G$24,K129="B"),AND($C$7=Data!$G$24,K129="C"))*COUNTIFS(B:B,B129,K:K,K129,B:B,"&lt;&gt;"&amp;"",C:C,"&lt;&gt;"&amp;"")&gt;1</f>
        <v>0</v>
      </c>
      <c r="AH129" s="125" t="b">
        <f t="shared" si="26"/>
        <v>0</v>
      </c>
      <c r="AI129" s="55">
        <f t="shared" si="27"/>
        <v>0</v>
      </c>
    </row>
    <row r="130" spans="1:35" ht="30.75" customHeight="1" x14ac:dyDescent="0.25">
      <c r="A130" s="57"/>
      <c r="B130" s="57"/>
      <c r="C130" s="59"/>
      <c r="D130" s="119"/>
      <c r="E130" s="43"/>
      <c r="F130" s="43"/>
      <c r="G130" s="58"/>
      <c r="H130" s="123"/>
      <c r="I130" s="132"/>
      <c r="J130" s="135">
        <f t="shared" si="19"/>
        <v>0</v>
      </c>
      <c r="K130" s="64" t="str">
        <f t="shared" si="14"/>
        <v>0</v>
      </c>
      <c r="L130" s="65" t="str">
        <f t="shared" si="15"/>
        <v>0</v>
      </c>
      <c r="M130" s="55">
        <f>SUMIFS($J:$J,$C:$C,Data!$B$6,$B:$B,$B130)</f>
        <v>0</v>
      </c>
      <c r="N130" s="55">
        <f>SUMIFS($J:$J,$C:$C,Data!$B$7,$B:$B,$B130)</f>
        <v>0</v>
      </c>
      <c r="O130" s="55">
        <f>SUMIFS($J:$J,$C:$C,Data!$B$8,$B:$B,$B130)</f>
        <v>0</v>
      </c>
      <c r="P130" s="55">
        <f t="shared" si="20"/>
        <v>0</v>
      </c>
      <c r="Q130" s="55">
        <f t="shared" si="21"/>
        <v>0</v>
      </c>
      <c r="R130" s="25" t="b">
        <f>AND($L130="A",$C$5=Data!$G$24)</f>
        <v>0</v>
      </c>
      <c r="S130" s="25" t="b">
        <f>AND($L130="A",$C$5=Data!$G$23)</f>
        <v>0</v>
      </c>
      <c r="T130" s="55">
        <f t="shared" si="22"/>
        <v>0</v>
      </c>
      <c r="U130" s="55">
        <f t="shared" si="16"/>
        <v>0</v>
      </c>
      <c r="V130" s="25" t="b">
        <f>AND($L130="B",$C$6=Data!$G$24)</f>
        <v>0</v>
      </c>
      <c r="W130" s="25" t="b">
        <f>AND($L130="B",$C$6=Data!$G$23)</f>
        <v>0</v>
      </c>
      <c r="X130" s="55">
        <f t="shared" si="23"/>
        <v>0</v>
      </c>
      <c r="Y130" s="55">
        <f t="shared" si="17"/>
        <v>0</v>
      </c>
      <c r="Z130" s="25" t="b">
        <f>AND($L130="C",$C$7=Data!$G$24)</f>
        <v>0</v>
      </c>
      <c r="AA130" s="25" t="b">
        <f>AND($L130="C",$C$7=Data!$G$23)</f>
        <v>0</v>
      </c>
      <c r="AB130" s="55">
        <f t="shared" si="24"/>
        <v>0</v>
      </c>
      <c r="AC130" s="55">
        <f t="shared" si="18"/>
        <v>0</v>
      </c>
      <c r="AE130" s="55">
        <f t="shared" si="25"/>
        <v>0</v>
      </c>
      <c r="AG130" s="125" t="b">
        <f>OR(AND($C$5=Data!$G$24,K130="A"),AND($C$6=Data!$G$24,K130="B"),AND($C$7=Data!$G$24,K130="C"))*COUNTIFS(B:B,B130,K:K,K130,B:B,"&lt;&gt;"&amp;"",C:C,"&lt;&gt;"&amp;"")&gt;1</f>
        <v>0</v>
      </c>
      <c r="AH130" s="125" t="b">
        <f t="shared" si="26"/>
        <v>0</v>
      </c>
      <c r="AI130" s="55">
        <f t="shared" si="27"/>
        <v>0</v>
      </c>
    </row>
    <row r="131" spans="1:35" ht="30.75" customHeight="1" x14ac:dyDescent="0.25">
      <c r="A131" s="57"/>
      <c r="B131" s="57"/>
      <c r="C131" s="59"/>
      <c r="D131" s="119"/>
      <c r="E131" s="43"/>
      <c r="F131" s="43"/>
      <c r="G131" s="58"/>
      <c r="H131" s="123"/>
      <c r="I131" s="132"/>
      <c r="J131" s="135">
        <f t="shared" si="19"/>
        <v>0</v>
      </c>
      <c r="K131" s="64" t="str">
        <f t="shared" si="14"/>
        <v>0</v>
      </c>
      <c r="L131" s="65" t="str">
        <f t="shared" si="15"/>
        <v>0</v>
      </c>
      <c r="M131" s="55">
        <f>SUMIFS($J:$J,$C:$C,Data!$B$6,$B:$B,$B131)</f>
        <v>0</v>
      </c>
      <c r="N131" s="55">
        <f>SUMIFS($J:$J,$C:$C,Data!$B$7,$B:$B,$B131)</f>
        <v>0</v>
      </c>
      <c r="O131" s="55">
        <f>SUMIFS($J:$J,$C:$C,Data!$B$8,$B:$B,$B131)</f>
        <v>0</v>
      </c>
      <c r="P131" s="55">
        <f t="shared" si="20"/>
        <v>0</v>
      </c>
      <c r="Q131" s="55">
        <f t="shared" si="21"/>
        <v>0</v>
      </c>
      <c r="R131" s="25" t="b">
        <f>AND($L131="A",$C$5=Data!$G$24)</f>
        <v>0</v>
      </c>
      <c r="S131" s="25" t="b">
        <f>AND($L131="A",$C$5=Data!$G$23)</f>
        <v>0</v>
      </c>
      <c r="T131" s="55">
        <f t="shared" si="22"/>
        <v>0</v>
      </c>
      <c r="U131" s="55">
        <f t="shared" si="16"/>
        <v>0</v>
      </c>
      <c r="V131" s="25" t="b">
        <f>AND($L131="B",$C$6=Data!$G$24)</f>
        <v>0</v>
      </c>
      <c r="W131" s="25" t="b">
        <f>AND($L131="B",$C$6=Data!$G$23)</f>
        <v>0</v>
      </c>
      <c r="X131" s="55">
        <f t="shared" si="23"/>
        <v>0</v>
      </c>
      <c r="Y131" s="55">
        <f t="shared" si="17"/>
        <v>0</v>
      </c>
      <c r="Z131" s="25" t="b">
        <f>AND($L131="C",$C$7=Data!$G$24)</f>
        <v>0</v>
      </c>
      <c r="AA131" s="25" t="b">
        <f>AND($L131="C",$C$7=Data!$G$23)</f>
        <v>0</v>
      </c>
      <c r="AB131" s="55">
        <f t="shared" si="24"/>
        <v>0</v>
      </c>
      <c r="AC131" s="55">
        <f t="shared" si="18"/>
        <v>0</v>
      </c>
      <c r="AE131" s="55">
        <f t="shared" si="25"/>
        <v>0</v>
      </c>
      <c r="AG131" s="125" t="b">
        <f>OR(AND($C$5=Data!$G$24,K131="A"),AND($C$6=Data!$G$24,K131="B"),AND($C$7=Data!$G$24,K131="C"))*COUNTIFS(B:B,B131,K:K,K131,B:B,"&lt;&gt;"&amp;"",C:C,"&lt;&gt;"&amp;"")&gt;1</f>
        <v>0</v>
      </c>
      <c r="AH131" s="125" t="b">
        <f t="shared" si="26"/>
        <v>0</v>
      </c>
      <c r="AI131" s="55">
        <f t="shared" si="27"/>
        <v>0</v>
      </c>
    </row>
    <row r="132" spans="1:35" ht="30.75" customHeight="1" x14ac:dyDescent="0.25">
      <c r="A132" s="57"/>
      <c r="B132" s="57"/>
      <c r="C132" s="59"/>
      <c r="D132" s="119"/>
      <c r="E132" s="43"/>
      <c r="F132" s="43"/>
      <c r="G132" s="58"/>
      <c r="H132" s="123"/>
      <c r="I132" s="132"/>
      <c r="J132" s="135">
        <f t="shared" si="19"/>
        <v>0</v>
      </c>
      <c r="K132" s="64" t="str">
        <f t="shared" si="14"/>
        <v>0</v>
      </c>
      <c r="L132" s="65" t="str">
        <f t="shared" si="15"/>
        <v>0</v>
      </c>
      <c r="M132" s="55">
        <f>SUMIFS($J:$J,$C:$C,Data!$B$6,$B:$B,$B132)</f>
        <v>0</v>
      </c>
      <c r="N132" s="55">
        <f>SUMIFS($J:$J,$C:$C,Data!$B$7,$B:$B,$B132)</f>
        <v>0</v>
      </c>
      <c r="O132" s="55">
        <f>SUMIFS($J:$J,$C:$C,Data!$B$8,$B:$B,$B132)</f>
        <v>0</v>
      </c>
      <c r="P132" s="55">
        <f t="shared" si="20"/>
        <v>0</v>
      </c>
      <c r="Q132" s="55">
        <f t="shared" si="21"/>
        <v>0</v>
      </c>
      <c r="R132" s="25" t="b">
        <f>AND($L132="A",$C$5=Data!$G$24)</f>
        <v>0</v>
      </c>
      <c r="S132" s="25" t="b">
        <f>AND($L132="A",$C$5=Data!$G$23)</f>
        <v>0</v>
      </c>
      <c r="T132" s="55">
        <f t="shared" si="22"/>
        <v>0</v>
      </c>
      <c r="U132" s="55">
        <f t="shared" si="16"/>
        <v>0</v>
      </c>
      <c r="V132" s="25" t="b">
        <f>AND($L132="B",$C$6=Data!$G$24)</f>
        <v>0</v>
      </c>
      <c r="W132" s="25" t="b">
        <f>AND($L132="B",$C$6=Data!$G$23)</f>
        <v>0</v>
      </c>
      <c r="X132" s="55">
        <f t="shared" si="23"/>
        <v>0</v>
      </c>
      <c r="Y132" s="55">
        <f t="shared" si="17"/>
        <v>0</v>
      </c>
      <c r="Z132" s="25" t="b">
        <f>AND($L132="C",$C$7=Data!$G$24)</f>
        <v>0</v>
      </c>
      <c r="AA132" s="25" t="b">
        <f>AND($L132="C",$C$7=Data!$G$23)</f>
        <v>0</v>
      </c>
      <c r="AB132" s="55">
        <f t="shared" si="24"/>
        <v>0</v>
      </c>
      <c r="AC132" s="55">
        <f t="shared" si="18"/>
        <v>0</v>
      </c>
      <c r="AE132" s="55">
        <f t="shared" si="25"/>
        <v>0</v>
      </c>
      <c r="AG132" s="125" t="b">
        <f>OR(AND($C$5=Data!$G$24,K132="A"),AND($C$6=Data!$G$24,K132="B"),AND($C$7=Data!$G$24,K132="C"))*COUNTIFS(B:B,B132,K:K,K132,B:B,"&lt;&gt;"&amp;"",C:C,"&lt;&gt;"&amp;"")&gt;1</f>
        <v>0</v>
      </c>
      <c r="AH132" s="125" t="b">
        <f t="shared" si="26"/>
        <v>0</v>
      </c>
      <c r="AI132" s="55">
        <f t="shared" si="27"/>
        <v>0</v>
      </c>
    </row>
    <row r="133" spans="1:35" ht="30.75" customHeight="1" x14ac:dyDescent="0.25">
      <c r="A133" s="57"/>
      <c r="B133" s="57"/>
      <c r="C133" s="59"/>
      <c r="D133" s="119"/>
      <c r="E133" s="43"/>
      <c r="F133" s="43"/>
      <c r="G133" s="58"/>
      <c r="H133" s="123"/>
      <c r="I133" s="132"/>
      <c r="J133" s="135">
        <f t="shared" si="19"/>
        <v>0</v>
      </c>
      <c r="K133" s="64" t="str">
        <f t="shared" si="14"/>
        <v>0</v>
      </c>
      <c r="L133" s="65" t="str">
        <f t="shared" si="15"/>
        <v>0</v>
      </c>
      <c r="M133" s="55">
        <f>SUMIFS($J:$J,$C:$C,Data!$B$6,$B:$B,$B133)</f>
        <v>0</v>
      </c>
      <c r="N133" s="55">
        <f>SUMIFS($J:$J,$C:$C,Data!$B$7,$B:$B,$B133)</f>
        <v>0</v>
      </c>
      <c r="O133" s="55">
        <f>SUMIFS($J:$J,$C:$C,Data!$B$8,$B:$B,$B133)</f>
        <v>0</v>
      </c>
      <c r="P133" s="55">
        <f t="shared" si="20"/>
        <v>0</v>
      </c>
      <c r="Q133" s="55">
        <f t="shared" si="21"/>
        <v>0</v>
      </c>
      <c r="R133" s="25" t="b">
        <f>AND($L133="A",$C$5=Data!$G$24)</f>
        <v>0</v>
      </c>
      <c r="S133" s="25" t="b">
        <f>AND($L133="A",$C$5=Data!$G$23)</f>
        <v>0</v>
      </c>
      <c r="T133" s="55">
        <f t="shared" si="22"/>
        <v>0</v>
      </c>
      <c r="U133" s="55">
        <f t="shared" si="16"/>
        <v>0</v>
      </c>
      <c r="V133" s="25" t="b">
        <f>AND($L133="B",$C$6=Data!$G$24)</f>
        <v>0</v>
      </c>
      <c r="W133" s="25" t="b">
        <f>AND($L133="B",$C$6=Data!$G$23)</f>
        <v>0</v>
      </c>
      <c r="X133" s="55">
        <f t="shared" si="23"/>
        <v>0</v>
      </c>
      <c r="Y133" s="55">
        <f t="shared" si="17"/>
        <v>0</v>
      </c>
      <c r="Z133" s="25" t="b">
        <f>AND($L133="C",$C$7=Data!$G$24)</f>
        <v>0</v>
      </c>
      <c r="AA133" s="25" t="b">
        <f>AND($L133="C",$C$7=Data!$G$23)</f>
        <v>0</v>
      </c>
      <c r="AB133" s="55">
        <f t="shared" si="24"/>
        <v>0</v>
      </c>
      <c r="AC133" s="55">
        <f t="shared" si="18"/>
        <v>0</v>
      </c>
      <c r="AE133" s="55">
        <f t="shared" si="25"/>
        <v>0</v>
      </c>
      <c r="AG133" s="125" t="b">
        <f>OR(AND($C$5=Data!$G$24,K133="A"),AND($C$6=Data!$G$24,K133="B"),AND($C$7=Data!$G$24,K133="C"))*COUNTIFS(B:B,B133,K:K,K133,B:B,"&lt;&gt;"&amp;"",C:C,"&lt;&gt;"&amp;"")&gt;1</f>
        <v>0</v>
      </c>
      <c r="AH133" s="125" t="b">
        <f t="shared" si="26"/>
        <v>0</v>
      </c>
      <c r="AI133" s="55">
        <f t="shared" si="27"/>
        <v>0</v>
      </c>
    </row>
    <row r="134" spans="1:35" ht="30.75" customHeight="1" x14ac:dyDescent="0.25">
      <c r="A134" s="57"/>
      <c r="B134" s="57"/>
      <c r="C134" s="59"/>
      <c r="D134" s="119"/>
      <c r="E134" s="43"/>
      <c r="F134" s="43"/>
      <c r="G134" s="58"/>
      <c r="H134" s="123"/>
      <c r="I134" s="132"/>
      <c r="J134" s="135">
        <f t="shared" si="19"/>
        <v>0</v>
      </c>
      <c r="K134" s="64" t="str">
        <f t="shared" si="14"/>
        <v>0</v>
      </c>
      <c r="L134" s="65" t="str">
        <f t="shared" si="15"/>
        <v>0</v>
      </c>
      <c r="M134" s="55">
        <f>SUMIFS($J:$J,$C:$C,Data!$B$6,$B:$B,$B134)</f>
        <v>0</v>
      </c>
      <c r="N134" s="55">
        <f>SUMIFS($J:$J,$C:$C,Data!$B$7,$B:$B,$B134)</f>
        <v>0</v>
      </c>
      <c r="O134" s="55">
        <f>SUMIFS($J:$J,$C:$C,Data!$B$8,$B:$B,$B134)</f>
        <v>0</v>
      </c>
      <c r="P134" s="55">
        <f t="shared" si="20"/>
        <v>0</v>
      </c>
      <c r="Q134" s="55">
        <f t="shared" si="21"/>
        <v>0</v>
      </c>
      <c r="R134" s="25" t="b">
        <f>AND($L134="A",$C$5=Data!$G$24)</f>
        <v>0</v>
      </c>
      <c r="S134" s="25" t="b">
        <f>AND($L134="A",$C$5=Data!$G$23)</f>
        <v>0</v>
      </c>
      <c r="T134" s="55">
        <f t="shared" si="22"/>
        <v>0</v>
      </c>
      <c r="U134" s="55">
        <f t="shared" si="16"/>
        <v>0</v>
      </c>
      <c r="V134" s="25" t="b">
        <f>AND($L134="B",$C$6=Data!$G$24)</f>
        <v>0</v>
      </c>
      <c r="W134" s="25" t="b">
        <f>AND($L134="B",$C$6=Data!$G$23)</f>
        <v>0</v>
      </c>
      <c r="X134" s="55">
        <f t="shared" si="23"/>
        <v>0</v>
      </c>
      <c r="Y134" s="55">
        <f t="shared" si="17"/>
        <v>0</v>
      </c>
      <c r="Z134" s="25" t="b">
        <f>AND($L134="C",$C$7=Data!$G$24)</f>
        <v>0</v>
      </c>
      <c r="AA134" s="25" t="b">
        <f>AND($L134="C",$C$7=Data!$G$23)</f>
        <v>0</v>
      </c>
      <c r="AB134" s="55">
        <f t="shared" si="24"/>
        <v>0</v>
      </c>
      <c r="AC134" s="55">
        <f t="shared" si="18"/>
        <v>0</v>
      </c>
      <c r="AE134" s="55">
        <f t="shared" si="25"/>
        <v>0</v>
      </c>
      <c r="AG134" s="125" t="b">
        <f>OR(AND($C$5=Data!$G$24,K134="A"),AND($C$6=Data!$G$24,K134="B"),AND($C$7=Data!$G$24,K134="C"))*COUNTIFS(B:B,B134,K:K,K134,B:B,"&lt;&gt;"&amp;"",C:C,"&lt;&gt;"&amp;"")&gt;1</f>
        <v>0</v>
      </c>
      <c r="AH134" s="125" t="b">
        <f t="shared" si="26"/>
        <v>0</v>
      </c>
      <c r="AI134" s="55">
        <f t="shared" si="27"/>
        <v>0</v>
      </c>
    </row>
    <row r="135" spans="1:35" ht="30.75" customHeight="1" x14ac:dyDescent="0.25">
      <c r="A135" s="57"/>
      <c r="B135" s="57"/>
      <c r="C135" s="59"/>
      <c r="D135" s="119"/>
      <c r="E135" s="43"/>
      <c r="F135" s="43"/>
      <c r="G135" s="58"/>
      <c r="H135" s="123"/>
      <c r="I135" s="132"/>
      <c r="J135" s="135">
        <f t="shared" si="19"/>
        <v>0</v>
      </c>
      <c r="K135" s="64" t="str">
        <f t="shared" si="14"/>
        <v>0</v>
      </c>
      <c r="L135" s="65" t="str">
        <f t="shared" si="15"/>
        <v>0</v>
      </c>
      <c r="M135" s="55">
        <f>SUMIFS($J:$J,$C:$C,Data!$B$6,$B:$B,$B135)</f>
        <v>0</v>
      </c>
      <c r="N135" s="55">
        <f>SUMIFS($J:$J,$C:$C,Data!$B$7,$B:$B,$B135)</f>
        <v>0</v>
      </c>
      <c r="O135" s="55">
        <f>SUMIFS($J:$J,$C:$C,Data!$B$8,$B:$B,$B135)</f>
        <v>0</v>
      </c>
      <c r="P135" s="55">
        <f t="shared" si="20"/>
        <v>0</v>
      </c>
      <c r="Q135" s="55">
        <f t="shared" si="21"/>
        <v>0</v>
      </c>
      <c r="R135" s="25" t="b">
        <f>AND($L135="A",$C$5=Data!$G$24)</f>
        <v>0</v>
      </c>
      <c r="S135" s="25" t="b">
        <f>AND($L135="A",$C$5=Data!$G$23)</f>
        <v>0</v>
      </c>
      <c r="T135" s="55">
        <f t="shared" si="22"/>
        <v>0</v>
      </c>
      <c r="U135" s="55">
        <f t="shared" si="16"/>
        <v>0</v>
      </c>
      <c r="V135" s="25" t="b">
        <f>AND($L135="B",$C$6=Data!$G$24)</f>
        <v>0</v>
      </c>
      <c r="W135" s="25" t="b">
        <f>AND($L135="B",$C$6=Data!$G$23)</f>
        <v>0</v>
      </c>
      <c r="X135" s="55">
        <f t="shared" si="23"/>
        <v>0</v>
      </c>
      <c r="Y135" s="55">
        <f t="shared" si="17"/>
        <v>0</v>
      </c>
      <c r="Z135" s="25" t="b">
        <f>AND($L135="C",$C$7=Data!$G$24)</f>
        <v>0</v>
      </c>
      <c r="AA135" s="25" t="b">
        <f>AND($L135="C",$C$7=Data!$G$23)</f>
        <v>0</v>
      </c>
      <c r="AB135" s="55">
        <f t="shared" si="24"/>
        <v>0</v>
      </c>
      <c r="AC135" s="55">
        <f t="shared" si="18"/>
        <v>0</v>
      </c>
      <c r="AE135" s="55">
        <f t="shared" si="25"/>
        <v>0</v>
      </c>
      <c r="AG135" s="125" t="b">
        <f>OR(AND($C$5=Data!$G$24,K135="A"),AND($C$6=Data!$G$24,K135="B"),AND($C$7=Data!$G$24,K135="C"))*COUNTIFS(B:B,B135,K:K,K135,B:B,"&lt;&gt;"&amp;"",C:C,"&lt;&gt;"&amp;"")&gt;1</f>
        <v>0</v>
      </c>
      <c r="AH135" s="125" t="b">
        <f t="shared" si="26"/>
        <v>0</v>
      </c>
      <c r="AI135" s="55">
        <f t="shared" si="27"/>
        <v>0</v>
      </c>
    </row>
    <row r="136" spans="1:35" ht="30.75" customHeight="1" x14ac:dyDescent="0.25">
      <c r="A136" s="57"/>
      <c r="B136" s="57"/>
      <c r="C136" s="59"/>
      <c r="D136" s="119"/>
      <c r="E136" s="43"/>
      <c r="F136" s="43"/>
      <c r="G136" s="58"/>
      <c r="H136" s="123"/>
      <c r="I136" s="132"/>
      <c r="J136" s="135">
        <f t="shared" si="19"/>
        <v>0</v>
      </c>
      <c r="K136" s="64" t="str">
        <f t="shared" si="14"/>
        <v>0</v>
      </c>
      <c r="L136" s="65" t="str">
        <f t="shared" si="15"/>
        <v>0</v>
      </c>
      <c r="M136" s="55">
        <f>SUMIFS($J:$J,$C:$C,Data!$B$6,$B:$B,$B136)</f>
        <v>0</v>
      </c>
      <c r="N136" s="55">
        <f>SUMIFS($J:$J,$C:$C,Data!$B$7,$B:$B,$B136)</f>
        <v>0</v>
      </c>
      <c r="O136" s="55">
        <f>SUMIFS($J:$J,$C:$C,Data!$B$8,$B:$B,$B136)</f>
        <v>0</v>
      </c>
      <c r="P136" s="55">
        <f t="shared" si="20"/>
        <v>0</v>
      </c>
      <c r="Q136" s="55">
        <f t="shared" si="21"/>
        <v>0</v>
      </c>
      <c r="R136" s="25" t="b">
        <f>AND($L136="A",$C$5=Data!$G$24)</f>
        <v>0</v>
      </c>
      <c r="S136" s="25" t="b">
        <f>AND($L136="A",$C$5=Data!$G$23)</f>
        <v>0</v>
      </c>
      <c r="T136" s="55">
        <f t="shared" si="22"/>
        <v>0</v>
      </c>
      <c r="U136" s="55">
        <f t="shared" si="16"/>
        <v>0</v>
      </c>
      <c r="V136" s="25" t="b">
        <f>AND($L136="B",$C$6=Data!$G$24)</f>
        <v>0</v>
      </c>
      <c r="W136" s="25" t="b">
        <f>AND($L136="B",$C$6=Data!$G$23)</f>
        <v>0</v>
      </c>
      <c r="X136" s="55">
        <f t="shared" si="23"/>
        <v>0</v>
      </c>
      <c r="Y136" s="55">
        <f t="shared" si="17"/>
        <v>0</v>
      </c>
      <c r="Z136" s="25" t="b">
        <f>AND($L136="C",$C$7=Data!$G$24)</f>
        <v>0</v>
      </c>
      <c r="AA136" s="25" t="b">
        <f>AND($L136="C",$C$7=Data!$G$23)</f>
        <v>0</v>
      </c>
      <c r="AB136" s="55">
        <f t="shared" si="24"/>
        <v>0</v>
      </c>
      <c r="AC136" s="55">
        <f t="shared" si="18"/>
        <v>0</v>
      </c>
      <c r="AE136" s="55">
        <f t="shared" si="25"/>
        <v>0</v>
      </c>
      <c r="AG136" s="125" t="b">
        <f>OR(AND($C$5=Data!$G$24,K136="A"),AND($C$6=Data!$G$24,K136="B"),AND($C$7=Data!$G$24,K136="C"))*COUNTIFS(B:B,B136,K:K,K136,B:B,"&lt;&gt;"&amp;"",C:C,"&lt;&gt;"&amp;"")&gt;1</f>
        <v>0</v>
      </c>
      <c r="AH136" s="125" t="b">
        <f t="shared" si="26"/>
        <v>0</v>
      </c>
      <c r="AI136" s="55">
        <f t="shared" si="27"/>
        <v>0</v>
      </c>
    </row>
    <row r="137" spans="1:35" ht="30.75" customHeight="1" x14ac:dyDescent="0.25">
      <c r="A137" s="57"/>
      <c r="B137" s="57"/>
      <c r="C137" s="59"/>
      <c r="D137" s="119"/>
      <c r="E137" s="43"/>
      <c r="F137" s="43"/>
      <c r="G137" s="58"/>
      <c r="H137" s="123"/>
      <c r="I137" s="132"/>
      <c r="J137" s="135">
        <f t="shared" si="19"/>
        <v>0</v>
      </c>
      <c r="K137" s="64" t="str">
        <f t="shared" si="14"/>
        <v>0</v>
      </c>
      <c r="L137" s="65" t="str">
        <f t="shared" si="15"/>
        <v>0</v>
      </c>
      <c r="M137" s="55">
        <f>SUMIFS($J:$J,$C:$C,Data!$B$6,$B:$B,$B137)</f>
        <v>0</v>
      </c>
      <c r="N137" s="55">
        <f>SUMIFS($J:$J,$C:$C,Data!$B$7,$B:$B,$B137)</f>
        <v>0</v>
      </c>
      <c r="O137" s="55">
        <f>SUMIFS($J:$J,$C:$C,Data!$B$8,$B:$B,$B137)</f>
        <v>0</v>
      </c>
      <c r="P137" s="55">
        <f t="shared" si="20"/>
        <v>0</v>
      </c>
      <c r="Q137" s="55">
        <f t="shared" si="21"/>
        <v>0</v>
      </c>
      <c r="R137" s="25" t="b">
        <f>AND($L137="A",$C$5=Data!$G$24)</f>
        <v>0</v>
      </c>
      <c r="S137" s="25" t="b">
        <f>AND($L137="A",$C$5=Data!$G$23)</f>
        <v>0</v>
      </c>
      <c r="T137" s="55">
        <f t="shared" si="22"/>
        <v>0</v>
      </c>
      <c r="U137" s="55">
        <f t="shared" si="16"/>
        <v>0</v>
      </c>
      <c r="V137" s="25" t="b">
        <f>AND($L137="B",$C$6=Data!$G$24)</f>
        <v>0</v>
      </c>
      <c r="W137" s="25" t="b">
        <f>AND($L137="B",$C$6=Data!$G$23)</f>
        <v>0</v>
      </c>
      <c r="X137" s="55">
        <f t="shared" si="23"/>
        <v>0</v>
      </c>
      <c r="Y137" s="55">
        <f t="shared" si="17"/>
        <v>0</v>
      </c>
      <c r="Z137" s="25" t="b">
        <f>AND($L137="C",$C$7=Data!$G$24)</f>
        <v>0</v>
      </c>
      <c r="AA137" s="25" t="b">
        <f>AND($L137="C",$C$7=Data!$G$23)</f>
        <v>0</v>
      </c>
      <c r="AB137" s="55">
        <f t="shared" si="24"/>
        <v>0</v>
      </c>
      <c r="AC137" s="55">
        <f t="shared" si="18"/>
        <v>0</v>
      </c>
      <c r="AE137" s="55">
        <f t="shared" si="25"/>
        <v>0</v>
      </c>
      <c r="AG137" s="125" t="b">
        <f>OR(AND($C$5=Data!$G$24,K137="A"),AND($C$6=Data!$G$24,K137="B"),AND($C$7=Data!$G$24,K137="C"))*COUNTIFS(B:B,B137,K:K,K137,B:B,"&lt;&gt;"&amp;"",C:C,"&lt;&gt;"&amp;"")&gt;1</f>
        <v>0</v>
      </c>
      <c r="AH137" s="125" t="b">
        <f t="shared" si="26"/>
        <v>0</v>
      </c>
      <c r="AI137" s="55">
        <f t="shared" si="27"/>
        <v>0</v>
      </c>
    </row>
    <row r="138" spans="1:35" ht="30.75" customHeight="1" x14ac:dyDescent="0.25">
      <c r="A138" s="57"/>
      <c r="B138" s="57"/>
      <c r="C138" s="59"/>
      <c r="D138" s="119"/>
      <c r="E138" s="43"/>
      <c r="F138" s="43"/>
      <c r="G138" s="58"/>
      <c r="H138" s="123"/>
      <c r="I138" s="132"/>
      <c r="J138" s="135">
        <f t="shared" si="19"/>
        <v>0</v>
      </c>
      <c r="K138" s="64" t="str">
        <f t="shared" ref="K138:K201" si="28">IF(C138&lt;&gt;"",VLOOKUP(C138,budgetLine11ext,2,FALSE),"0")</f>
        <v>0</v>
      </c>
      <c r="L138" s="65" t="str">
        <f t="shared" ref="L138:L201" si="29">IF(C138&lt;&gt;"",VLOOKUP(C138,budgetLine11ext,3,FALSE),"0")</f>
        <v>0</v>
      </c>
      <c r="M138" s="55">
        <f>SUMIFS($J:$J,$C:$C,Data!$B$6,$B:$B,$B138)</f>
        <v>0</v>
      </c>
      <c r="N138" s="55">
        <f>SUMIFS($J:$J,$C:$C,Data!$B$7,$B:$B,$B138)</f>
        <v>0</v>
      </c>
      <c r="O138" s="55">
        <f>SUMIFS($J:$J,$C:$C,Data!$B$8,$B:$B,$B138)</f>
        <v>0</v>
      </c>
      <c r="P138" s="55">
        <f t="shared" si="20"/>
        <v>0</v>
      </c>
      <c r="Q138" s="55">
        <f t="shared" si="21"/>
        <v>0</v>
      </c>
      <c r="R138" s="25" t="b">
        <f>AND($L138="A",$C$5=Data!$G$24)</f>
        <v>0</v>
      </c>
      <c r="S138" s="25" t="b">
        <f>AND($L138="A",$C$5=Data!$G$23)</f>
        <v>0</v>
      </c>
      <c r="T138" s="55">
        <f t="shared" si="22"/>
        <v>0</v>
      </c>
      <c r="U138" s="55">
        <f t="shared" ref="U138:U201" si="30">IF(R138,P138*$D$5,0)</f>
        <v>0</v>
      </c>
      <c r="V138" s="25" t="b">
        <f>AND($L138="B",$C$6=Data!$G$24)</f>
        <v>0</v>
      </c>
      <c r="W138" s="25" t="b">
        <f>AND($L138="B",$C$6=Data!$G$23)</f>
        <v>0</v>
      </c>
      <c r="X138" s="55">
        <f t="shared" si="23"/>
        <v>0</v>
      </c>
      <c r="Y138" s="55">
        <f t="shared" ref="Y138:Y201" si="31">IF(V138,Q138*$D$6,0)</f>
        <v>0</v>
      </c>
      <c r="Z138" s="25" t="b">
        <f>AND($L138="C",$C$7=Data!$G$24)</f>
        <v>0</v>
      </c>
      <c r="AA138" s="25" t="b">
        <f>AND($L138="C",$C$7=Data!$G$23)</f>
        <v>0</v>
      </c>
      <c r="AB138" s="55">
        <f t="shared" si="24"/>
        <v>0</v>
      </c>
      <c r="AC138" s="55">
        <f t="shared" ref="AC138:AC201" si="32">IF(Z138,Q138*$D$7,0)</f>
        <v>0</v>
      </c>
      <c r="AE138" s="55">
        <f t="shared" si="25"/>
        <v>0</v>
      </c>
      <c r="AG138" s="125" t="b">
        <f>OR(AND($C$5=Data!$G$24,K138="A"),AND($C$6=Data!$G$24,K138="B"),AND($C$7=Data!$G$24,K138="C"))*COUNTIFS(B:B,B138,K:K,K138,B:B,"&lt;&gt;"&amp;"",C:C,"&lt;&gt;"&amp;"")&gt;1</f>
        <v>0</v>
      </c>
      <c r="AH138" s="125" t="b">
        <f t="shared" si="26"/>
        <v>0</v>
      </c>
      <c r="AI138" s="55">
        <f t="shared" si="27"/>
        <v>0</v>
      </c>
    </row>
    <row r="139" spans="1:35" ht="30.75" customHeight="1" x14ac:dyDescent="0.25">
      <c r="A139" s="57"/>
      <c r="B139" s="57"/>
      <c r="C139" s="59"/>
      <c r="D139" s="119"/>
      <c r="E139" s="43"/>
      <c r="F139" s="43"/>
      <c r="G139" s="58"/>
      <c r="H139" s="123"/>
      <c r="I139" s="132"/>
      <c r="J139" s="135">
        <f t="shared" ref="J139:J202" si="33">AI139</f>
        <v>0</v>
      </c>
      <c r="K139" s="64" t="str">
        <f t="shared" si="28"/>
        <v>0</v>
      </c>
      <c r="L139" s="65" t="str">
        <f t="shared" si="29"/>
        <v>0</v>
      </c>
      <c r="M139" s="55">
        <f>SUMIFS($J:$J,$C:$C,Data!$B$6,$B:$B,$B139)</f>
        <v>0</v>
      </c>
      <c r="N139" s="55">
        <f>SUMIFS($J:$J,$C:$C,Data!$B$7,$B:$B,$B139)</f>
        <v>0</v>
      </c>
      <c r="O139" s="55">
        <f>SUMIFS($J:$J,$C:$C,Data!$B$8,$B:$B,$B139)</f>
        <v>0</v>
      </c>
      <c r="P139" s="55">
        <f t="shared" ref="P139:P202" si="34">M139+N139+O139</f>
        <v>0</v>
      </c>
      <c r="Q139" s="55">
        <f t="shared" ref="Q139:Q202" si="35">SUMIFS(J:J,L:L,"A*",B:B,B139)</f>
        <v>0</v>
      </c>
      <c r="R139" s="25" t="b">
        <f>AND($L139="A",$C$5=Data!$G$24)</f>
        <v>0</v>
      </c>
      <c r="S139" s="25" t="b">
        <f>AND($L139="A",$C$5=Data!$G$23)</f>
        <v>0</v>
      </c>
      <c r="T139" s="55">
        <f t="shared" ref="T139:T202" si="36">IF(S139,$G139*$H139*$I139,0)</f>
        <v>0</v>
      </c>
      <c r="U139" s="55">
        <f t="shared" si="30"/>
        <v>0</v>
      </c>
      <c r="V139" s="25" t="b">
        <f>AND($L139="B",$C$6=Data!$G$24)</f>
        <v>0</v>
      </c>
      <c r="W139" s="25" t="b">
        <f>AND($L139="B",$C$6=Data!$G$23)</f>
        <v>0</v>
      </c>
      <c r="X139" s="55">
        <f t="shared" ref="X139:X202" si="37">IF(W139,$G139*$I139,0)</f>
        <v>0</v>
      </c>
      <c r="Y139" s="55">
        <f t="shared" si="31"/>
        <v>0</v>
      </c>
      <c r="Z139" s="25" t="b">
        <f>AND($L139="C",$C$7=Data!$G$24)</f>
        <v>0</v>
      </c>
      <c r="AA139" s="25" t="b">
        <f>AND($L139="C",$C$7=Data!$G$23)</f>
        <v>0</v>
      </c>
      <c r="AB139" s="55">
        <f t="shared" ref="AB139:AB202" si="38">IF(AA139,$G139*$H139*$I139,0)</f>
        <v>0</v>
      </c>
      <c r="AC139" s="55">
        <f t="shared" si="32"/>
        <v>0</v>
      </c>
      <c r="AE139" s="55">
        <f t="shared" ref="AE139:AE202" si="39">IF(OR(L139="D",L139="E",L139="F"),$G139*$I139,0)</f>
        <v>0</v>
      </c>
      <c r="AG139" s="125" t="b">
        <f>OR(AND($C$5=Data!$G$24,K139="A"),AND($C$6=Data!$G$24,K139="B"),AND($C$7=Data!$G$24,K139="C"))*COUNTIFS(B:B,B139,K:K,K139,B:B,"&lt;&gt;"&amp;"",C:C,"&lt;&gt;"&amp;"")&gt;1</f>
        <v>0</v>
      </c>
      <c r="AH139" s="125" t="b">
        <f t="shared" ref="AH139:AH202" si="40">AND(AND(A139&lt;&gt;"",B139&lt;&gt;""),RIGHT(A139,1)&lt;&gt;MID(B139,3,1))</f>
        <v>0</v>
      </c>
      <c r="AI139" s="55">
        <f t="shared" ref="AI139:AI202" si="41">T139+U139+X139+Y139+AB139+AC139+AE139</f>
        <v>0</v>
      </c>
    </row>
    <row r="140" spans="1:35" ht="30.75" customHeight="1" x14ac:dyDescent="0.25">
      <c r="A140" s="57"/>
      <c r="B140" s="57"/>
      <c r="C140" s="59"/>
      <c r="D140" s="119"/>
      <c r="E140" s="43"/>
      <c r="F140" s="43"/>
      <c r="G140" s="58"/>
      <c r="H140" s="123"/>
      <c r="I140" s="132"/>
      <c r="J140" s="135">
        <f t="shared" si="33"/>
        <v>0</v>
      </c>
      <c r="K140" s="64" t="str">
        <f t="shared" si="28"/>
        <v>0</v>
      </c>
      <c r="L140" s="65" t="str">
        <f t="shared" si="29"/>
        <v>0</v>
      </c>
      <c r="M140" s="55">
        <f>SUMIFS($J:$J,$C:$C,Data!$B$6,$B:$B,$B140)</f>
        <v>0</v>
      </c>
      <c r="N140" s="55">
        <f>SUMIFS($J:$J,$C:$C,Data!$B$7,$B:$B,$B140)</f>
        <v>0</v>
      </c>
      <c r="O140" s="55">
        <f>SUMIFS($J:$J,$C:$C,Data!$B$8,$B:$B,$B140)</f>
        <v>0</v>
      </c>
      <c r="P140" s="55">
        <f t="shared" si="34"/>
        <v>0</v>
      </c>
      <c r="Q140" s="55">
        <f t="shared" si="35"/>
        <v>0</v>
      </c>
      <c r="R140" s="25" t="b">
        <f>AND($L140="A",$C$5=Data!$G$24)</f>
        <v>0</v>
      </c>
      <c r="S140" s="25" t="b">
        <f>AND($L140="A",$C$5=Data!$G$23)</f>
        <v>0</v>
      </c>
      <c r="T140" s="55">
        <f t="shared" si="36"/>
        <v>0</v>
      </c>
      <c r="U140" s="55">
        <f t="shared" si="30"/>
        <v>0</v>
      </c>
      <c r="V140" s="25" t="b">
        <f>AND($L140="B",$C$6=Data!$G$24)</f>
        <v>0</v>
      </c>
      <c r="W140" s="25" t="b">
        <f>AND($L140="B",$C$6=Data!$G$23)</f>
        <v>0</v>
      </c>
      <c r="X140" s="55">
        <f t="shared" si="37"/>
        <v>0</v>
      </c>
      <c r="Y140" s="55">
        <f t="shared" si="31"/>
        <v>0</v>
      </c>
      <c r="Z140" s="25" t="b">
        <f>AND($L140="C",$C$7=Data!$G$24)</f>
        <v>0</v>
      </c>
      <c r="AA140" s="25" t="b">
        <f>AND($L140="C",$C$7=Data!$G$23)</f>
        <v>0</v>
      </c>
      <c r="AB140" s="55">
        <f t="shared" si="38"/>
        <v>0</v>
      </c>
      <c r="AC140" s="55">
        <f t="shared" si="32"/>
        <v>0</v>
      </c>
      <c r="AE140" s="55">
        <f t="shared" si="39"/>
        <v>0</v>
      </c>
      <c r="AG140" s="125" t="b">
        <f>OR(AND($C$5=Data!$G$24,K140="A"),AND($C$6=Data!$G$24,K140="B"),AND($C$7=Data!$G$24,K140="C"))*COUNTIFS(B:B,B140,K:K,K140,B:B,"&lt;&gt;"&amp;"",C:C,"&lt;&gt;"&amp;"")&gt;1</f>
        <v>0</v>
      </c>
      <c r="AH140" s="125" t="b">
        <f t="shared" si="40"/>
        <v>0</v>
      </c>
      <c r="AI140" s="55">
        <f t="shared" si="41"/>
        <v>0</v>
      </c>
    </row>
    <row r="141" spans="1:35" ht="30.75" customHeight="1" x14ac:dyDescent="0.25">
      <c r="A141" s="57"/>
      <c r="B141" s="57"/>
      <c r="C141" s="59"/>
      <c r="D141" s="119"/>
      <c r="E141" s="43"/>
      <c r="F141" s="43"/>
      <c r="G141" s="58"/>
      <c r="H141" s="123"/>
      <c r="I141" s="132"/>
      <c r="J141" s="135">
        <f t="shared" si="33"/>
        <v>0</v>
      </c>
      <c r="K141" s="64" t="str">
        <f t="shared" si="28"/>
        <v>0</v>
      </c>
      <c r="L141" s="65" t="str">
        <f t="shared" si="29"/>
        <v>0</v>
      </c>
      <c r="M141" s="55">
        <f>SUMIFS($J:$J,$C:$C,Data!$B$6,$B:$B,$B141)</f>
        <v>0</v>
      </c>
      <c r="N141" s="55">
        <f>SUMIFS($J:$J,$C:$C,Data!$B$7,$B:$B,$B141)</f>
        <v>0</v>
      </c>
      <c r="O141" s="55">
        <f>SUMIFS($J:$J,$C:$C,Data!$B$8,$B:$B,$B141)</f>
        <v>0</v>
      </c>
      <c r="P141" s="55">
        <f t="shared" si="34"/>
        <v>0</v>
      </c>
      <c r="Q141" s="55">
        <f t="shared" si="35"/>
        <v>0</v>
      </c>
      <c r="R141" s="25" t="b">
        <f>AND($L141="A",$C$5=Data!$G$24)</f>
        <v>0</v>
      </c>
      <c r="S141" s="25" t="b">
        <f>AND($L141="A",$C$5=Data!$G$23)</f>
        <v>0</v>
      </c>
      <c r="T141" s="55">
        <f t="shared" si="36"/>
        <v>0</v>
      </c>
      <c r="U141" s="55">
        <f t="shared" si="30"/>
        <v>0</v>
      </c>
      <c r="V141" s="25" t="b">
        <f>AND($L141="B",$C$6=Data!$G$24)</f>
        <v>0</v>
      </c>
      <c r="W141" s="25" t="b">
        <f>AND($L141="B",$C$6=Data!$G$23)</f>
        <v>0</v>
      </c>
      <c r="X141" s="55">
        <f t="shared" si="37"/>
        <v>0</v>
      </c>
      <c r="Y141" s="55">
        <f t="shared" si="31"/>
        <v>0</v>
      </c>
      <c r="Z141" s="25" t="b">
        <f>AND($L141="C",$C$7=Data!$G$24)</f>
        <v>0</v>
      </c>
      <c r="AA141" s="25" t="b">
        <f>AND($L141="C",$C$7=Data!$G$23)</f>
        <v>0</v>
      </c>
      <c r="AB141" s="55">
        <f t="shared" si="38"/>
        <v>0</v>
      </c>
      <c r="AC141" s="55">
        <f t="shared" si="32"/>
        <v>0</v>
      </c>
      <c r="AE141" s="55">
        <f t="shared" si="39"/>
        <v>0</v>
      </c>
      <c r="AG141" s="125" t="b">
        <f>OR(AND($C$5=Data!$G$24,K141="A"),AND($C$6=Data!$G$24,K141="B"),AND($C$7=Data!$G$24,K141="C"))*COUNTIFS(B:B,B141,K:K,K141,B:B,"&lt;&gt;"&amp;"",C:C,"&lt;&gt;"&amp;"")&gt;1</f>
        <v>0</v>
      </c>
      <c r="AH141" s="125" t="b">
        <f t="shared" si="40"/>
        <v>0</v>
      </c>
      <c r="AI141" s="55">
        <f t="shared" si="41"/>
        <v>0</v>
      </c>
    </row>
    <row r="142" spans="1:35" ht="30.75" customHeight="1" x14ac:dyDescent="0.25">
      <c r="A142" s="57"/>
      <c r="B142" s="57"/>
      <c r="C142" s="59"/>
      <c r="D142" s="119"/>
      <c r="E142" s="43"/>
      <c r="F142" s="43"/>
      <c r="G142" s="58"/>
      <c r="H142" s="123"/>
      <c r="I142" s="132"/>
      <c r="J142" s="135">
        <f t="shared" si="33"/>
        <v>0</v>
      </c>
      <c r="K142" s="64" t="str">
        <f t="shared" si="28"/>
        <v>0</v>
      </c>
      <c r="L142" s="65" t="str">
        <f t="shared" si="29"/>
        <v>0</v>
      </c>
      <c r="M142" s="55">
        <f>SUMIFS($J:$J,$C:$C,Data!$B$6,$B:$B,$B142)</f>
        <v>0</v>
      </c>
      <c r="N142" s="55">
        <f>SUMIFS($J:$J,$C:$C,Data!$B$7,$B:$B,$B142)</f>
        <v>0</v>
      </c>
      <c r="O142" s="55">
        <f>SUMIFS($J:$J,$C:$C,Data!$B$8,$B:$B,$B142)</f>
        <v>0</v>
      </c>
      <c r="P142" s="55">
        <f t="shared" si="34"/>
        <v>0</v>
      </c>
      <c r="Q142" s="55">
        <f t="shared" si="35"/>
        <v>0</v>
      </c>
      <c r="R142" s="25" t="b">
        <f>AND($L142="A",$C$5=Data!$G$24)</f>
        <v>0</v>
      </c>
      <c r="S142" s="25" t="b">
        <f>AND($L142="A",$C$5=Data!$G$23)</f>
        <v>0</v>
      </c>
      <c r="T142" s="55">
        <f t="shared" si="36"/>
        <v>0</v>
      </c>
      <c r="U142" s="55">
        <f t="shared" si="30"/>
        <v>0</v>
      </c>
      <c r="V142" s="25" t="b">
        <f>AND($L142="B",$C$6=Data!$G$24)</f>
        <v>0</v>
      </c>
      <c r="W142" s="25" t="b">
        <f>AND($L142="B",$C$6=Data!$G$23)</f>
        <v>0</v>
      </c>
      <c r="X142" s="55">
        <f t="shared" si="37"/>
        <v>0</v>
      </c>
      <c r="Y142" s="55">
        <f t="shared" si="31"/>
        <v>0</v>
      </c>
      <c r="Z142" s="25" t="b">
        <f>AND($L142="C",$C$7=Data!$G$24)</f>
        <v>0</v>
      </c>
      <c r="AA142" s="25" t="b">
        <f>AND($L142="C",$C$7=Data!$G$23)</f>
        <v>0</v>
      </c>
      <c r="AB142" s="55">
        <f t="shared" si="38"/>
        <v>0</v>
      </c>
      <c r="AC142" s="55">
        <f t="shared" si="32"/>
        <v>0</v>
      </c>
      <c r="AE142" s="55">
        <f t="shared" si="39"/>
        <v>0</v>
      </c>
      <c r="AG142" s="125" t="b">
        <f>OR(AND($C$5=Data!$G$24,K142="A"),AND($C$6=Data!$G$24,K142="B"),AND($C$7=Data!$G$24,K142="C"))*COUNTIFS(B:B,B142,K:K,K142,B:B,"&lt;&gt;"&amp;"",C:C,"&lt;&gt;"&amp;"")&gt;1</f>
        <v>0</v>
      </c>
      <c r="AH142" s="125" t="b">
        <f t="shared" si="40"/>
        <v>0</v>
      </c>
      <c r="AI142" s="55">
        <f t="shared" si="41"/>
        <v>0</v>
      </c>
    </row>
    <row r="143" spans="1:35" ht="30.75" customHeight="1" x14ac:dyDescent="0.25">
      <c r="A143" s="57"/>
      <c r="B143" s="57"/>
      <c r="C143" s="59"/>
      <c r="D143" s="119"/>
      <c r="E143" s="43"/>
      <c r="F143" s="43"/>
      <c r="G143" s="58"/>
      <c r="H143" s="123"/>
      <c r="I143" s="132"/>
      <c r="J143" s="135">
        <f t="shared" si="33"/>
        <v>0</v>
      </c>
      <c r="K143" s="64" t="str">
        <f t="shared" si="28"/>
        <v>0</v>
      </c>
      <c r="L143" s="65" t="str">
        <f t="shared" si="29"/>
        <v>0</v>
      </c>
      <c r="M143" s="55">
        <f>SUMIFS($J:$J,$C:$C,Data!$B$6,$B:$B,$B143)</f>
        <v>0</v>
      </c>
      <c r="N143" s="55">
        <f>SUMIFS($J:$J,$C:$C,Data!$B$7,$B:$B,$B143)</f>
        <v>0</v>
      </c>
      <c r="O143" s="55">
        <f>SUMIFS($J:$J,$C:$C,Data!$B$8,$B:$B,$B143)</f>
        <v>0</v>
      </c>
      <c r="P143" s="55">
        <f t="shared" si="34"/>
        <v>0</v>
      </c>
      <c r="Q143" s="55">
        <f t="shared" si="35"/>
        <v>0</v>
      </c>
      <c r="R143" s="25" t="b">
        <f>AND($L143="A",$C$5=Data!$G$24)</f>
        <v>0</v>
      </c>
      <c r="S143" s="25" t="b">
        <f>AND($L143="A",$C$5=Data!$G$23)</f>
        <v>0</v>
      </c>
      <c r="T143" s="55">
        <f t="shared" si="36"/>
        <v>0</v>
      </c>
      <c r="U143" s="55">
        <f t="shared" si="30"/>
        <v>0</v>
      </c>
      <c r="V143" s="25" t="b">
        <f>AND($L143="B",$C$6=Data!$G$24)</f>
        <v>0</v>
      </c>
      <c r="W143" s="25" t="b">
        <f>AND($L143="B",$C$6=Data!$G$23)</f>
        <v>0</v>
      </c>
      <c r="X143" s="55">
        <f t="shared" si="37"/>
        <v>0</v>
      </c>
      <c r="Y143" s="55">
        <f t="shared" si="31"/>
        <v>0</v>
      </c>
      <c r="Z143" s="25" t="b">
        <f>AND($L143="C",$C$7=Data!$G$24)</f>
        <v>0</v>
      </c>
      <c r="AA143" s="25" t="b">
        <f>AND($L143="C",$C$7=Data!$G$23)</f>
        <v>0</v>
      </c>
      <c r="AB143" s="55">
        <f t="shared" si="38"/>
        <v>0</v>
      </c>
      <c r="AC143" s="55">
        <f t="shared" si="32"/>
        <v>0</v>
      </c>
      <c r="AE143" s="55">
        <f t="shared" si="39"/>
        <v>0</v>
      </c>
      <c r="AG143" s="125" t="b">
        <f>OR(AND($C$5=Data!$G$24,K143="A"),AND($C$6=Data!$G$24,K143="B"),AND($C$7=Data!$G$24,K143="C"))*COUNTIFS(B:B,B143,K:K,K143,B:B,"&lt;&gt;"&amp;"",C:C,"&lt;&gt;"&amp;"")&gt;1</f>
        <v>0</v>
      </c>
      <c r="AH143" s="125" t="b">
        <f t="shared" si="40"/>
        <v>0</v>
      </c>
      <c r="AI143" s="55">
        <f t="shared" si="41"/>
        <v>0</v>
      </c>
    </row>
    <row r="144" spans="1:35" ht="30.75" customHeight="1" x14ac:dyDescent="0.25">
      <c r="A144" s="57"/>
      <c r="B144" s="57"/>
      <c r="C144" s="59"/>
      <c r="D144" s="119"/>
      <c r="E144" s="43"/>
      <c r="F144" s="43"/>
      <c r="G144" s="58"/>
      <c r="H144" s="123"/>
      <c r="I144" s="132"/>
      <c r="J144" s="135">
        <f t="shared" si="33"/>
        <v>0</v>
      </c>
      <c r="K144" s="64" t="str">
        <f t="shared" si="28"/>
        <v>0</v>
      </c>
      <c r="L144" s="65" t="str">
        <f t="shared" si="29"/>
        <v>0</v>
      </c>
      <c r="M144" s="55">
        <f>SUMIFS($J:$J,$C:$C,Data!$B$6,$B:$B,$B144)</f>
        <v>0</v>
      </c>
      <c r="N144" s="55">
        <f>SUMIFS($J:$J,$C:$C,Data!$B$7,$B:$B,$B144)</f>
        <v>0</v>
      </c>
      <c r="O144" s="55">
        <f>SUMIFS($J:$J,$C:$C,Data!$B$8,$B:$B,$B144)</f>
        <v>0</v>
      </c>
      <c r="P144" s="55">
        <f t="shared" si="34"/>
        <v>0</v>
      </c>
      <c r="Q144" s="55">
        <f t="shared" si="35"/>
        <v>0</v>
      </c>
      <c r="R144" s="25" t="b">
        <f>AND($L144="A",$C$5=Data!$G$24)</f>
        <v>0</v>
      </c>
      <c r="S144" s="25" t="b">
        <f>AND($L144="A",$C$5=Data!$G$23)</f>
        <v>0</v>
      </c>
      <c r="T144" s="55">
        <f t="shared" si="36"/>
        <v>0</v>
      </c>
      <c r="U144" s="55">
        <f t="shared" si="30"/>
        <v>0</v>
      </c>
      <c r="V144" s="25" t="b">
        <f>AND($L144="B",$C$6=Data!$G$24)</f>
        <v>0</v>
      </c>
      <c r="W144" s="25" t="b">
        <f>AND($L144="B",$C$6=Data!$G$23)</f>
        <v>0</v>
      </c>
      <c r="X144" s="55">
        <f t="shared" si="37"/>
        <v>0</v>
      </c>
      <c r="Y144" s="55">
        <f t="shared" si="31"/>
        <v>0</v>
      </c>
      <c r="Z144" s="25" t="b">
        <f>AND($L144="C",$C$7=Data!$G$24)</f>
        <v>0</v>
      </c>
      <c r="AA144" s="25" t="b">
        <f>AND($L144="C",$C$7=Data!$G$23)</f>
        <v>0</v>
      </c>
      <c r="AB144" s="55">
        <f t="shared" si="38"/>
        <v>0</v>
      </c>
      <c r="AC144" s="55">
        <f t="shared" si="32"/>
        <v>0</v>
      </c>
      <c r="AE144" s="55">
        <f t="shared" si="39"/>
        <v>0</v>
      </c>
      <c r="AG144" s="125" t="b">
        <f>OR(AND($C$5=Data!$G$24,K144="A"),AND($C$6=Data!$G$24,K144="B"),AND($C$7=Data!$G$24,K144="C"))*COUNTIFS(B:B,B144,K:K,K144,B:B,"&lt;&gt;"&amp;"",C:C,"&lt;&gt;"&amp;"")&gt;1</f>
        <v>0</v>
      </c>
      <c r="AH144" s="125" t="b">
        <f t="shared" si="40"/>
        <v>0</v>
      </c>
      <c r="AI144" s="55">
        <f t="shared" si="41"/>
        <v>0</v>
      </c>
    </row>
    <row r="145" spans="1:35" ht="30.75" customHeight="1" x14ac:dyDescent="0.25">
      <c r="A145" s="57"/>
      <c r="B145" s="57"/>
      <c r="C145" s="59"/>
      <c r="D145" s="119"/>
      <c r="E145" s="43"/>
      <c r="F145" s="43"/>
      <c r="G145" s="58"/>
      <c r="H145" s="123"/>
      <c r="I145" s="132"/>
      <c r="J145" s="135">
        <f t="shared" si="33"/>
        <v>0</v>
      </c>
      <c r="K145" s="64" t="str">
        <f t="shared" si="28"/>
        <v>0</v>
      </c>
      <c r="L145" s="65" t="str">
        <f t="shared" si="29"/>
        <v>0</v>
      </c>
      <c r="M145" s="55">
        <f>SUMIFS($J:$J,$C:$C,Data!$B$6,$B:$B,$B145)</f>
        <v>0</v>
      </c>
      <c r="N145" s="55">
        <f>SUMIFS($J:$J,$C:$C,Data!$B$7,$B:$B,$B145)</f>
        <v>0</v>
      </c>
      <c r="O145" s="55">
        <f>SUMIFS($J:$J,$C:$C,Data!$B$8,$B:$B,$B145)</f>
        <v>0</v>
      </c>
      <c r="P145" s="55">
        <f t="shared" si="34"/>
        <v>0</v>
      </c>
      <c r="Q145" s="55">
        <f t="shared" si="35"/>
        <v>0</v>
      </c>
      <c r="R145" s="25" t="b">
        <f>AND($L145="A",$C$5=Data!$G$24)</f>
        <v>0</v>
      </c>
      <c r="S145" s="25" t="b">
        <f>AND($L145="A",$C$5=Data!$G$23)</f>
        <v>0</v>
      </c>
      <c r="T145" s="55">
        <f t="shared" si="36"/>
        <v>0</v>
      </c>
      <c r="U145" s="55">
        <f t="shared" si="30"/>
        <v>0</v>
      </c>
      <c r="V145" s="25" t="b">
        <f>AND($L145="B",$C$6=Data!$G$24)</f>
        <v>0</v>
      </c>
      <c r="W145" s="25" t="b">
        <f>AND($L145="B",$C$6=Data!$G$23)</f>
        <v>0</v>
      </c>
      <c r="X145" s="55">
        <f t="shared" si="37"/>
        <v>0</v>
      </c>
      <c r="Y145" s="55">
        <f t="shared" si="31"/>
        <v>0</v>
      </c>
      <c r="Z145" s="25" t="b">
        <f>AND($L145="C",$C$7=Data!$G$24)</f>
        <v>0</v>
      </c>
      <c r="AA145" s="25" t="b">
        <f>AND($L145="C",$C$7=Data!$G$23)</f>
        <v>0</v>
      </c>
      <c r="AB145" s="55">
        <f t="shared" si="38"/>
        <v>0</v>
      </c>
      <c r="AC145" s="55">
        <f t="shared" si="32"/>
        <v>0</v>
      </c>
      <c r="AE145" s="55">
        <f t="shared" si="39"/>
        <v>0</v>
      </c>
      <c r="AG145" s="125" t="b">
        <f>OR(AND($C$5=Data!$G$24,K145="A"),AND($C$6=Data!$G$24,K145="B"),AND($C$7=Data!$G$24,K145="C"))*COUNTIFS(B:B,B145,K:K,K145,B:B,"&lt;&gt;"&amp;"",C:C,"&lt;&gt;"&amp;"")&gt;1</f>
        <v>0</v>
      </c>
      <c r="AH145" s="125" t="b">
        <f t="shared" si="40"/>
        <v>0</v>
      </c>
      <c r="AI145" s="55">
        <f t="shared" si="41"/>
        <v>0</v>
      </c>
    </row>
    <row r="146" spans="1:35" ht="30.75" customHeight="1" x14ac:dyDescent="0.25">
      <c r="A146" s="57"/>
      <c r="B146" s="57"/>
      <c r="C146" s="59"/>
      <c r="D146" s="119"/>
      <c r="E146" s="43"/>
      <c r="F146" s="43"/>
      <c r="G146" s="58"/>
      <c r="H146" s="123"/>
      <c r="I146" s="132"/>
      <c r="J146" s="135">
        <f t="shared" si="33"/>
        <v>0</v>
      </c>
      <c r="K146" s="64" t="str">
        <f t="shared" si="28"/>
        <v>0</v>
      </c>
      <c r="L146" s="65" t="str">
        <f t="shared" si="29"/>
        <v>0</v>
      </c>
      <c r="M146" s="55">
        <f>SUMIFS($J:$J,$C:$C,Data!$B$6,$B:$B,$B146)</f>
        <v>0</v>
      </c>
      <c r="N146" s="55">
        <f>SUMIFS($J:$J,$C:$C,Data!$B$7,$B:$B,$B146)</f>
        <v>0</v>
      </c>
      <c r="O146" s="55">
        <f>SUMIFS($J:$J,$C:$C,Data!$B$8,$B:$B,$B146)</f>
        <v>0</v>
      </c>
      <c r="P146" s="55">
        <f t="shared" si="34"/>
        <v>0</v>
      </c>
      <c r="Q146" s="55">
        <f t="shared" si="35"/>
        <v>0</v>
      </c>
      <c r="R146" s="25" t="b">
        <f>AND($L146="A",$C$5=Data!$G$24)</f>
        <v>0</v>
      </c>
      <c r="S146" s="25" t="b">
        <f>AND($L146="A",$C$5=Data!$G$23)</f>
        <v>0</v>
      </c>
      <c r="T146" s="55">
        <f t="shared" si="36"/>
        <v>0</v>
      </c>
      <c r="U146" s="55">
        <f t="shared" si="30"/>
        <v>0</v>
      </c>
      <c r="V146" s="25" t="b">
        <f>AND($L146="B",$C$6=Data!$G$24)</f>
        <v>0</v>
      </c>
      <c r="W146" s="25" t="b">
        <f>AND($L146="B",$C$6=Data!$G$23)</f>
        <v>0</v>
      </c>
      <c r="X146" s="55">
        <f t="shared" si="37"/>
        <v>0</v>
      </c>
      <c r="Y146" s="55">
        <f t="shared" si="31"/>
        <v>0</v>
      </c>
      <c r="Z146" s="25" t="b">
        <f>AND($L146="C",$C$7=Data!$G$24)</f>
        <v>0</v>
      </c>
      <c r="AA146" s="25" t="b">
        <f>AND($L146="C",$C$7=Data!$G$23)</f>
        <v>0</v>
      </c>
      <c r="AB146" s="55">
        <f t="shared" si="38"/>
        <v>0</v>
      </c>
      <c r="AC146" s="55">
        <f t="shared" si="32"/>
        <v>0</v>
      </c>
      <c r="AE146" s="55">
        <f t="shared" si="39"/>
        <v>0</v>
      </c>
      <c r="AG146" s="125" t="b">
        <f>OR(AND($C$5=Data!$G$24,K146="A"),AND($C$6=Data!$G$24,K146="B"),AND($C$7=Data!$G$24,K146="C"))*COUNTIFS(B:B,B146,K:K,K146,B:B,"&lt;&gt;"&amp;"",C:C,"&lt;&gt;"&amp;"")&gt;1</f>
        <v>0</v>
      </c>
      <c r="AH146" s="125" t="b">
        <f t="shared" si="40"/>
        <v>0</v>
      </c>
      <c r="AI146" s="55">
        <f t="shared" si="41"/>
        <v>0</v>
      </c>
    </row>
    <row r="147" spans="1:35" ht="30.75" customHeight="1" x14ac:dyDescent="0.25">
      <c r="A147" s="57"/>
      <c r="B147" s="57"/>
      <c r="C147" s="59"/>
      <c r="D147" s="119"/>
      <c r="E147" s="43"/>
      <c r="F147" s="43"/>
      <c r="G147" s="58"/>
      <c r="H147" s="123"/>
      <c r="I147" s="132"/>
      <c r="J147" s="135">
        <f t="shared" si="33"/>
        <v>0</v>
      </c>
      <c r="K147" s="64" t="str">
        <f t="shared" si="28"/>
        <v>0</v>
      </c>
      <c r="L147" s="65" t="str">
        <f t="shared" si="29"/>
        <v>0</v>
      </c>
      <c r="M147" s="55">
        <f>SUMIFS($J:$J,$C:$C,Data!$B$6,$B:$B,$B147)</f>
        <v>0</v>
      </c>
      <c r="N147" s="55">
        <f>SUMIFS($J:$J,$C:$C,Data!$B$7,$B:$B,$B147)</f>
        <v>0</v>
      </c>
      <c r="O147" s="55">
        <f>SUMIFS($J:$J,$C:$C,Data!$B$8,$B:$B,$B147)</f>
        <v>0</v>
      </c>
      <c r="P147" s="55">
        <f t="shared" si="34"/>
        <v>0</v>
      </c>
      <c r="Q147" s="55">
        <f t="shared" si="35"/>
        <v>0</v>
      </c>
      <c r="R147" s="25" t="b">
        <f>AND($L147="A",$C$5=Data!$G$24)</f>
        <v>0</v>
      </c>
      <c r="S147" s="25" t="b">
        <f>AND($L147="A",$C$5=Data!$G$23)</f>
        <v>0</v>
      </c>
      <c r="T147" s="55">
        <f t="shared" si="36"/>
        <v>0</v>
      </c>
      <c r="U147" s="55">
        <f t="shared" si="30"/>
        <v>0</v>
      </c>
      <c r="V147" s="25" t="b">
        <f>AND($L147="B",$C$6=Data!$G$24)</f>
        <v>0</v>
      </c>
      <c r="W147" s="25" t="b">
        <f>AND($L147="B",$C$6=Data!$G$23)</f>
        <v>0</v>
      </c>
      <c r="X147" s="55">
        <f t="shared" si="37"/>
        <v>0</v>
      </c>
      <c r="Y147" s="55">
        <f t="shared" si="31"/>
        <v>0</v>
      </c>
      <c r="Z147" s="25" t="b">
        <f>AND($L147="C",$C$7=Data!$G$24)</f>
        <v>0</v>
      </c>
      <c r="AA147" s="25" t="b">
        <f>AND($L147="C",$C$7=Data!$G$23)</f>
        <v>0</v>
      </c>
      <c r="AB147" s="55">
        <f t="shared" si="38"/>
        <v>0</v>
      </c>
      <c r="AC147" s="55">
        <f t="shared" si="32"/>
        <v>0</v>
      </c>
      <c r="AE147" s="55">
        <f t="shared" si="39"/>
        <v>0</v>
      </c>
      <c r="AG147" s="125" t="b">
        <f>OR(AND($C$5=Data!$G$24,K147="A"),AND($C$6=Data!$G$24,K147="B"),AND($C$7=Data!$G$24,K147="C"))*COUNTIFS(B:B,B147,K:K,K147,B:B,"&lt;&gt;"&amp;"",C:C,"&lt;&gt;"&amp;"")&gt;1</f>
        <v>0</v>
      </c>
      <c r="AH147" s="125" t="b">
        <f t="shared" si="40"/>
        <v>0</v>
      </c>
      <c r="AI147" s="55">
        <f t="shared" si="41"/>
        <v>0</v>
      </c>
    </row>
    <row r="148" spans="1:35" ht="30.75" customHeight="1" x14ac:dyDescent="0.25">
      <c r="A148" s="57"/>
      <c r="B148" s="57"/>
      <c r="C148" s="59"/>
      <c r="D148" s="119"/>
      <c r="E148" s="43"/>
      <c r="F148" s="43"/>
      <c r="G148" s="58"/>
      <c r="H148" s="123"/>
      <c r="I148" s="132"/>
      <c r="J148" s="135">
        <f t="shared" si="33"/>
        <v>0</v>
      </c>
      <c r="K148" s="64" t="str">
        <f t="shared" si="28"/>
        <v>0</v>
      </c>
      <c r="L148" s="65" t="str">
        <f t="shared" si="29"/>
        <v>0</v>
      </c>
      <c r="M148" s="55">
        <f>SUMIFS($J:$J,$C:$C,Data!$B$6,$B:$B,$B148)</f>
        <v>0</v>
      </c>
      <c r="N148" s="55">
        <f>SUMIFS($J:$J,$C:$C,Data!$B$7,$B:$B,$B148)</f>
        <v>0</v>
      </c>
      <c r="O148" s="55">
        <f>SUMIFS($J:$J,$C:$C,Data!$B$8,$B:$B,$B148)</f>
        <v>0</v>
      </c>
      <c r="P148" s="55">
        <f t="shared" si="34"/>
        <v>0</v>
      </c>
      <c r="Q148" s="55">
        <f t="shared" si="35"/>
        <v>0</v>
      </c>
      <c r="R148" s="25" t="b">
        <f>AND($L148="A",$C$5=Data!$G$24)</f>
        <v>0</v>
      </c>
      <c r="S148" s="25" t="b">
        <f>AND($L148="A",$C$5=Data!$G$23)</f>
        <v>0</v>
      </c>
      <c r="T148" s="55">
        <f t="shared" si="36"/>
        <v>0</v>
      </c>
      <c r="U148" s="55">
        <f t="shared" si="30"/>
        <v>0</v>
      </c>
      <c r="V148" s="25" t="b">
        <f>AND($L148="B",$C$6=Data!$G$24)</f>
        <v>0</v>
      </c>
      <c r="W148" s="25" t="b">
        <f>AND($L148="B",$C$6=Data!$G$23)</f>
        <v>0</v>
      </c>
      <c r="X148" s="55">
        <f t="shared" si="37"/>
        <v>0</v>
      </c>
      <c r="Y148" s="55">
        <f t="shared" si="31"/>
        <v>0</v>
      </c>
      <c r="Z148" s="25" t="b">
        <f>AND($L148="C",$C$7=Data!$G$24)</f>
        <v>0</v>
      </c>
      <c r="AA148" s="25" t="b">
        <f>AND($L148="C",$C$7=Data!$G$23)</f>
        <v>0</v>
      </c>
      <c r="AB148" s="55">
        <f t="shared" si="38"/>
        <v>0</v>
      </c>
      <c r="AC148" s="55">
        <f t="shared" si="32"/>
        <v>0</v>
      </c>
      <c r="AE148" s="55">
        <f t="shared" si="39"/>
        <v>0</v>
      </c>
      <c r="AG148" s="125" t="b">
        <f>OR(AND($C$5=Data!$G$24,K148="A"),AND($C$6=Data!$G$24,K148="B"),AND($C$7=Data!$G$24,K148="C"))*COUNTIFS(B:B,B148,K:K,K148,B:B,"&lt;&gt;"&amp;"",C:C,"&lt;&gt;"&amp;"")&gt;1</f>
        <v>0</v>
      </c>
      <c r="AH148" s="125" t="b">
        <f t="shared" si="40"/>
        <v>0</v>
      </c>
      <c r="AI148" s="55">
        <f t="shared" si="41"/>
        <v>0</v>
      </c>
    </row>
    <row r="149" spans="1:35" ht="30.75" customHeight="1" x14ac:dyDescent="0.25">
      <c r="A149" s="57"/>
      <c r="B149" s="57"/>
      <c r="C149" s="59"/>
      <c r="D149" s="119"/>
      <c r="E149" s="43"/>
      <c r="F149" s="43"/>
      <c r="G149" s="58"/>
      <c r="H149" s="123"/>
      <c r="I149" s="132"/>
      <c r="J149" s="135">
        <f t="shared" si="33"/>
        <v>0</v>
      </c>
      <c r="K149" s="64" t="str">
        <f t="shared" si="28"/>
        <v>0</v>
      </c>
      <c r="L149" s="65" t="str">
        <f t="shared" si="29"/>
        <v>0</v>
      </c>
      <c r="M149" s="55">
        <f>SUMIFS($J:$J,$C:$C,Data!$B$6,$B:$B,$B149)</f>
        <v>0</v>
      </c>
      <c r="N149" s="55">
        <f>SUMIFS($J:$J,$C:$C,Data!$B$7,$B:$B,$B149)</f>
        <v>0</v>
      </c>
      <c r="O149" s="55">
        <f>SUMIFS($J:$J,$C:$C,Data!$B$8,$B:$B,$B149)</f>
        <v>0</v>
      </c>
      <c r="P149" s="55">
        <f t="shared" si="34"/>
        <v>0</v>
      </c>
      <c r="Q149" s="55">
        <f t="shared" si="35"/>
        <v>0</v>
      </c>
      <c r="R149" s="25" t="b">
        <f>AND($L149="A",$C$5=Data!$G$24)</f>
        <v>0</v>
      </c>
      <c r="S149" s="25" t="b">
        <f>AND($L149="A",$C$5=Data!$G$23)</f>
        <v>0</v>
      </c>
      <c r="T149" s="55">
        <f t="shared" si="36"/>
        <v>0</v>
      </c>
      <c r="U149" s="55">
        <f t="shared" si="30"/>
        <v>0</v>
      </c>
      <c r="V149" s="25" t="b">
        <f>AND($L149="B",$C$6=Data!$G$24)</f>
        <v>0</v>
      </c>
      <c r="W149" s="25" t="b">
        <f>AND($L149="B",$C$6=Data!$G$23)</f>
        <v>0</v>
      </c>
      <c r="X149" s="55">
        <f t="shared" si="37"/>
        <v>0</v>
      </c>
      <c r="Y149" s="55">
        <f t="shared" si="31"/>
        <v>0</v>
      </c>
      <c r="Z149" s="25" t="b">
        <f>AND($L149="C",$C$7=Data!$G$24)</f>
        <v>0</v>
      </c>
      <c r="AA149" s="25" t="b">
        <f>AND($L149="C",$C$7=Data!$G$23)</f>
        <v>0</v>
      </c>
      <c r="AB149" s="55">
        <f t="shared" si="38"/>
        <v>0</v>
      </c>
      <c r="AC149" s="55">
        <f t="shared" si="32"/>
        <v>0</v>
      </c>
      <c r="AE149" s="55">
        <f t="shared" si="39"/>
        <v>0</v>
      </c>
      <c r="AG149" s="125" t="b">
        <f>OR(AND($C$5=Data!$G$24,K149="A"),AND($C$6=Data!$G$24,K149="B"),AND($C$7=Data!$G$24,K149="C"))*COUNTIFS(B:B,B149,K:K,K149,B:B,"&lt;&gt;"&amp;"",C:C,"&lt;&gt;"&amp;"")&gt;1</f>
        <v>0</v>
      </c>
      <c r="AH149" s="125" t="b">
        <f t="shared" si="40"/>
        <v>0</v>
      </c>
      <c r="AI149" s="55">
        <f t="shared" si="41"/>
        <v>0</v>
      </c>
    </row>
    <row r="150" spans="1:35" ht="30.75" customHeight="1" x14ac:dyDescent="0.25">
      <c r="A150" s="57"/>
      <c r="B150" s="57"/>
      <c r="C150" s="59"/>
      <c r="D150" s="119"/>
      <c r="E150" s="43"/>
      <c r="F150" s="43"/>
      <c r="G150" s="58"/>
      <c r="H150" s="123"/>
      <c r="I150" s="132"/>
      <c r="J150" s="135">
        <f t="shared" si="33"/>
        <v>0</v>
      </c>
      <c r="K150" s="64" t="str">
        <f t="shared" si="28"/>
        <v>0</v>
      </c>
      <c r="L150" s="65" t="str">
        <f t="shared" si="29"/>
        <v>0</v>
      </c>
      <c r="M150" s="55">
        <f>SUMIFS($J:$J,$C:$C,Data!$B$6,$B:$B,$B150)</f>
        <v>0</v>
      </c>
      <c r="N150" s="55">
        <f>SUMIFS($J:$J,$C:$C,Data!$B$7,$B:$B,$B150)</f>
        <v>0</v>
      </c>
      <c r="O150" s="55">
        <f>SUMIFS($J:$J,$C:$C,Data!$B$8,$B:$B,$B150)</f>
        <v>0</v>
      </c>
      <c r="P150" s="55">
        <f t="shared" si="34"/>
        <v>0</v>
      </c>
      <c r="Q150" s="55">
        <f t="shared" si="35"/>
        <v>0</v>
      </c>
      <c r="R150" s="25" t="b">
        <f>AND($L150="A",$C$5=Data!$G$24)</f>
        <v>0</v>
      </c>
      <c r="S150" s="25" t="b">
        <f>AND($L150="A",$C$5=Data!$G$23)</f>
        <v>0</v>
      </c>
      <c r="T150" s="55">
        <f t="shared" si="36"/>
        <v>0</v>
      </c>
      <c r="U150" s="55">
        <f t="shared" si="30"/>
        <v>0</v>
      </c>
      <c r="V150" s="25" t="b">
        <f>AND($L150="B",$C$6=Data!$G$24)</f>
        <v>0</v>
      </c>
      <c r="W150" s="25" t="b">
        <f>AND($L150="B",$C$6=Data!$G$23)</f>
        <v>0</v>
      </c>
      <c r="X150" s="55">
        <f t="shared" si="37"/>
        <v>0</v>
      </c>
      <c r="Y150" s="55">
        <f t="shared" si="31"/>
        <v>0</v>
      </c>
      <c r="Z150" s="25" t="b">
        <f>AND($L150="C",$C$7=Data!$G$24)</f>
        <v>0</v>
      </c>
      <c r="AA150" s="25" t="b">
        <f>AND($L150="C",$C$7=Data!$G$23)</f>
        <v>0</v>
      </c>
      <c r="AB150" s="55">
        <f t="shared" si="38"/>
        <v>0</v>
      </c>
      <c r="AC150" s="55">
        <f t="shared" si="32"/>
        <v>0</v>
      </c>
      <c r="AE150" s="55">
        <f t="shared" si="39"/>
        <v>0</v>
      </c>
      <c r="AG150" s="125" t="b">
        <f>OR(AND($C$5=Data!$G$24,K150="A"),AND($C$6=Data!$G$24,K150="B"),AND($C$7=Data!$G$24,K150="C"))*COUNTIFS(B:B,B150,K:K,K150,B:B,"&lt;&gt;"&amp;"",C:C,"&lt;&gt;"&amp;"")&gt;1</f>
        <v>0</v>
      </c>
      <c r="AH150" s="125" t="b">
        <f t="shared" si="40"/>
        <v>0</v>
      </c>
      <c r="AI150" s="55">
        <f t="shared" si="41"/>
        <v>0</v>
      </c>
    </row>
    <row r="151" spans="1:35" ht="30.75" customHeight="1" x14ac:dyDescent="0.25">
      <c r="A151" s="57"/>
      <c r="B151" s="57"/>
      <c r="C151" s="59"/>
      <c r="D151" s="119"/>
      <c r="E151" s="43"/>
      <c r="F151" s="43"/>
      <c r="G151" s="58"/>
      <c r="H151" s="123"/>
      <c r="I151" s="132"/>
      <c r="J151" s="135">
        <f t="shared" si="33"/>
        <v>0</v>
      </c>
      <c r="K151" s="64" t="str">
        <f t="shared" si="28"/>
        <v>0</v>
      </c>
      <c r="L151" s="65" t="str">
        <f t="shared" si="29"/>
        <v>0</v>
      </c>
      <c r="M151" s="55">
        <f>SUMIFS($J:$J,$C:$C,Data!$B$6,$B:$B,$B151)</f>
        <v>0</v>
      </c>
      <c r="N151" s="55">
        <f>SUMIFS($J:$J,$C:$C,Data!$B$7,$B:$B,$B151)</f>
        <v>0</v>
      </c>
      <c r="O151" s="55">
        <f>SUMIFS($J:$J,$C:$C,Data!$B$8,$B:$B,$B151)</f>
        <v>0</v>
      </c>
      <c r="P151" s="55">
        <f t="shared" si="34"/>
        <v>0</v>
      </c>
      <c r="Q151" s="55">
        <f t="shared" si="35"/>
        <v>0</v>
      </c>
      <c r="R151" s="25" t="b">
        <f>AND($L151="A",$C$5=Data!$G$24)</f>
        <v>0</v>
      </c>
      <c r="S151" s="25" t="b">
        <f>AND($L151="A",$C$5=Data!$G$23)</f>
        <v>0</v>
      </c>
      <c r="T151" s="55">
        <f t="shared" si="36"/>
        <v>0</v>
      </c>
      <c r="U151" s="55">
        <f t="shared" si="30"/>
        <v>0</v>
      </c>
      <c r="V151" s="25" t="b">
        <f>AND($L151="B",$C$6=Data!$G$24)</f>
        <v>0</v>
      </c>
      <c r="W151" s="25" t="b">
        <f>AND($L151="B",$C$6=Data!$G$23)</f>
        <v>0</v>
      </c>
      <c r="X151" s="55">
        <f t="shared" si="37"/>
        <v>0</v>
      </c>
      <c r="Y151" s="55">
        <f t="shared" si="31"/>
        <v>0</v>
      </c>
      <c r="Z151" s="25" t="b">
        <f>AND($L151="C",$C$7=Data!$G$24)</f>
        <v>0</v>
      </c>
      <c r="AA151" s="25" t="b">
        <f>AND($L151="C",$C$7=Data!$G$23)</f>
        <v>0</v>
      </c>
      <c r="AB151" s="55">
        <f t="shared" si="38"/>
        <v>0</v>
      </c>
      <c r="AC151" s="55">
        <f t="shared" si="32"/>
        <v>0</v>
      </c>
      <c r="AE151" s="55">
        <f t="shared" si="39"/>
        <v>0</v>
      </c>
      <c r="AG151" s="125" t="b">
        <f>OR(AND($C$5=Data!$G$24,K151="A"),AND($C$6=Data!$G$24,K151="B"),AND($C$7=Data!$G$24,K151="C"))*COUNTIFS(B:B,B151,K:K,K151,B:B,"&lt;&gt;"&amp;"",C:C,"&lt;&gt;"&amp;"")&gt;1</f>
        <v>0</v>
      </c>
      <c r="AH151" s="125" t="b">
        <f t="shared" si="40"/>
        <v>0</v>
      </c>
      <c r="AI151" s="55">
        <f t="shared" si="41"/>
        <v>0</v>
      </c>
    </row>
    <row r="152" spans="1:35" ht="30.75" customHeight="1" x14ac:dyDescent="0.25">
      <c r="A152" s="57"/>
      <c r="B152" s="57"/>
      <c r="C152" s="59"/>
      <c r="D152" s="119"/>
      <c r="E152" s="43"/>
      <c r="F152" s="43"/>
      <c r="G152" s="58"/>
      <c r="H152" s="123"/>
      <c r="I152" s="132"/>
      <c r="J152" s="135">
        <f t="shared" si="33"/>
        <v>0</v>
      </c>
      <c r="K152" s="64" t="str">
        <f t="shared" si="28"/>
        <v>0</v>
      </c>
      <c r="L152" s="65" t="str">
        <f t="shared" si="29"/>
        <v>0</v>
      </c>
      <c r="M152" s="55">
        <f>SUMIFS($J:$J,$C:$C,Data!$B$6,$B:$B,$B152)</f>
        <v>0</v>
      </c>
      <c r="N152" s="55">
        <f>SUMIFS($J:$J,$C:$C,Data!$B$7,$B:$B,$B152)</f>
        <v>0</v>
      </c>
      <c r="O152" s="55">
        <f>SUMIFS($J:$J,$C:$C,Data!$B$8,$B:$B,$B152)</f>
        <v>0</v>
      </c>
      <c r="P152" s="55">
        <f t="shared" si="34"/>
        <v>0</v>
      </c>
      <c r="Q152" s="55">
        <f t="shared" si="35"/>
        <v>0</v>
      </c>
      <c r="R152" s="25" t="b">
        <f>AND($L152="A",$C$5=Data!$G$24)</f>
        <v>0</v>
      </c>
      <c r="S152" s="25" t="b">
        <f>AND($L152="A",$C$5=Data!$G$23)</f>
        <v>0</v>
      </c>
      <c r="T152" s="55">
        <f t="shared" si="36"/>
        <v>0</v>
      </c>
      <c r="U152" s="55">
        <f t="shared" si="30"/>
        <v>0</v>
      </c>
      <c r="V152" s="25" t="b">
        <f>AND($L152="B",$C$6=Data!$G$24)</f>
        <v>0</v>
      </c>
      <c r="W152" s="25" t="b">
        <f>AND($L152="B",$C$6=Data!$G$23)</f>
        <v>0</v>
      </c>
      <c r="X152" s="55">
        <f t="shared" si="37"/>
        <v>0</v>
      </c>
      <c r="Y152" s="55">
        <f t="shared" si="31"/>
        <v>0</v>
      </c>
      <c r="Z152" s="25" t="b">
        <f>AND($L152="C",$C$7=Data!$G$24)</f>
        <v>0</v>
      </c>
      <c r="AA152" s="25" t="b">
        <f>AND($L152="C",$C$7=Data!$G$23)</f>
        <v>0</v>
      </c>
      <c r="AB152" s="55">
        <f t="shared" si="38"/>
        <v>0</v>
      </c>
      <c r="AC152" s="55">
        <f t="shared" si="32"/>
        <v>0</v>
      </c>
      <c r="AE152" s="55">
        <f t="shared" si="39"/>
        <v>0</v>
      </c>
      <c r="AG152" s="125" t="b">
        <f>OR(AND($C$5=Data!$G$24,K152="A"),AND($C$6=Data!$G$24,K152="B"),AND($C$7=Data!$G$24,K152="C"))*COUNTIFS(B:B,B152,K:K,K152,B:B,"&lt;&gt;"&amp;"",C:C,"&lt;&gt;"&amp;"")&gt;1</f>
        <v>0</v>
      </c>
      <c r="AH152" s="125" t="b">
        <f t="shared" si="40"/>
        <v>0</v>
      </c>
      <c r="AI152" s="55">
        <f t="shared" si="41"/>
        <v>0</v>
      </c>
    </row>
    <row r="153" spans="1:35" ht="30.75" customHeight="1" x14ac:dyDescent="0.25">
      <c r="A153" s="57"/>
      <c r="B153" s="57"/>
      <c r="C153" s="59"/>
      <c r="D153" s="119"/>
      <c r="E153" s="43"/>
      <c r="F153" s="43"/>
      <c r="G153" s="58"/>
      <c r="H153" s="123"/>
      <c r="I153" s="132"/>
      <c r="J153" s="135">
        <f t="shared" si="33"/>
        <v>0</v>
      </c>
      <c r="K153" s="64" t="str">
        <f t="shared" si="28"/>
        <v>0</v>
      </c>
      <c r="L153" s="65" t="str">
        <f t="shared" si="29"/>
        <v>0</v>
      </c>
      <c r="M153" s="55">
        <f>SUMIFS($J:$J,$C:$C,Data!$B$6,$B:$B,$B153)</f>
        <v>0</v>
      </c>
      <c r="N153" s="55">
        <f>SUMIFS($J:$J,$C:$C,Data!$B$7,$B:$B,$B153)</f>
        <v>0</v>
      </c>
      <c r="O153" s="55">
        <f>SUMIFS($J:$J,$C:$C,Data!$B$8,$B:$B,$B153)</f>
        <v>0</v>
      </c>
      <c r="P153" s="55">
        <f t="shared" si="34"/>
        <v>0</v>
      </c>
      <c r="Q153" s="55">
        <f t="shared" si="35"/>
        <v>0</v>
      </c>
      <c r="R153" s="25" t="b">
        <f>AND($L153="A",$C$5=Data!$G$24)</f>
        <v>0</v>
      </c>
      <c r="S153" s="25" t="b">
        <f>AND($L153="A",$C$5=Data!$G$23)</f>
        <v>0</v>
      </c>
      <c r="T153" s="55">
        <f t="shared" si="36"/>
        <v>0</v>
      </c>
      <c r="U153" s="55">
        <f t="shared" si="30"/>
        <v>0</v>
      </c>
      <c r="V153" s="25" t="b">
        <f>AND($L153="B",$C$6=Data!$G$24)</f>
        <v>0</v>
      </c>
      <c r="W153" s="25" t="b">
        <f>AND($L153="B",$C$6=Data!$G$23)</f>
        <v>0</v>
      </c>
      <c r="X153" s="55">
        <f t="shared" si="37"/>
        <v>0</v>
      </c>
      <c r="Y153" s="55">
        <f t="shared" si="31"/>
        <v>0</v>
      </c>
      <c r="Z153" s="25" t="b">
        <f>AND($L153="C",$C$7=Data!$G$24)</f>
        <v>0</v>
      </c>
      <c r="AA153" s="25" t="b">
        <f>AND($L153="C",$C$7=Data!$G$23)</f>
        <v>0</v>
      </c>
      <c r="AB153" s="55">
        <f t="shared" si="38"/>
        <v>0</v>
      </c>
      <c r="AC153" s="55">
        <f t="shared" si="32"/>
        <v>0</v>
      </c>
      <c r="AE153" s="55">
        <f t="shared" si="39"/>
        <v>0</v>
      </c>
      <c r="AG153" s="125" t="b">
        <f>OR(AND($C$5=Data!$G$24,K153="A"),AND($C$6=Data!$G$24,K153="B"),AND($C$7=Data!$G$24,K153="C"))*COUNTIFS(B:B,B153,K:K,K153,B:B,"&lt;&gt;"&amp;"",C:C,"&lt;&gt;"&amp;"")&gt;1</f>
        <v>0</v>
      </c>
      <c r="AH153" s="125" t="b">
        <f t="shared" si="40"/>
        <v>0</v>
      </c>
      <c r="AI153" s="55">
        <f t="shared" si="41"/>
        <v>0</v>
      </c>
    </row>
    <row r="154" spans="1:35" ht="30.75" customHeight="1" x14ac:dyDescent="0.25">
      <c r="A154" s="57"/>
      <c r="B154" s="57"/>
      <c r="C154" s="59"/>
      <c r="D154" s="119"/>
      <c r="E154" s="43"/>
      <c r="F154" s="43"/>
      <c r="G154" s="58"/>
      <c r="H154" s="123"/>
      <c r="I154" s="132"/>
      <c r="J154" s="135">
        <f t="shared" si="33"/>
        <v>0</v>
      </c>
      <c r="K154" s="64" t="str">
        <f t="shared" si="28"/>
        <v>0</v>
      </c>
      <c r="L154" s="65" t="str">
        <f t="shared" si="29"/>
        <v>0</v>
      </c>
      <c r="M154" s="55">
        <f>SUMIFS($J:$J,$C:$C,Data!$B$6,$B:$B,$B154)</f>
        <v>0</v>
      </c>
      <c r="N154" s="55">
        <f>SUMIFS($J:$J,$C:$C,Data!$B$7,$B:$B,$B154)</f>
        <v>0</v>
      </c>
      <c r="O154" s="55">
        <f>SUMIFS($J:$J,$C:$C,Data!$B$8,$B:$B,$B154)</f>
        <v>0</v>
      </c>
      <c r="P154" s="55">
        <f t="shared" si="34"/>
        <v>0</v>
      </c>
      <c r="Q154" s="55">
        <f t="shared" si="35"/>
        <v>0</v>
      </c>
      <c r="R154" s="25" t="b">
        <f>AND($L154="A",$C$5=Data!$G$24)</f>
        <v>0</v>
      </c>
      <c r="S154" s="25" t="b">
        <f>AND($L154="A",$C$5=Data!$G$23)</f>
        <v>0</v>
      </c>
      <c r="T154" s="55">
        <f t="shared" si="36"/>
        <v>0</v>
      </c>
      <c r="U154" s="55">
        <f t="shared" si="30"/>
        <v>0</v>
      </c>
      <c r="V154" s="25" t="b">
        <f>AND($L154="B",$C$6=Data!$G$24)</f>
        <v>0</v>
      </c>
      <c r="W154" s="25" t="b">
        <f>AND($L154="B",$C$6=Data!$G$23)</f>
        <v>0</v>
      </c>
      <c r="X154" s="55">
        <f t="shared" si="37"/>
        <v>0</v>
      </c>
      <c r="Y154" s="55">
        <f t="shared" si="31"/>
        <v>0</v>
      </c>
      <c r="Z154" s="25" t="b">
        <f>AND($L154="C",$C$7=Data!$G$24)</f>
        <v>0</v>
      </c>
      <c r="AA154" s="25" t="b">
        <f>AND($L154="C",$C$7=Data!$G$23)</f>
        <v>0</v>
      </c>
      <c r="AB154" s="55">
        <f t="shared" si="38"/>
        <v>0</v>
      </c>
      <c r="AC154" s="55">
        <f t="shared" si="32"/>
        <v>0</v>
      </c>
      <c r="AE154" s="55">
        <f t="shared" si="39"/>
        <v>0</v>
      </c>
      <c r="AG154" s="125" t="b">
        <f>OR(AND($C$5=Data!$G$24,K154="A"),AND($C$6=Data!$G$24,K154="B"),AND($C$7=Data!$G$24,K154="C"))*COUNTIFS(B:B,B154,K:K,K154,B:B,"&lt;&gt;"&amp;"",C:C,"&lt;&gt;"&amp;"")&gt;1</f>
        <v>0</v>
      </c>
      <c r="AH154" s="125" t="b">
        <f t="shared" si="40"/>
        <v>0</v>
      </c>
      <c r="AI154" s="55">
        <f t="shared" si="41"/>
        <v>0</v>
      </c>
    </row>
    <row r="155" spans="1:35" ht="30.75" customHeight="1" x14ac:dyDescent="0.25">
      <c r="A155" s="57"/>
      <c r="B155" s="57"/>
      <c r="C155" s="59"/>
      <c r="D155" s="119"/>
      <c r="E155" s="43"/>
      <c r="F155" s="43"/>
      <c r="G155" s="58"/>
      <c r="H155" s="123"/>
      <c r="I155" s="132"/>
      <c r="J155" s="135">
        <f t="shared" si="33"/>
        <v>0</v>
      </c>
      <c r="K155" s="64" t="str">
        <f t="shared" si="28"/>
        <v>0</v>
      </c>
      <c r="L155" s="65" t="str">
        <f t="shared" si="29"/>
        <v>0</v>
      </c>
      <c r="M155" s="55">
        <f>SUMIFS($J:$J,$C:$C,Data!$B$6,$B:$B,$B155)</f>
        <v>0</v>
      </c>
      <c r="N155" s="55">
        <f>SUMIFS($J:$J,$C:$C,Data!$B$7,$B:$B,$B155)</f>
        <v>0</v>
      </c>
      <c r="O155" s="55">
        <f>SUMIFS($J:$J,$C:$C,Data!$B$8,$B:$B,$B155)</f>
        <v>0</v>
      </c>
      <c r="P155" s="55">
        <f t="shared" si="34"/>
        <v>0</v>
      </c>
      <c r="Q155" s="55">
        <f t="shared" si="35"/>
        <v>0</v>
      </c>
      <c r="R155" s="25" t="b">
        <f>AND($L155="A",$C$5=Data!$G$24)</f>
        <v>0</v>
      </c>
      <c r="S155" s="25" t="b">
        <f>AND($L155="A",$C$5=Data!$G$23)</f>
        <v>0</v>
      </c>
      <c r="T155" s="55">
        <f t="shared" si="36"/>
        <v>0</v>
      </c>
      <c r="U155" s="55">
        <f t="shared" si="30"/>
        <v>0</v>
      </c>
      <c r="V155" s="25" t="b">
        <f>AND($L155="B",$C$6=Data!$G$24)</f>
        <v>0</v>
      </c>
      <c r="W155" s="25" t="b">
        <f>AND($L155="B",$C$6=Data!$G$23)</f>
        <v>0</v>
      </c>
      <c r="X155" s="55">
        <f t="shared" si="37"/>
        <v>0</v>
      </c>
      <c r="Y155" s="55">
        <f t="shared" si="31"/>
        <v>0</v>
      </c>
      <c r="Z155" s="25" t="b">
        <f>AND($L155="C",$C$7=Data!$G$24)</f>
        <v>0</v>
      </c>
      <c r="AA155" s="25" t="b">
        <f>AND($L155="C",$C$7=Data!$G$23)</f>
        <v>0</v>
      </c>
      <c r="AB155" s="55">
        <f t="shared" si="38"/>
        <v>0</v>
      </c>
      <c r="AC155" s="55">
        <f t="shared" si="32"/>
        <v>0</v>
      </c>
      <c r="AE155" s="55">
        <f t="shared" si="39"/>
        <v>0</v>
      </c>
      <c r="AG155" s="125" t="b">
        <f>OR(AND($C$5=Data!$G$24,K155="A"),AND($C$6=Data!$G$24,K155="B"),AND($C$7=Data!$G$24,K155="C"))*COUNTIFS(B:B,B155,K:K,K155,B:B,"&lt;&gt;"&amp;"",C:C,"&lt;&gt;"&amp;"")&gt;1</f>
        <v>0</v>
      </c>
      <c r="AH155" s="125" t="b">
        <f t="shared" si="40"/>
        <v>0</v>
      </c>
      <c r="AI155" s="55">
        <f t="shared" si="41"/>
        <v>0</v>
      </c>
    </row>
    <row r="156" spans="1:35" ht="30.75" customHeight="1" x14ac:dyDescent="0.25">
      <c r="A156" s="57"/>
      <c r="B156" s="57"/>
      <c r="C156" s="59"/>
      <c r="D156" s="119"/>
      <c r="E156" s="43"/>
      <c r="F156" s="43"/>
      <c r="G156" s="58"/>
      <c r="H156" s="123"/>
      <c r="I156" s="132"/>
      <c r="J156" s="135">
        <f t="shared" si="33"/>
        <v>0</v>
      </c>
      <c r="K156" s="64" t="str">
        <f t="shared" si="28"/>
        <v>0</v>
      </c>
      <c r="L156" s="65" t="str">
        <f t="shared" si="29"/>
        <v>0</v>
      </c>
      <c r="M156" s="55">
        <f>SUMIFS($J:$J,$C:$C,Data!$B$6,$B:$B,$B156)</f>
        <v>0</v>
      </c>
      <c r="N156" s="55">
        <f>SUMIFS($J:$J,$C:$C,Data!$B$7,$B:$B,$B156)</f>
        <v>0</v>
      </c>
      <c r="O156" s="55">
        <f>SUMIFS($J:$J,$C:$C,Data!$B$8,$B:$B,$B156)</f>
        <v>0</v>
      </c>
      <c r="P156" s="55">
        <f t="shared" si="34"/>
        <v>0</v>
      </c>
      <c r="Q156" s="55">
        <f t="shared" si="35"/>
        <v>0</v>
      </c>
      <c r="R156" s="25" t="b">
        <f>AND($L156="A",$C$5=Data!$G$24)</f>
        <v>0</v>
      </c>
      <c r="S156" s="25" t="b">
        <f>AND($L156="A",$C$5=Data!$G$23)</f>
        <v>0</v>
      </c>
      <c r="T156" s="55">
        <f t="shared" si="36"/>
        <v>0</v>
      </c>
      <c r="U156" s="55">
        <f t="shared" si="30"/>
        <v>0</v>
      </c>
      <c r="V156" s="25" t="b">
        <f>AND($L156="B",$C$6=Data!$G$24)</f>
        <v>0</v>
      </c>
      <c r="W156" s="25" t="b">
        <f>AND($L156="B",$C$6=Data!$G$23)</f>
        <v>0</v>
      </c>
      <c r="X156" s="55">
        <f t="shared" si="37"/>
        <v>0</v>
      </c>
      <c r="Y156" s="55">
        <f t="shared" si="31"/>
        <v>0</v>
      </c>
      <c r="Z156" s="25" t="b">
        <f>AND($L156="C",$C$7=Data!$G$24)</f>
        <v>0</v>
      </c>
      <c r="AA156" s="25" t="b">
        <f>AND($L156="C",$C$7=Data!$G$23)</f>
        <v>0</v>
      </c>
      <c r="AB156" s="55">
        <f t="shared" si="38"/>
        <v>0</v>
      </c>
      <c r="AC156" s="55">
        <f t="shared" si="32"/>
        <v>0</v>
      </c>
      <c r="AE156" s="55">
        <f t="shared" si="39"/>
        <v>0</v>
      </c>
      <c r="AG156" s="125" t="b">
        <f>OR(AND($C$5=Data!$G$24,K156="A"),AND($C$6=Data!$G$24,K156="B"),AND($C$7=Data!$G$24,K156="C"))*COUNTIFS(B:B,B156,K:K,K156,B:B,"&lt;&gt;"&amp;"",C:C,"&lt;&gt;"&amp;"")&gt;1</f>
        <v>0</v>
      </c>
      <c r="AH156" s="125" t="b">
        <f t="shared" si="40"/>
        <v>0</v>
      </c>
      <c r="AI156" s="55">
        <f t="shared" si="41"/>
        <v>0</v>
      </c>
    </row>
    <row r="157" spans="1:35" ht="30.75" customHeight="1" x14ac:dyDescent="0.25">
      <c r="A157" s="57"/>
      <c r="B157" s="57"/>
      <c r="C157" s="59"/>
      <c r="D157" s="119"/>
      <c r="E157" s="43"/>
      <c r="F157" s="43"/>
      <c r="G157" s="58"/>
      <c r="H157" s="123"/>
      <c r="I157" s="132"/>
      <c r="J157" s="135">
        <f t="shared" si="33"/>
        <v>0</v>
      </c>
      <c r="K157" s="64" t="str">
        <f t="shared" si="28"/>
        <v>0</v>
      </c>
      <c r="L157" s="65" t="str">
        <f t="shared" si="29"/>
        <v>0</v>
      </c>
      <c r="M157" s="55">
        <f>SUMIFS($J:$J,$C:$C,Data!$B$6,$B:$B,$B157)</f>
        <v>0</v>
      </c>
      <c r="N157" s="55">
        <f>SUMIFS($J:$J,$C:$C,Data!$B$7,$B:$B,$B157)</f>
        <v>0</v>
      </c>
      <c r="O157" s="55">
        <f>SUMIFS($J:$J,$C:$C,Data!$B$8,$B:$B,$B157)</f>
        <v>0</v>
      </c>
      <c r="P157" s="55">
        <f t="shared" si="34"/>
        <v>0</v>
      </c>
      <c r="Q157" s="55">
        <f t="shared" si="35"/>
        <v>0</v>
      </c>
      <c r="R157" s="25" t="b">
        <f>AND($L157="A",$C$5=Data!$G$24)</f>
        <v>0</v>
      </c>
      <c r="S157" s="25" t="b">
        <f>AND($L157="A",$C$5=Data!$G$23)</f>
        <v>0</v>
      </c>
      <c r="T157" s="55">
        <f t="shared" si="36"/>
        <v>0</v>
      </c>
      <c r="U157" s="55">
        <f t="shared" si="30"/>
        <v>0</v>
      </c>
      <c r="V157" s="25" t="b">
        <f>AND($L157="B",$C$6=Data!$G$24)</f>
        <v>0</v>
      </c>
      <c r="W157" s="25" t="b">
        <f>AND($L157="B",$C$6=Data!$G$23)</f>
        <v>0</v>
      </c>
      <c r="X157" s="55">
        <f t="shared" si="37"/>
        <v>0</v>
      </c>
      <c r="Y157" s="55">
        <f t="shared" si="31"/>
        <v>0</v>
      </c>
      <c r="Z157" s="25" t="b">
        <f>AND($L157="C",$C$7=Data!$G$24)</f>
        <v>0</v>
      </c>
      <c r="AA157" s="25" t="b">
        <f>AND($L157="C",$C$7=Data!$G$23)</f>
        <v>0</v>
      </c>
      <c r="AB157" s="55">
        <f t="shared" si="38"/>
        <v>0</v>
      </c>
      <c r="AC157" s="55">
        <f t="shared" si="32"/>
        <v>0</v>
      </c>
      <c r="AE157" s="55">
        <f t="shared" si="39"/>
        <v>0</v>
      </c>
      <c r="AG157" s="125" t="b">
        <f>OR(AND($C$5=Data!$G$24,K157="A"),AND($C$6=Data!$G$24,K157="B"),AND($C$7=Data!$G$24,K157="C"))*COUNTIFS(B:B,B157,K:K,K157,B:B,"&lt;&gt;"&amp;"",C:C,"&lt;&gt;"&amp;"")&gt;1</f>
        <v>0</v>
      </c>
      <c r="AH157" s="125" t="b">
        <f t="shared" si="40"/>
        <v>0</v>
      </c>
      <c r="AI157" s="55">
        <f t="shared" si="41"/>
        <v>0</v>
      </c>
    </row>
    <row r="158" spans="1:35" ht="30.75" customHeight="1" x14ac:dyDescent="0.25">
      <c r="A158" s="57"/>
      <c r="B158" s="57"/>
      <c r="C158" s="59"/>
      <c r="D158" s="119"/>
      <c r="E158" s="43"/>
      <c r="F158" s="43"/>
      <c r="G158" s="58"/>
      <c r="H158" s="123"/>
      <c r="I158" s="132"/>
      <c r="J158" s="135">
        <f t="shared" si="33"/>
        <v>0</v>
      </c>
      <c r="K158" s="64" t="str">
        <f t="shared" si="28"/>
        <v>0</v>
      </c>
      <c r="L158" s="65" t="str">
        <f t="shared" si="29"/>
        <v>0</v>
      </c>
      <c r="M158" s="55">
        <f>SUMIFS($J:$J,$C:$C,Data!$B$6,$B:$B,$B158)</f>
        <v>0</v>
      </c>
      <c r="N158" s="55">
        <f>SUMIFS($J:$J,$C:$C,Data!$B$7,$B:$B,$B158)</f>
        <v>0</v>
      </c>
      <c r="O158" s="55">
        <f>SUMIFS($J:$J,$C:$C,Data!$B$8,$B:$B,$B158)</f>
        <v>0</v>
      </c>
      <c r="P158" s="55">
        <f t="shared" si="34"/>
        <v>0</v>
      </c>
      <c r="Q158" s="55">
        <f t="shared" si="35"/>
        <v>0</v>
      </c>
      <c r="R158" s="25" t="b">
        <f>AND($L158="A",$C$5=Data!$G$24)</f>
        <v>0</v>
      </c>
      <c r="S158" s="25" t="b">
        <f>AND($L158="A",$C$5=Data!$G$23)</f>
        <v>0</v>
      </c>
      <c r="T158" s="55">
        <f t="shared" si="36"/>
        <v>0</v>
      </c>
      <c r="U158" s="55">
        <f t="shared" si="30"/>
        <v>0</v>
      </c>
      <c r="V158" s="25" t="b">
        <f>AND($L158="B",$C$6=Data!$G$24)</f>
        <v>0</v>
      </c>
      <c r="W158" s="25" t="b">
        <f>AND($L158="B",$C$6=Data!$G$23)</f>
        <v>0</v>
      </c>
      <c r="X158" s="55">
        <f t="shared" si="37"/>
        <v>0</v>
      </c>
      <c r="Y158" s="55">
        <f t="shared" si="31"/>
        <v>0</v>
      </c>
      <c r="Z158" s="25" t="b">
        <f>AND($L158="C",$C$7=Data!$G$24)</f>
        <v>0</v>
      </c>
      <c r="AA158" s="25" t="b">
        <f>AND($L158="C",$C$7=Data!$G$23)</f>
        <v>0</v>
      </c>
      <c r="AB158" s="55">
        <f t="shared" si="38"/>
        <v>0</v>
      </c>
      <c r="AC158" s="55">
        <f t="shared" si="32"/>
        <v>0</v>
      </c>
      <c r="AE158" s="55">
        <f t="shared" si="39"/>
        <v>0</v>
      </c>
      <c r="AG158" s="125" t="b">
        <f>OR(AND($C$5=Data!$G$24,K158="A"),AND($C$6=Data!$G$24,K158="B"),AND($C$7=Data!$G$24,K158="C"))*COUNTIFS(B:B,B158,K:K,K158,B:B,"&lt;&gt;"&amp;"",C:C,"&lt;&gt;"&amp;"")&gt;1</f>
        <v>0</v>
      </c>
      <c r="AH158" s="125" t="b">
        <f t="shared" si="40"/>
        <v>0</v>
      </c>
      <c r="AI158" s="55">
        <f t="shared" si="41"/>
        <v>0</v>
      </c>
    </row>
    <row r="159" spans="1:35" ht="30.75" customHeight="1" x14ac:dyDescent="0.25">
      <c r="A159" s="57"/>
      <c r="B159" s="57"/>
      <c r="C159" s="59"/>
      <c r="D159" s="119"/>
      <c r="E159" s="43"/>
      <c r="F159" s="43"/>
      <c r="G159" s="58"/>
      <c r="H159" s="123"/>
      <c r="I159" s="132"/>
      <c r="J159" s="135">
        <f t="shared" si="33"/>
        <v>0</v>
      </c>
      <c r="K159" s="64" t="str">
        <f t="shared" si="28"/>
        <v>0</v>
      </c>
      <c r="L159" s="65" t="str">
        <f t="shared" si="29"/>
        <v>0</v>
      </c>
      <c r="M159" s="55">
        <f>SUMIFS($J:$J,$C:$C,Data!$B$6,$B:$B,$B159)</f>
        <v>0</v>
      </c>
      <c r="N159" s="55">
        <f>SUMIFS($J:$J,$C:$C,Data!$B$7,$B:$B,$B159)</f>
        <v>0</v>
      </c>
      <c r="O159" s="55">
        <f>SUMIFS($J:$J,$C:$C,Data!$B$8,$B:$B,$B159)</f>
        <v>0</v>
      </c>
      <c r="P159" s="55">
        <f t="shared" si="34"/>
        <v>0</v>
      </c>
      <c r="Q159" s="55">
        <f t="shared" si="35"/>
        <v>0</v>
      </c>
      <c r="R159" s="25" t="b">
        <f>AND($L159="A",$C$5=Data!$G$24)</f>
        <v>0</v>
      </c>
      <c r="S159" s="25" t="b">
        <f>AND($L159="A",$C$5=Data!$G$23)</f>
        <v>0</v>
      </c>
      <c r="T159" s="55">
        <f t="shared" si="36"/>
        <v>0</v>
      </c>
      <c r="U159" s="55">
        <f t="shared" si="30"/>
        <v>0</v>
      </c>
      <c r="V159" s="25" t="b">
        <f>AND($L159="B",$C$6=Data!$G$24)</f>
        <v>0</v>
      </c>
      <c r="W159" s="25" t="b">
        <f>AND($L159="B",$C$6=Data!$G$23)</f>
        <v>0</v>
      </c>
      <c r="X159" s="55">
        <f t="shared" si="37"/>
        <v>0</v>
      </c>
      <c r="Y159" s="55">
        <f t="shared" si="31"/>
        <v>0</v>
      </c>
      <c r="Z159" s="25" t="b">
        <f>AND($L159="C",$C$7=Data!$G$24)</f>
        <v>0</v>
      </c>
      <c r="AA159" s="25" t="b">
        <f>AND($L159="C",$C$7=Data!$G$23)</f>
        <v>0</v>
      </c>
      <c r="AB159" s="55">
        <f t="shared" si="38"/>
        <v>0</v>
      </c>
      <c r="AC159" s="55">
        <f t="shared" si="32"/>
        <v>0</v>
      </c>
      <c r="AE159" s="55">
        <f t="shared" si="39"/>
        <v>0</v>
      </c>
      <c r="AG159" s="125" t="b">
        <f>OR(AND($C$5=Data!$G$24,K159="A"),AND($C$6=Data!$G$24,K159="B"),AND($C$7=Data!$G$24,K159="C"))*COUNTIFS(B:B,B159,K:K,K159,B:B,"&lt;&gt;"&amp;"",C:C,"&lt;&gt;"&amp;"")&gt;1</f>
        <v>0</v>
      </c>
      <c r="AH159" s="125" t="b">
        <f t="shared" si="40"/>
        <v>0</v>
      </c>
      <c r="AI159" s="55">
        <f t="shared" si="41"/>
        <v>0</v>
      </c>
    </row>
    <row r="160" spans="1:35" ht="30.75" customHeight="1" x14ac:dyDescent="0.25">
      <c r="A160" s="57"/>
      <c r="B160" s="57"/>
      <c r="C160" s="59"/>
      <c r="D160" s="119"/>
      <c r="E160" s="43"/>
      <c r="F160" s="43"/>
      <c r="G160" s="58"/>
      <c r="H160" s="123"/>
      <c r="I160" s="132"/>
      <c r="J160" s="135">
        <f t="shared" si="33"/>
        <v>0</v>
      </c>
      <c r="K160" s="64" t="str">
        <f t="shared" si="28"/>
        <v>0</v>
      </c>
      <c r="L160" s="65" t="str">
        <f t="shared" si="29"/>
        <v>0</v>
      </c>
      <c r="M160" s="55">
        <f>SUMIFS($J:$J,$C:$C,Data!$B$6,$B:$B,$B160)</f>
        <v>0</v>
      </c>
      <c r="N160" s="55">
        <f>SUMIFS($J:$J,$C:$C,Data!$B$7,$B:$B,$B160)</f>
        <v>0</v>
      </c>
      <c r="O160" s="55">
        <f>SUMIFS($J:$J,$C:$C,Data!$B$8,$B:$B,$B160)</f>
        <v>0</v>
      </c>
      <c r="P160" s="55">
        <f t="shared" si="34"/>
        <v>0</v>
      </c>
      <c r="Q160" s="55">
        <f t="shared" si="35"/>
        <v>0</v>
      </c>
      <c r="R160" s="25" t="b">
        <f>AND($L160="A",$C$5=Data!$G$24)</f>
        <v>0</v>
      </c>
      <c r="S160" s="25" t="b">
        <f>AND($L160="A",$C$5=Data!$G$23)</f>
        <v>0</v>
      </c>
      <c r="T160" s="55">
        <f t="shared" si="36"/>
        <v>0</v>
      </c>
      <c r="U160" s="55">
        <f t="shared" si="30"/>
        <v>0</v>
      </c>
      <c r="V160" s="25" t="b">
        <f>AND($L160="B",$C$6=Data!$G$24)</f>
        <v>0</v>
      </c>
      <c r="W160" s="25" t="b">
        <f>AND($L160="B",$C$6=Data!$G$23)</f>
        <v>0</v>
      </c>
      <c r="X160" s="55">
        <f t="shared" si="37"/>
        <v>0</v>
      </c>
      <c r="Y160" s="55">
        <f t="shared" si="31"/>
        <v>0</v>
      </c>
      <c r="Z160" s="25" t="b">
        <f>AND($L160="C",$C$7=Data!$G$24)</f>
        <v>0</v>
      </c>
      <c r="AA160" s="25" t="b">
        <f>AND($L160="C",$C$7=Data!$G$23)</f>
        <v>0</v>
      </c>
      <c r="AB160" s="55">
        <f t="shared" si="38"/>
        <v>0</v>
      </c>
      <c r="AC160" s="55">
        <f t="shared" si="32"/>
        <v>0</v>
      </c>
      <c r="AE160" s="55">
        <f t="shared" si="39"/>
        <v>0</v>
      </c>
      <c r="AG160" s="125" t="b">
        <f>OR(AND($C$5=Data!$G$24,K160="A"),AND($C$6=Data!$G$24,K160="B"),AND($C$7=Data!$G$24,K160="C"))*COUNTIFS(B:B,B160,K:K,K160,B:B,"&lt;&gt;"&amp;"",C:C,"&lt;&gt;"&amp;"")&gt;1</f>
        <v>0</v>
      </c>
      <c r="AH160" s="125" t="b">
        <f t="shared" si="40"/>
        <v>0</v>
      </c>
      <c r="AI160" s="55">
        <f t="shared" si="41"/>
        <v>0</v>
      </c>
    </row>
    <row r="161" spans="1:35" ht="30.75" customHeight="1" x14ac:dyDescent="0.25">
      <c r="A161" s="57"/>
      <c r="B161" s="57"/>
      <c r="C161" s="59"/>
      <c r="D161" s="119"/>
      <c r="E161" s="43"/>
      <c r="F161" s="43"/>
      <c r="G161" s="58"/>
      <c r="H161" s="123"/>
      <c r="I161" s="132"/>
      <c r="J161" s="135">
        <f t="shared" si="33"/>
        <v>0</v>
      </c>
      <c r="K161" s="64" t="str">
        <f t="shared" si="28"/>
        <v>0</v>
      </c>
      <c r="L161" s="65" t="str">
        <f t="shared" si="29"/>
        <v>0</v>
      </c>
      <c r="M161" s="55">
        <f>SUMIFS($J:$J,$C:$C,Data!$B$6,$B:$B,$B161)</f>
        <v>0</v>
      </c>
      <c r="N161" s="55">
        <f>SUMIFS($J:$J,$C:$C,Data!$B$7,$B:$B,$B161)</f>
        <v>0</v>
      </c>
      <c r="O161" s="55">
        <f>SUMIFS($J:$J,$C:$C,Data!$B$8,$B:$B,$B161)</f>
        <v>0</v>
      </c>
      <c r="P161" s="55">
        <f t="shared" si="34"/>
        <v>0</v>
      </c>
      <c r="Q161" s="55">
        <f t="shared" si="35"/>
        <v>0</v>
      </c>
      <c r="R161" s="25" t="b">
        <f>AND($L161="A",$C$5=Data!$G$24)</f>
        <v>0</v>
      </c>
      <c r="S161" s="25" t="b">
        <f>AND($L161="A",$C$5=Data!$G$23)</f>
        <v>0</v>
      </c>
      <c r="T161" s="55">
        <f t="shared" si="36"/>
        <v>0</v>
      </c>
      <c r="U161" s="55">
        <f t="shared" si="30"/>
        <v>0</v>
      </c>
      <c r="V161" s="25" t="b">
        <f>AND($L161="B",$C$6=Data!$G$24)</f>
        <v>0</v>
      </c>
      <c r="W161" s="25" t="b">
        <f>AND($L161="B",$C$6=Data!$G$23)</f>
        <v>0</v>
      </c>
      <c r="X161" s="55">
        <f t="shared" si="37"/>
        <v>0</v>
      </c>
      <c r="Y161" s="55">
        <f t="shared" si="31"/>
        <v>0</v>
      </c>
      <c r="Z161" s="25" t="b">
        <f>AND($L161="C",$C$7=Data!$G$24)</f>
        <v>0</v>
      </c>
      <c r="AA161" s="25" t="b">
        <f>AND($L161="C",$C$7=Data!$G$23)</f>
        <v>0</v>
      </c>
      <c r="AB161" s="55">
        <f t="shared" si="38"/>
        <v>0</v>
      </c>
      <c r="AC161" s="55">
        <f t="shared" si="32"/>
        <v>0</v>
      </c>
      <c r="AE161" s="55">
        <f t="shared" si="39"/>
        <v>0</v>
      </c>
      <c r="AG161" s="125" t="b">
        <f>OR(AND($C$5=Data!$G$24,K161="A"),AND($C$6=Data!$G$24,K161="B"),AND($C$7=Data!$G$24,K161="C"))*COUNTIFS(B:B,B161,K:K,K161,B:B,"&lt;&gt;"&amp;"",C:C,"&lt;&gt;"&amp;"")&gt;1</f>
        <v>0</v>
      </c>
      <c r="AH161" s="125" t="b">
        <f t="shared" si="40"/>
        <v>0</v>
      </c>
      <c r="AI161" s="55">
        <f t="shared" si="41"/>
        <v>0</v>
      </c>
    </row>
    <row r="162" spans="1:35" ht="30.75" customHeight="1" x14ac:dyDescent="0.25">
      <c r="A162" s="57"/>
      <c r="B162" s="57"/>
      <c r="C162" s="59"/>
      <c r="D162" s="119"/>
      <c r="E162" s="43"/>
      <c r="F162" s="43"/>
      <c r="G162" s="58"/>
      <c r="H162" s="123"/>
      <c r="I162" s="132"/>
      <c r="J162" s="135">
        <f t="shared" si="33"/>
        <v>0</v>
      </c>
      <c r="K162" s="64" t="str">
        <f t="shared" si="28"/>
        <v>0</v>
      </c>
      <c r="L162" s="65" t="str">
        <f t="shared" si="29"/>
        <v>0</v>
      </c>
      <c r="M162" s="55">
        <f>SUMIFS($J:$J,$C:$C,Data!$B$6,$B:$B,$B162)</f>
        <v>0</v>
      </c>
      <c r="N162" s="55">
        <f>SUMIFS($J:$J,$C:$C,Data!$B$7,$B:$B,$B162)</f>
        <v>0</v>
      </c>
      <c r="O162" s="55">
        <f>SUMIFS($J:$J,$C:$C,Data!$B$8,$B:$B,$B162)</f>
        <v>0</v>
      </c>
      <c r="P162" s="55">
        <f t="shared" si="34"/>
        <v>0</v>
      </c>
      <c r="Q162" s="55">
        <f t="shared" si="35"/>
        <v>0</v>
      </c>
      <c r="R162" s="25" t="b">
        <f>AND($L162="A",$C$5=Data!$G$24)</f>
        <v>0</v>
      </c>
      <c r="S162" s="25" t="b">
        <f>AND($L162="A",$C$5=Data!$G$23)</f>
        <v>0</v>
      </c>
      <c r="T162" s="55">
        <f t="shared" si="36"/>
        <v>0</v>
      </c>
      <c r="U162" s="55">
        <f t="shared" si="30"/>
        <v>0</v>
      </c>
      <c r="V162" s="25" t="b">
        <f>AND($L162="B",$C$6=Data!$G$24)</f>
        <v>0</v>
      </c>
      <c r="W162" s="25" t="b">
        <f>AND($L162="B",$C$6=Data!$G$23)</f>
        <v>0</v>
      </c>
      <c r="X162" s="55">
        <f t="shared" si="37"/>
        <v>0</v>
      </c>
      <c r="Y162" s="55">
        <f t="shared" si="31"/>
        <v>0</v>
      </c>
      <c r="Z162" s="25" t="b">
        <f>AND($L162="C",$C$7=Data!$G$24)</f>
        <v>0</v>
      </c>
      <c r="AA162" s="25" t="b">
        <f>AND($L162="C",$C$7=Data!$G$23)</f>
        <v>0</v>
      </c>
      <c r="AB162" s="55">
        <f t="shared" si="38"/>
        <v>0</v>
      </c>
      <c r="AC162" s="55">
        <f t="shared" si="32"/>
        <v>0</v>
      </c>
      <c r="AE162" s="55">
        <f t="shared" si="39"/>
        <v>0</v>
      </c>
      <c r="AG162" s="125" t="b">
        <f>OR(AND($C$5=Data!$G$24,K162="A"),AND($C$6=Data!$G$24,K162="B"),AND($C$7=Data!$G$24,K162="C"))*COUNTIFS(B:B,B162,K:K,K162,B:B,"&lt;&gt;"&amp;"",C:C,"&lt;&gt;"&amp;"")&gt;1</f>
        <v>0</v>
      </c>
      <c r="AH162" s="125" t="b">
        <f t="shared" si="40"/>
        <v>0</v>
      </c>
      <c r="AI162" s="55">
        <f t="shared" si="41"/>
        <v>0</v>
      </c>
    </row>
    <row r="163" spans="1:35" ht="30.75" customHeight="1" x14ac:dyDescent="0.25">
      <c r="A163" s="57"/>
      <c r="B163" s="57"/>
      <c r="C163" s="59"/>
      <c r="D163" s="119"/>
      <c r="E163" s="43"/>
      <c r="F163" s="43"/>
      <c r="G163" s="58"/>
      <c r="H163" s="123"/>
      <c r="I163" s="132"/>
      <c r="J163" s="135">
        <f t="shared" si="33"/>
        <v>0</v>
      </c>
      <c r="K163" s="64" t="str">
        <f t="shared" si="28"/>
        <v>0</v>
      </c>
      <c r="L163" s="65" t="str">
        <f t="shared" si="29"/>
        <v>0</v>
      </c>
      <c r="M163" s="55">
        <f>SUMIFS($J:$J,$C:$C,Data!$B$6,$B:$B,$B163)</f>
        <v>0</v>
      </c>
      <c r="N163" s="55">
        <f>SUMIFS($J:$J,$C:$C,Data!$B$7,$B:$B,$B163)</f>
        <v>0</v>
      </c>
      <c r="O163" s="55">
        <f>SUMIFS($J:$J,$C:$C,Data!$B$8,$B:$B,$B163)</f>
        <v>0</v>
      </c>
      <c r="P163" s="55">
        <f t="shared" si="34"/>
        <v>0</v>
      </c>
      <c r="Q163" s="55">
        <f t="shared" si="35"/>
        <v>0</v>
      </c>
      <c r="R163" s="25" t="b">
        <f>AND($L163="A",$C$5=Data!$G$24)</f>
        <v>0</v>
      </c>
      <c r="S163" s="25" t="b">
        <f>AND($L163="A",$C$5=Data!$G$23)</f>
        <v>0</v>
      </c>
      <c r="T163" s="55">
        <f t="shared" si="36"/>
        <v>0</v>
      </c>
      <c r="U163" s="55">
        <f t="shared" si="30"/>
        <v>0</v>
      </c>
      <c r="V163" s="25" t="b">
        <f>AND($L163="B",$C$6=Data!$G$24)</f>
        <v>0</v>
      </c>
      <c r="W163" s="25" t="b">
        <f>AND($L163="B",$C$6=Data!$G$23)</f>
        <v>0</v>
      </c>
      <c r="X163" s="55">
        <f t="shared" si="37"/>
        <v>0</v>
      </c>
      <c r="Y163" s="55">
        <f t="shared" si="31"/>
        <v>0</v>
      </c>
      <c r="Z163" s="25" t="b">
        <f>AND($L163="C",$C$7=Data!$G$24)</f>
        <v>0</v>
      </c>
      <c r="AA163" s="25" t="b">
        <f>AND($L163="C",$C$7=Data!$G$23)</f>
        <v>0</v>
      </c>
      <c r="AB163" s="55">
        <f t="shared" si="38"/>
        <v>0</v>
      </c>
      <c r="AC163" s="55">
        <f t="shared" si="32"/>
        <v>0</v>
      </c>
      <c r="AE163" s="55">
        <f t="shared" si="39"/>
        <v>0</v>
      </c>
      <c r="AG163" s="125" t="b">
        <f>OR(AND($C$5=Data!$G$24,K163="A"),AND($C$6=Data!$G$24,K163="B"),AND($C$7=Data!$G$24,K163="C"))*COUNTIFS(B:B,B163,K:K,K163,B:B,"&lt;&gt;"&amp;"",C:C,"&lt;&gt;"&amp;"")&gt;1</f>
        <v>0</v>
      </c>
      <c r="AH163" s="125" t="b">
        <f t="shared" si="40"/>
        <v>0</v>
      </c>
      <c r="AI163" s="55">
        <f t="shared" si="41"/>
        <v>0</v>
      </c>
    </row>
    <row r="164" spans="1:35" ht="30.75" customHeight="1" x14ac:dyDescent="0.25">
      <c r="A164" s="57"/>
      <c r="B164" s="57"/>
      <c r="C164" s="59"/>
      <c r="D164" s="119"/>
      <c r="E164" s="43"/>
      <c r="F164" s="43"/>
      <c r="G164" s="58"/>
      <c r="H164" s="123"/>
      <c r="I164" s="132"/>
      <c r="J164" s="135">
        <f t="shared" si="33"/>
        <v>0</v>
      </c>
      <c r="K164" s="64" t="str">
        <f t="shared" si="28"/>
        <v>0</v>
      </c>
      <c r="L164" s="65" t="str">
        <f t="shared" si="29"/>
        <v>0</v>
      </c>
      <c r="M164" s="55">
        <f>SUMIFS($J:$J,$C:$C,Data!$B$6,$B:$B,$B164)</f>
        <v>0</v>
      </c>
      <c r="N164" s="55">
        <f>SUMIFS($J:$J,$C:$C,Data!$B$7,$B:$B,$B164)</f>
        <v>0</v>
      </c>
      <c r="O164" s="55">
        <f>SUMIFS($J:$J,$C:$C,Data!$B$8,$B:$B,$B164)</f>
        <v>0</v>
      </c>
      <c r="P164" s="55">
        <f t="shared" si="34"/>
        <v>0</v>
      </c>
      <c r="Q164" s="55">
        <f t="shared" si="35"/>
        <v>0</v>
      </c>
      <c r="R164" s="25" t="b">
        <f>AND($L164="A",$C$5=Data!$G$24)</f>
        <v>0</v>
      </c>
      <c r="S164" s="25" t="b">
        <f>AND($L164="A",$C$5=Data!$G$23)</f>
        <v>0</v>
      </c>
      <c r="T164" s="55">
        <f t="shared" si="36"/>
        <v>0</v>
      </c>
      <c r="U164" s="55">
        <f t="shared" si="30"/>
        <v>0</v>
      </c>
      <c r="V164" s="25" t="b">
        <f>AND($L164="B",$C$6=Data!$G$24)</f>
        <v>0</v>
      </c>
      <c r="W164" s="25" t="b">
        <f>AND($L164="B",$C$6=Data!$G$23)</f>
        <v>0</v>
      </c>
      <c r="X164" s="55">
        <f t="shared" si="37"/>
        <v>0</v>
      </c>
      <c r="Y164" s="55">
        <f t="shared" si="31"/>
        <v>0</v>
      </c>
      <c r="Z164" s="25" t="b">
        <f>AND($L164="C",$C$7=Data!$G$24)</f>
        <v>0</v>
      </c>
      <c r="AA164" s="25" t="b">
        <f>AND($L164="C",$C$7=Data!$G$23)</f>
        <v>0</v>
      </c>
      <c r="AB164" s="55">
        <f t="shared" si="38"/>
        <v>0</v>
      </c>
      <c r="AC164" s="55">
        <f t="shared" si="32"/>
        <v>0</v>
      </c>
      <c r="AE164" s="55">
        <f t="shared" si="39"/>
        <v>0</v>
      </c>
      <c r="AG164" s="125" t="b">
        <f>OR(AND($C$5=Data!$G$24,K164="A"),AND($C$6=Data!$G$24,K164="B"),AND($C$7=Data!$G$24,K164="C"))*COUNTIFS(B:B,B164,K:K,K164,B:B,"&lt;&gt;"&amp;"",C:C,"&lt;&gt;"&amp;"")&gt;1</f>
        <v>0</v>
      </c>
      <c r="AH164" s="125" t="b">
        <f t="shared" si="40"/>
        <v>0</v>
      </c>
      <c r="AI164" s="55">
        <f t="shared" si="41"/>
        <v>0</v>
      </c>
    </row>
    <row r="165" spans="1:35" ht="30.75" customHeight="1" x14ac:dyDescent="0.25">
      <c r="A165" s="57"/>
      <c r="B165" s="57"/>
      <c r="C165" s="59"/>
      <c r="D165" s="119"/>
      <c r="E165" s="43"/>
      <c r="F165" s="43"/>
      <c r="G165" s="58"/>
      <c r="H165" s="123"/>
      <c r="I165" s="132"/>
      <c r="J165" s="135">
        <f t="shared" si="33"/>
        <v>0</v>
      </c>
      <c r="K165" s="64" t="str">
        <f t="shared" si="28"/>
        <v>0</v>
      </c>
      <c r="L165" s="65" t="str">
        <f t="shared" si="29"/>
        <v>0</v>
      </c>
      <c r="M165" s="55">
        <f>SUMIFS($J:$J,$C:$C,Data!$B$6,$B:$B,$B165)</f>
        <v>0</v>
      </c>
      <c r="N165" s="55">
        <f>SUMIFS($J:$J,$C:$C,Data!$B$7,$B:$B,$B165)</f>
        <v>0</v>
      </c>
      <c r="O165" s="55">
        <f>SUMIFS($J:$J,$C:$C,Data!$B$8,$B:$B,$B165)</f>
        <v>0</v>
      </c>
      <c r="P165" s="55">
        <f t="shared" si="34"/>
        <v>0</v>
      </c>
      <c r="Q165" s="55">
        <f t="shared" si="35"/>
        <v>0</v>
      </c>
      <c r="R165" s="25" t="b">
        <f>AND($L165="A",$C$5=Data!$G$24)</f>
        <v>0</v>
      </c>
      <c r="S165" s="25" t="b">
        <f>AND($L165="A",$C$5=Data!$G$23)</f>
        <v>0</v>
      </c>
      <c r="T165" s="55">
        <f t="shared" si="36"/>
        <v>0</v>
      </c>
      <c r="U165" s="55">
        <f t="shared" si="30"/>
        <v>0</v>
      </c>
      <c r="V165" s="25" t="b">
        <f>AND($L165="B",$C$6=Data!$G$24)</f>
        <v>0</v>
      </c>
      <c r="W165" s="25" t="b">
        <f>AND($L165="B",$C$6=Data!$G$23)</f>
        <v>0</v>
      </c>
      <c r="X165" s="55">
        <f t="shared" si="37"/>
        <v>0</v>
      </c>
      <c r="Y165" s="55">
        <f t="shared" si="31"/>
        <v>0</v>
      </c>
      <c r="Z165" s="25" t="b">
        <f>AND($L165="C",$C$7=Data!$G$24)</f>
        <v>0</v>
      </c>
      <c r="AA165" s="25" t="b">
        <f>AND($L165="C",$C$7=Data!$G$23)</f>
        <v>0</v>
      </c>
      <c r="AB165" s="55">
        <f t="shared" si="38"/>
        <v>0</v>
      </c>
      <c r="AC165" s="55">
        <f t="shared" si="32"/>
        <v>0</v>
      </c>
      <c r="AE165" s="55">
        <f t="shared" si="39"/>
        <v>0</v>
      </c>
      <c r="AG165" s="125" t="b">
        <f>OR(AND($C$5=Data!$G$24,K165="A"),AND($C$6=Data!$G$24,K165="B"),AND($C$7=Data!$G$24,K165="C"))*COUNTIFS(B:B,B165,K:K,K165,B:B,"&lt;&gt;"&amp;"",C:C,"&lt;&gt;"&amp;"")&gt;1</f>
        <v>0</v>
      </c>
      <c r="AH165" s="125" t="b">
        <f t="shared" si="40"/>
        <v>0</v>
      </c>
      <c r="AI165" s="55">
        <f t="shared" si="41"/>
        <v>0</v>
      </c>
    </row>
    <row r="166" spans="1:35" ht="30.75" customHeight="1" x14ac:dyDescent="0.25">
      <c r="A166" s="57"/>
      <c r="B166" s="57"/>
      <c r="C166" s="59"/>
      <c r="D166" s="119"/>
      <c r="E166" s="43"/>
      <c r="F166" s="43"/>
      <c r="G166" s="58"/>
      <c r="H166" s="123"/>
      <c r="I166" s="132"/>
      <c r="J166" s="135">
        <f t="shared" si="33"/>
        <v>0</v>
      </c>
      <c r="K166" s="64" t="str">
        <f t="shared" si="28"/>
        <v>0</v>
      </c>
      <c r="L166" s="65" t="str">
        <f t="shared" si="29"/>
        <v>0</v>
      </c>
      <c r="M166" s="55">
        <f>SUMIFS($J:$J,$C:$C,Data!$B$6,$B:$B,$B166)</f>
        <v>0</v>
      </c>
      <c r="N166" s="55">
        <f>SUMIFS($J:$J,$C:$C,Data!$B$7,$B:$B,$B166)</f>
        <v>0</v>
      </c>
      <c r="O166" s="55">
        <f>SUMIFS($J:$J,$C:$C,Data!$B$8,$B:$B,$B166)</f>
        <v>0</v>
      </c>
      <c r="P166" s="55">
        <f t="shared" si="34"/>
        <v>0</v>
      </c>
      <c r="Q166" s="55">
        <f t="shared" si="35"/>
        <v>0</v>
      </c>
      <c r="R166" s="25" t="b">
        <f>AND($L166="A",$C$5=Data!$G$24)</f>
        <v>0</v>
      </c>
      <c r="S166" s="25" t="b">
        <f>AND($L166="A",$C$5=Data!$G$23)</f>
        <v>0</v>
      </c>
      <c r="T166" s="55">
        <f t="shared" si="36"/>
        <v>0</v>
      </c>
      <c r="U166" s="55">
        <f t="shared" si="30"/>
        <v>0</v>
      </c>
      <c r="V166" s="25" t="b">
        <f>AND($L166="B",$C$6=Data!$G$24)</f>
        <v>0</v>
      </c>
      <c r="W166" s="25" t="b">
        <f>AND($L166="B",$C$6=Data!$G$23)</f>
        <v>0</v>
      </c>
      <c r="X166" s="55">
        <f t="shared" si="37"/>
        <v>0</v>
      </c>
      <c r="Y166" s="55">
        <f t="shared" si="31"/>
        <v>0</v>
      </c>
      <c r="Z166" s="25" t="b">
        <f>AND($L166="C",$C$7=Data!$G$24)</f>
        <v>0</v>
      </c>
      <c r="AA166" s="25" t="b">
        <f>AND($L166="C",$C$7=Data!$G$23)</f>
        <v>0</v>
      </c>
      <c r="AB166" s="55">
        <f t="shared" si="38"/>
        <v>0</v>
      </c>
      <c r="AC166" s="55">
        <f t="shared" si="32"/>
        <v>0</v>
      </c>
      <c r="AE166" s="55">
        <f t="shared" si="39"/>
        <v>0</v>
      </c>
      <c r="AG166" s="125" t="b">
        <f>OR(AND($C$5=Data!$G$24,K166="A"),AND($C$6=Data!$G$24,K166="B"),AND($C$7=Data!$G$24,K166="C"))*COUNTIFS(B:B,B166,K:K,K166,B:B,"&lt;&gt;"&amp;"",C:C,"&lt;&gt;"&amp;"")&gt;1</f>
        <v>0</v>
      </c>
      <c r="AH166" s="125" t="b">
        <f t="shared" si="40"/>
        <v>0</v>
      </c>
      <c r="AI166" s="55">
        <f t="shared" si="41"/>
        <v>0</v>
      </c>
    </row>
    <row r="167" spans="1:35" ht="30.75" customHeight="1" x14ac:dyDescent="0.25">
      <c r="A167" s="57"/>
      <c r="B167" s="57"/>
      <c r="C167" s="59"/>
      <c r="D167" s="119"/>
      <c r="E167" s="43"/>
      <c r="F167" s="43"/>
      <c r="G167" s="58"/>
      <c r="H167" s="123"/>
      <c r="I167" s="132"/>
      <c r="J167" s="135">
        <f t="shared" si="33"/>
        <v>0</v>
      </c>
      <c r="K167" s="64" t="str">
        <f t="shared" si="28"/>
        <v>0</v>
      </c>
      <c r="L167" s="65" t="str">
        <f t="shared" si="29"/>
        <v>0</v>
      </c>
      <c r="M167" s="55">
        <f>SUMIFS($J:$J,$C:$C,Data!$B$6,$B:$B,$B167)</f>
        <v>0</v>
      </c>
      <c r="N167" s="55">
        <f>SUMIFS($J:$J,$C:$C,Data!$B$7,$B:$B,$B167)</f>
        <v>0</v>
      </c>
      <c r="O167" s="55">
        <f>SUMIFS($J:$J,$C:$C,Data!$B$8,$B:$B,$B167)</f>
        <v>0</v>
      </c>
      <c r="P167" s="55">
        <f t="shared" si="34"/>
        <v>0</v>
      </c>
      <c r="Q167" s="55">
        <f t="shared" si="35"/>
        <v>0</v>
      </c>
      <c r="R167" s="25" t="b">
        <f>AND($L167="A",$C$5=Data!$G$24)</f>
        <v>0</v>
      </c>
      <c r="S167" s="25" t="b">
        <f>AND($L167="A",$C$5=Data!$G$23)</f>
        <v>0</v>
      </c>
      <c r="T167" s="55">
        <f t="shared" si="36"/>
        <v>0</v>
      </c>
      <c r="U167" s="55">
        <f t="shared" si="30"/>
        <v>0</v>
      </c>
      <c r="V167" s="25" t="b">
        <f>AND($L167="B",$C$6=Data!$G$24)</f>
        <v>0</v>
      </c>
      <c r="W167" s="25" t="b">
        <f>AND($L167="B",$C$6=Data!$G$23)</f>
        <v>0</v>
      </c>
      <c r="X167" s="55">
        <f t="shared" si="37"/>
        <v>0</v>
      </c>
      <c r="Y167" s="55">
        <f t="shared" si="31"/>
        <v>0</v>
      </c>
      <c r="Z167" s="25" t="b">
        <f>AND($L167="C",$C$7=Data!$G$24)</f>
        <v>0</v>
      </c>
      <c r="AA167" s="25" t="b">
        <f>AND($L167="C",$C$7=Data!$G$23)</f>
        <v>0</v>
      </c>
      <c r="AB167" s="55">
        <f t="shared" si="38"/>
        <v>0</v>
      </c>
      <c r="AC167" s="55">
        <f t="shared" si="32"/>
        <v>0</v>
      </c>
      <c r="AE167" s="55">
        <f t="shared" si="39"/>
        <v>0</v>
      </c>
      <c r="AG167" s="125" t="b">
        <f>OR(AND($C$5=Data!$G$24,K167="A"),AND($C$6=Data!$G$24,K167="B"),AND($C$7=Data!$G$24,K167="C"))*COUNTIFS(B:B,B167,K:K,K167,B:B,"&lt;&gt;"&amp;"",C:C,"&lt;&gt;"&amp;"")&gt;1</f>
        <v>0</v>
      </c>
      <c r="AH167" s="125" t="b">
        <f t="shared" si="40"/>
        <v>0</v>
      </c>
      <c r="AI167" s="55">
        <f t="shared" si="41"/>
        <v>0</v>
      </c>
    </row>
    <row r="168" spans="1:35" ht="30.75" customHeight="1" x14ac:dyDescent="0.25">
      <c r="A168" s="57"/>
      <c r="B168" s="57"/>
      <c r="C168" s="59"/>
      <c r="D168" s="119"/>
      <c r="E168" s="43"/>
      <c r="F168" s="43"/>
      <c r="G168" s="58"/>
      <c r="H168" s="123"/>
      <c r="I168" s="132"/>
      <c r="J168" s="135">
        <f t="shared" si="33"/>
        <v>0</v>
      </c>
      <c r="K168" s="64" t="str">
        <f t="shared" si="28"/>
        <v>0</v>
      </c>
      <c r="L168" s="65" t="str">
        <f t="shared" si="29"/>
        <v>0</v>
      </c>
      <c r="M168" s="55">
        <f>SUMIFS($J:$J,$C:$C,Data!$B$6,$B:$B,$B168)</f>
        <v>0</v>
      </c>
      <c r="N168" s="55">
        <f>SUMIFS($J:$J,$C:$C,Data!$B$7,$B:$B,$B168)</f>
        <v>0</v>
      </c>
      <c r="O168" s="55">
        <f>SUMIFS($J:$J,$C:$C,Data!$B$8,$B:$B,$B168)</f>
        <v>0</v>
      </c>
      <c r="P168" s="55">
        <f t="shared" si="34"/>
        <v>0</v>
      </c>
      <c r="Q168" s="55">
        <f t="shared" si="35"/>
        <v>0</v>
      </c>
      <c r="R168" s="25" t="b">
        <f>AND($L168="A",$C$5=Data!$G$24)</f>
        <v>0</v>
      </c>
      <c r="S168" s="25" t="b">
        <f>AND($L168="A",$C$5=Data!$G$23)</f>
        <v>0</v>
      </c>
      <c r="T168" s="55">
        <f t="shared" si="36"/>
        <v>0</v>
      </c>
      <c r="U168" s="55">
        <f t="shared" si="30"/>
        <v>0</v>
      </c>
      <c r="V168" s="25" t="b">
        <f>AND($L168="B",$C$6=Data!$G$24)</f>
        <v>0</v>
      </c>
      <c r="W168" s="25" t="b">
        <f>AND($L168="B",$C$6=Data!$G$23)</f>
        <v>0</v>
      </c>
      <c r="X168" s="55">
        <f t="shared" si="37"/>
        <v>0</v>
      </c>
      <c r="Y168" s="55">
        <f t="shared" si="31"/>
        <v>0</v>
      </c>
      <c r="Z168" s="25" t="b">
        <f>AND($L168="C",$C$7=Data!$G$24)</f>
        <v>0</v>
      </c>
      <c r="AA168" s="25" t="b">
        <f>AND($L168="C",$C$7=Data!$G$23)</f>
        <v>0</v>
      </c>
      <c r="AB168" s="55">
        <f t="shared" si="38"/>
        <v>0</v>
      </c>
      <c r="AC168" s="55">
        <f t="shared" si="32"/>
        <v>0</v>
      </c>
      <c r="AE168" s="55">
        <f t="shared" si="39"/>
        <v>0</v>
      </c>
      <c r="AG168" s="125" t="b">
        <f>OR(AND($C$5=Data!$G$24,K168="A"),AND($C$6=Data!$G$24,K168="B"),AND($C$7=Data!$G$24,K168="C"))*COUNTIFS(B:B,B168,K:K,K168,B:B,"&lt;&gt;"&amp;"",C:C,"&lt;&gt;"&amp;"")&gt;1</f>
        <v>0</v>
      </c>
      <c r="AH168" s="125" t="b">
        <f t="shared" si="40"/>
        <v>0</v>
      </c>
      <c r="AI168" s="55">
        <f t="shared" si="41"/>
        <v>0</v>
      </c>
    </row>
    <row r="169" spans="1:35" ht="30.75" customHeight="1" x14ac:dyDescent="0.25">
      <c r="A169" s="57"/>
      <c r="B169" s="57"/>
      <c r="C169" s="59"/>
      <c r="D169" s="119"/>
      <c r="E169" s="43"/>
      <c r="F169" s="43"/>
      <c r="G169" s="58"/>
      <c r="H169" s="123"/>
      <c r="I169" s="132"/>
      <c r="J169" s="135">
        <f t="shared" si="33"/>
        <v>0</v>
      </c>
      <c r="K169" s="64" t="str">
        <f t="shared" si="28"/>
        <v>0</v>
      </c>
      <c r="L169" s="65" t="str">
        <f t="shared" si="29"/>
        <v>0</v>
      </c>
      <c r="M169" s="55">
        <f>SUMIFS($J:$J,$C:$C,Data!$B$6,$B:$B,$B169)</f>
        <v>0</v>
      </c>
      <c r="N169" s="55">
        <f>SUMIFS($J:$J,$C:$C,Data!$B$7,$B:$B,$B169)</f>
        <v>0</v>
      </c>
      <c r="O169" s="55">
        <f>SUMIFS($J:$J,$C:$C,Data!$B$8,$B:$B,$B169)</f>
        <v>0</v>
      </c>
      <c r="P169" s="55">
        <f t="shared" si="34"/>
        <v>0</v>
      </c>
      <c r="Q169" s="55">
        <f t="shared" si="35"/>
        <v>0</v>
      </c>
      <c r="R169" s="25" t="b">
        <f>AND($L169="A",$C$5=Data!$G$24)</f>
        <v>0</v>
      </c>
      <c r="S169" s="25" t="b">
        <f>AND($L169="A",$C$5=Data!$G$23)</f>
        <v>0</v>
      </c>
      <c r="T169" s="55">
        <f t="shared" si="36"/>
        <v>0</v>
      </c>
      <c r="U169" s="55">
        <f t="shared" si="30"/>
        <v>0</v>
      </c>
      <c r="V169" s="25" t="b">
        <f>AND($L169="B",$C$6=Data!$G$24)</f>
        <v>0</v>
      </c>
      <c r="W169" s="25" t="b">
        <f>AND($L169="B",$C$6=Data!$G$23)</f>
        <v>0</v>
      </c>
      <c r="X169" s="55">
        <f t="shared" si="37"/>
        <v>0</v>
      </c>
      <c r="Y169" s="55">
        <f t="shared" si="31"/>
        <v>0</v>
      </c>
      <c r="Z169" s="25" t="b">
        <f>AND($L169="C",$C$7=Data!$G$24)</f>
        <v>0</v>
      </c>
      <c r="AA169" s="25" t="b">
        <f>AND($L169="C",$C$7=Data!$G$23)</f>
        <v>0</v>
      </c>
      <c r="AB169" s="55">
        <f t="shared" si="38"/>
        <v>0</v>
      </c>
      <c r="AC169" s="55">
        <f t="shared" si="32"/>
        <v>0</v>
      </c>
      <c r="AE169" s="55">
        <f t="shared" si="39"/>
        <v>0</v>
      </c>
      <c r="AG169" s="125" t="b">
        <f>OR(AND($C$5=Data!$G$24,K169="A"),AND($C$6=Data!$G$24,K169="B"),AND($C$7=Data!$G$24,K169="C"))*COUNTIFS(B:B,B169,K:K,K169,B:B,"&lt;&gt;"&amp;"",C:C,"&lt;&gt;"&amp;"")&gt;1</f>
        <v>0</v>
      </c>
      <c r="AH169" s="125" t="b">
        <f t="shared" si="40"/>
        <v>0</v>
      </c>
      <c r="AI169" s="55">
        <f t="shared" si="41"/>
        <v>0</v>
      </c>
    </row>
    <row r="170" spans="1:35" ht="30.75" customHeight="1" x14ac:dyDescent="0.25">
      <c r="A170" s="57"/>
      <c r="B170" s="57"/>
      <c r="C170" s="59"/>
      <c r="D170" s="119"/>
      <c r="E170" s="43"/>
      <c r="F170" s="43"/>
      <c r="G170" s="58"/>
      <c r="H170" s="123"/>
      <c r="I170" s="132"/>
      <c r="J170" s="135">
        <f t="shared" si="33"/>
        <v>0</v>
      </c>
      <c r="K170" s="64" t="str">
        <f t="shared" si="28"/>
        <v>0</v>
      </c>
      <c r="L170" s="65" t="str">
        <f t="shared" si="29"/>
        <v>0</v>
      </c>
      <c r="M170" s="55">
        <f>SUMIFS($J:$J,$C:$C,Data!$B$6,$B:$B,$B170)</f>
        <v>0</v>
      </c>
      <c r="N170" s="55">
        <f>SUMIFS($J:$J,$C:$C,Data!$B$7,$B:$B,$B170)</f>
        <v>0</v>
      </c>
      <c r="O170" s="55">
        <f>SUMIFS($J:$J,$C:$C,Data!$B$8,$B:$B,$B170)</f>
        <v>0</v>
      </c>
      <c r="P170" s="55">
        <f t="shared" si="34"/>
        <v>0</v>
      </c>
      <c r="Q170" s="55">
        <f t="shared" si="35"/>
        <v>0</v>
      </c>
      <c r="R170" s="25" t="b">
        <f>AND($L170="A",$C$5=Data!$G$24)</f>
        <v>0</v>
      </c>
      <c r="S170" s="25" t="b">
        <f>AND($L170="A",$C$5=Data!$G$23)</f>
        <v>0</v>
      </c>
      <c r="T170" s="55">
        <f t="shared" si="36"/>
        <v>0</v>
      </c>
      <c r="U170" s="55">
        <f t="shared" si="30"/>
        <v>0</v>
      </c>
      <c r="V170" s="25" t="b">
        <f>AND($L170="B",$C$6=Data!$G$24)</f>
        <v>0</v>
      </c>
      <c r="W170" s="25" t="b">
        <f>AND($L170="B",$C$6=Data!$G$23)</f>
        <v>0</v>
      </c>
      <c r="X170" s="55">
        <f t="shared" si="37"/>
        <v>0</v>
      </c>
      <c r="Y170" s="55">
        <f t="shared" si="31"/>
        <v>0</v>
      </c>
      <c r="Z170" s="25" t="b">
        <f>AND($L170="C",$C$7=Data!$G$24)</f>
        <v>0</v>
      </c>
      <c r="AA170" s="25" t="b">
        <f>AND($L170="C",$C$7=Data!$G$23)</f>
        <v>0</v>
      </c>
      <c r="AB170" s="55">
        <f t="shared" si="38"/>
        <v>0</v>
      </c>
      <c r="AC170" s="55">
        <f t="shared" si="32"/>
        <v>0</v>
      </c>
      <c r="AE170" s="55">
        <f t="shared" si="39"/>
        <v>0</v>
      </c>
      <c r="AG170" s="125" t="b">
        <f>OR(AND($C$5=Data!$G$24,K170="A"),AND($C$6=Data!$G$24,K170="B"),AND($C$7=Data!$G$24,K170="C"))*COUNTIFS(B:B,B170,K:K,K170,B:B,"&lt;&gt;"&amp;"",C:C,"&lt;&gt;"&amp;"")&gt;1</f>
        <v>0</v>
      </c>
      <c r="AH170" s="125" t="b">
        <f t="shared" si="40"/>
        <v>0</v>
      </c>
      <c r="AI170" s="55">
        <f t="shared" si="41"/>
        <v>0</v>
      </c>
    </row>
    <row r="171" spans="1:35" ht="30.75" customHeight="1" x14ac:dyDescent="0.25">
      <c r="A171" s="57"/>
      <c r="B171" s="57"/>
      <c r="C171" s="59"/>
      <c r="D171" s="119"/>
      <c r="E171" s="43"/>
      <c r="F171" s="43"/>
      <c r="G171" s="58"/>
      <c r="H171" s="123"/>
      <c r="I171" s="132"/>
      <c r="J171" s="135">
        <f t="shared" si="33"/>
        <v>0</v>
      </c>
      <c r="K171" s="64" t="str">
        <f t="shared" si="28"/>
        <v>0</v>
      </c>
      <c r="L171" s="65" t="str">
        <f t="shared" si="29"/>
        <v>0</v>
      </c>
      <c r="M171" s="55">
        <f>SUMIFS($J:$J,$C:$C,Data!$B$6,$B:$B,$B171)</f>
        <v>0</v>
      </c>
      <c r="N171" s="55">
        <f>SUMIFS($J:$J,$C:$C,Data!$B$7,$B:$B,$B171)</f>
        <v>0</v>
      </c>
      <c r="O171" s="55">
        <f>SUMIFS($J:$J,$C:$C,Data!$B$8,$B:$B,$B171)</f>
        <v>0</v>
      </c>
      <c r="P171" s="55">
        <f t="shared" si="34"/>
        <v>0</v>
      </c>
      <c r="Q171" s="55">
        <f t="shared" si="35"/>
        <v>0</v>
      </c>
      <c r="R171" s="25" t="b">
        <f>AND($L171="A",$C$5=Data!$G$24)</f>
        <v>0</v>
      </c>
      <c r="S171" s="25" t="b">
        <f>AND($L171="A",$C$5=Data!$G$23)</f>
        <v>0</v>
      </c>
      <c r="T171" s="55">
        <f t="shared" si="36"/>
        <v>0</v>
      </c>
      <c r="U171" s="55">
        <f t="shared" si="30"/>
        <v>0</v>
      </c>
      <c r="V171" s="25" t="b">
        <f>AND($L171="B",$C$6=Data!$G$24)</f>
        <v>0</v>
      </c>
      <c r="W171" s="25" t="b">
        <f>AND($L171="B",$C$6=Data!$G$23)</f>
        <v>0</v>
      </c>
      <c r="X171" s="55">
        <f t="shared" si="37"/>
        <v>0</v>
      </c>
      <c r="Y171" s="55">
        <f t="shared" si="31"/>
        <v>0</v>
      </c>
      <c r="Z171" s="25" t="b">
        <f>AND($L171="C",$C$7=Data!$G$24)</f>
        <v>0</v>
      </c>
      <c r="AA171" s="25" t="b">
        <f>AND($L171="C",$C$7=Data!$G$23)</f>
        <v>0</v>
      </c>
      <c r="AB171" s="55">
        <f t="shared" si="38"/>
        <v>0</v>
      </c>
      <c r="AC171" s="55">
        <f t="shared" si="32"/>
        <v>0</v>
      </c>
      <c r="AE171" s="55">
        <f t="shared" si="39"/>
        <v>0</v>
      </c>
      <c r="AG171" s="125" t="b">
        <f>OR(AND($C$5=Data!$G$24,K171="A"),AND($C$6=Data!$G$24,K171="B"),AND($C$7=Data!$G$24,K171="C"))*COUNTIFS(B:B,B171,K:K,K171,B:B,"&lt;&gt;"&amp;"",C:C,"&lt;&gt;"&amp;"")&gt;1</f>
        <v>0</v>
      </c>
      <c r="AH171" s="125" t="b">
        <f t="shared" si="40"/>
        <v>0</v>
      </c>
      <c r="AI171" s="55">
        <f t="shared" si="41"/>
        <v>0</v>
      </c>
    </row>
    <row r="172" spans="1:35" ht="30.75" customHeight="1" x14ac:dyDescent="0.25">
      <c r="A172" s="57"/>
      <c r="B172" s="57"/>
      <c r="C172" s="59"/>
      <c r="D172" s="119"/>
      <c r="E172" s="43"/>
      <c r="F172" s="43"/>
      <c r="G172" s="58"/>
      <c r="H172" s="123"/>
      <c r="I172" s="132"/>
      <c r="J172" s="135">
        <f t="shared" si="33"/>
        <v>0</v>
      </c>
      <c r="K172" s="64" t="str">
        <f t="shared" si="28"/>
        <v>0</v>
      </c>
      <c r="L172" s="65" t="str">
        <f t="shared" si="29"/>
        <v>0</v>
      </c>
      <c r="M172" s="55">
        <f>SUMIFS($J:$J,$C:$C,Data!$B$6,$B:$B,$B172)</f>
        <v>0</v>
      </c>
      <c r="N172" s="55">
        <f>SUMIFS($J:$J,$C:$C,Data!$B$7,$B:$B,$B172)</f>
        <v>0</v>
      </c>
      <c r="O172" s="55">
        <f>SUMIFS($J:$J,$C:$C,Data!$B$8,$B:$B,$B172)</f>
        <v>0</v>
      </c>
      <c r="P172" s="55">
        <f t="shared" si="34"/>
        <v>0</v>
      </c>
      <c r="Q172" s="55">
        <f t="shared" si="35"/>
        <v>0</v>
      </c>
      <c r="R172" s="25" t="b">
        <f>AND($L172="A",$C$5=Data!$G$24)</f>
        <v>0</v>
      </c>
      <c r="S172" s="25" t="b">
        <f>AND($L172="A",$C$5=Data!$G$23)</f>
        <v>0</v>
      </c>
      <c r="T172" s="55">
        <f t="shared" si="36"/>
        <v>0</v>
      </c>
      <c r="U172" s="55">
        <f t="shared" si="30"/>
        <v>0</v>
      </c>
      <c r="V172" s="25" t="b">
        <f>AND($L172="B",$C$6=Data!$G$24)</f>
        <v>0</v>
      </c>
      <c r="W172" s="25" t="b">
        <f>AND($L172="B",$C$6=Data!$G$23)</f>
        <v>0</v>
      </c>
      <c r="X172" s="55">
        <f t="shared" si="37"/>
        <v>0</v>
      </c>
      <c r="Y172" s="55">
        <f t="shared" si="31"/>
        <v>0</v>
      </c>
      <c r="Z172" s="25" t="b">
        <f>AND($L172="C",$C$7=Data!$G$24)</f>
        <v>0</v>
      </c>
      <c r="AA172" s="25" t="b">
        <f>AND($L172="C",$C$7=Data!$G$23)</f>
        <v>0</v>
      </c>
      <c r="AB172" s="55">
        <f t="shared" si="38"/>
        <v>0</v>
      </c>
      <c r="AC172" s="55">
        <f t="shared" si="32"/>
        <v>0</v>
      </c>
      <c r="AE172" s="55">
        <f t="shared" si="39"/>
        <v>0</v>
      </c>
      <c r="AG172" s="125" t="b">
        <f>OR(AND($C$5=Data!$G$24,K172="A"),AND($C$6=Data!$G$24,K172="B"),AND($C$7=Data!$G$24,K172="C"))*COUNTIFS(B:B,B172,K:K,K172,B:B,"&lt;&gt;"&amp;"",C:C,"&lt;&gt;"&amp;"")&gt;1</f>
        <v>0</v>
      </c>
      <c r="AH172" s="125" t="b">
        <f t="shared" si="40"/>
        <v>0</v>
      </c>
      <c r="AI172" s="55">
        <f t="shared" si="41"/>
        <v>0</v>
      </c>
    </row>
    <row r="173" spans="1:35" ht="30.75" customHeight="1" x14ac:dyDescent="0.25">
      <c r="A173" s="57"/>
      <c r="B173" s="57"/>
      <c r="C173" s="59"/>
      <c r="D173" s="119"/>
      <c r="E173" s="43"/>
      <c r="F173" s="43"/>
      <c r="G173" s="58"/>
      <c r="H173" s="123"/>
      <c r="I173" s="132"/>
      <c r="J173" s="135">
        <f t="shared" si="33"/>
        <v>0</v>
      </c>
      <c r="K173" s="64" t="str">
        <f t="shared" si="28"/>
        <v>0</v>
      </c>
      <c r="L173" s="65" t="str">
        <f t="shared" si="29"/>
        <v>0</v>
      </c>
      <c r="M173" s="55">
        <f>SUMIFS($J:$J,$C:$C,Data!$B$6,$B:$B,$B173)</f>
        <v>0</v>
      </c>
      <c r="N173" s="55">
        <f>SUMIFS($J:$J,$C:$C,Data!$B$7,$B:$B,$B173)</f>
        <v>0</v>
      </c>
      <c r="O173" s="55">
        <f>SUMIFS($J:$J,$C:$C,Data!$B$8,$B:$B,$B173)</f>
        <v>0</v>
      </c>
      <c r="P173" s="55">
        <f t="shared" si="34"/>
        <v>0</v>
      </c>
      <c r="Q173" s="55">
        <f t="shared" si="35"/>
        <v>0</v>
      </c>
      <c r="R173" s="25" t="b">
        <f>AND($L173="A",$C$5=Data!$G$24)</f>
        <v>0</v>
      </c>
      <c r="S173" s="25" t="b">
        <f>AND($L173="A",$C$5=Data!$G$23)</f>
        <v>0</v>
      </c>
      <c r="T173" s="55">
        <f t="shared" si="36"/>
        <v>0</v>
      </c>
      <c r="U173" s="55">
        <f t="shared" si="30"/>
        <v>0</v>
      </c>
      <c r="V173" s="25" t="b">
        <f>AND($L173="B",$C$6=Data!$G$24)</f>
        <v>0</v>
      </c>
      <c r="W173" s="25" t="b">
        <f>AND($L173="B",$C$6=Data!$G$23)</f>
        <v>0</v>
      </c>
      <c r="X173" s="55">
        <f t="shared" si="37"/>
        <v>0</v>
      </c>
      <c r="Y173" s="55">
        <f t="shared" si="31"/>
        <v>0</v>
      </c>
      <c r="Z173" s="25" t="b">
        <f>AND($L173="C",$C$7=Data!$G$24)</f>
        <v>0</v>
      </c>
      <c r="AA173" s="25" t="b">
        <f>AND($L173="C",$C$7=Data!$G$23)</f>
        <v>0</v>
      </c>
      <c r="AB173" s="55">
        <f t="shared" si="38"/>
        <v>0</v>
      </c>
      <c r="AC173" s="55">
        <f t="shared" si="32"/>
        <v>0</v>
      </c>
      <c r="AE173" s="55">
        <f t="shared" si="39"/>
        <v>0</v>
      </c>
      <c r="AG173" s="125" t="b">
        <f>OR(AND($C$5=Data!$G$24,K173="A"),AND($C$6=Data!$G$24,K173="B"),AND($C$7=Data!$G$24,K173="C"))*COUNTIFS(B:B,B173,K:K,K173,B:B,"&lt;&gt;"&amp;"",C:C,"&lt;&gt;"&amp;"")&gt;1</f>
        <v>0</v>
      </c>
      <c r="AH173" s="125" t="b">
        <f t="shared" si="40"/>
        <v>0</v>
      </c>
      <c r="AI173" s="55">
        <f t="shared" si="41"/>
        <v>0</v>
      </c>
    </row>
    <row r="174" spans="1:35" ht="30.75" customHeight="1" x14ac:dyDescent="0.25">
      <c r="A174" s="57"/>
      <c r="B174" s="57"/>
      <c r="C174" s="59"/>
      <c r="D174" s="119"/>
      <c r="E174" s="43"/>
      <c r="F174" s="43"/>
      <c r="G174" s="58"/>
      <c r="H174" s="123"/>
      <c r="I174" s="132"/>
      <c r="J174" s="135">
        <f t="shared" si="33"/>
        <v>0</v>
      </c>
      <c r="K174" s="64" t="str">
        <f t="shared" si="28"/>
        <v>0</v>
      </c>
      <c r="L174" s="65" t="str">
        <f t="shared" si="29"/>
        <v>0</v>
      </c>
      <c r="M174" s="55">
        <f>SUMIFS($J:$J,$C:$C,Data!$B$6,$B:$B,$B174)</f>
        <v>0</v>
      </c>
      <c r="N174" s="55">
        <f>SUMIFS($J:$J,$C:$C,Data!$B$7,$B:$B,$B174)</f>
        <v>0</v>
      </c>
      <c r="O174" s="55">
        <f>SUMIFS($J:$J,$C:$C,Data!$B$8,$B:$B,$B174)</f>
        <v>0</v>
      </c>
      <c r="P174" s="55">
        <f t="shared" si="34"/>
        <v>0</v>
      </c>
      <c r="Q174" s="55">
        <f t="shared" si="35"/>
        <v>0</v>
      </c>
      <c r="R174" s="25" t="b">
        <f>AND($L174="A",$C$5=Data!$G$24)</f>
        <v>0</v>
      </c>
      <c r="S174" s="25" t="b">
        <f>AND($L174="A",$C$5=Data!$G$23)</f>
        <v>0</v>
      </c>
      <c r="T174" s="55">
        <f t="shared" si="36"/>
        <v>0</v>
      </c>
      <c r="U174" s="55">
        <f t="shared" si="30"/>
        <v>0</v>
      </c>
      <c r="V174" s="25" t="b">
        <f>AND($L174="B",$C$6=Data!$G$24)</f>
        <v>0</v>
      </c>
      <c r="W174" s="25" t="b">
        <f>AND($L174="B",$C$6=Data!$G$23)</f>
        <v>0</v>
      </c>
      <c r="X174" s="55">
        <f t="shared" si="37"/>
        <v>0</v>
      </c>
      <c r="Y174" s="55">
        <f t="shared" si="31"/>
        <v>0</v>
      </c>
      <c r="Z174" s="25" t="b">
        <f>AND($L174="C",$C$7=Data!$G$24)</f>
        <v>0</v>
      </c>
      <c r="AA174" s="25" t="b">
        <f>AND($L174="C",$C$7=Data!$G$23)</f>
        <v>0</v>
      </c>
      <c r="AB174" s="55">
        <f t="shared" si="38"/>
        <v>0</v>
      </c>
      <c r="AC174" s="55">
        <f t="shared" si="32"/>
        <v>0</v>
      </c>
      <c r="AE174" s="55">
        <f t="shared" si="39"/>
        <v>0</v>
      </c>
      <c r="AG174" s="125" t="b">
        <f>OR(AND($C$5=Data!$G$24,K174="A"),AND($C$6=Data!$G$24,K174="B"),AND($C$7=Data!$G$24,K174="C"))*COUNTIFS(B:B,B174,K:K,K174,B:B,"&lt;&gt;"&amp;"",C:C,"&lt;&gt;"&amp;"")&gt;1</f>
        <v>0</v>
      </c>
      <c r="AH174" s="125" t="b">
        <f t="shared" si="40"/>
        <v>0</v>
      </c>
      <c r="AI174" s="55">
        <f t="shared" si="41"/>
        <v>0</v>
      </c>
    </row>
    <row r="175" spans="1:35" ht="30.75" customHeight="1" x14ac:dyDescent="0.25">
      <c r="A175" s="57"/>
      <c r="B175" s="57"/>
      <c r="C175" s="59"/>
      <c r="D175" s="119"/>
      <c r="E175" s="43"/>
      <c r="F175" s="43"/>
      <c r="G175" s="58"/>
      <c r="H175" s="123"/>
      <c r="I175" s="132"/>
      <c r="J175" s="135">
        <f t="shared" si="33"/>
        <v>0</v>
      </c>
      <c r="K175" s="64" t="str">
        <f t="shared" si="28"/>
        <v>0</v>
      </c>
      <c r="L175" s="65" t="str">
        <f t="shared" si="29"/>
        <v>0</v>
      </c>
      <c r="M175" s="55">
        <f>SUMIFS($J:$J,$C:$C,Data!$B$6,$B:$B,$B175)</f>
        <v>0</v>
      </c>
      <c r="N175" s="55">
        <f>SUMIFS($J:$J,$C:$C,Data!$B$7,$B:$B,$B175)</f>
        <v>0</v>
      </c>
      <c r="O175" s="55">
        <f>SUMIFS($J:$J,$C:$C,Data!$B$8,$B:$B,$B175)</f>
        <v>0</v>
      </c>
      <c r="P175" s="55">
        <f t="shared" si="34"/>
        <v>0</v>
      </c>
      <c r="Q175" s="55">
        <f t="shared" si="35"/>
        <v>0</v>
      </c>
      <c r="R175" s="25" t="b">
        <f>AND($L175="A",$C$5=Data!$G$24)</f>
        <v>0</v>
      </c>
      <c r="S175" s="25" t="b">
        <f>AND($L175="A",$C$5=Data!$G$23)</f>
        <v>0</v>
      </c>
      <c r="T175" s="55">
        <f t="shared" si="36"/>
        <v>0</v>
      </c>
      <c r="U175" s="55">
        <f t="shared" si="30"/>
        <v>0</v>
      </c>
      <c r="V175" s="25" t="b">
        <f>AND($L175="B",$C$6=Data!$G$24)</f>
        <v>0</v>
      </c>
      <c r="W175" s="25" t="b">
        <f>AND($L175="B",$C$6=Data!$G$23)</f>
        <v>0</v>
      </c>
      <c r="X175" s="55">
        <f t="shared" si="37"/>
        <v>0</v>
      </c>
      <c r="Y175" s="55">
        <f t="shared" si="31"/>
        <v>0</v>
      </c>
      <c r="Z175" s="25" t="b">
        <f>AND($L175="C",$C$7=Data!$G$24)</f>
        <v>0</v>
      </c>
      <c r="AA175" s="25" t="b">
        <f>AND($L175="C",$C$7=Data!$G$23)</f>
        <v>0</v>
      </c>
      <c r="AB175" s="55">
        <f t="shared" si="38"/>
        <v>0</v>
      </c>
      <c r="AC175" s="55">
        <f t="shared" si="32"/>
        <v>0</v>
      </c>
      <c r="AE175" s="55">
        <f t="shared" si="39"/>
        <v>0</v>
      </c>
      <c r="AG175" s="125" t="b">
        <f>OR(AND($C$5=Data!$G$24,K175="A"),AND($C$6=Data!$G$24,K175="B"),AND($C$7=Data!$G$24,K175="C"))*COUNTIFS(B:B,B175,K:K,K175,B:B,"&lt;&gt;"&amp;"",C:C,"&lt;&gt;"&amp;"")&gt;1</f>
        <v>0</v>
      </c>
      <c r="AH175" s="125" t="b">
        <f t="shared" si="40"/>
        <v>0</v>
      </c>
      <c r="AI175" s="55">
        <f t="shared" si="41"/>
        <v>0</v>
      </c>
    </row>
    <row r="176" spans="1:35" ht="30.75" customHeight="1" x14ac:dyDescent="0.25">
      <c r="A176" s="57"/>
      <c r="B176" s="57"/>
      <c r="C176" s="59"/>
      <c r="D176" s="119"/>
      <c r="E176" s="43"/>
      <c r="F176" s="43"/>
      <c r="G176" s="58"/>
      <c r="H176" s="123"/>
      <c r="I176" s="132"/>
      <c r="J176" s="135">
        <f t="shared" si="33"/>
        <v>0</v>
      </c>
      <c r="K176" s="64" t="str">
        <f t="shared" si="28"/>
        <v>0</v>
      </c>
      <c r="L176" s="65" t="str">
        <f t="shared" si="29"/>
        <v>0</v>
      </c>
      <c r="M176" s="55">
        <f>SUMIFS($J:$J,$C:$C,Data!$B$6,$B:$B,$B176)</f>
        <v>0</v>
      </c>
      <c r="N176" s="55">
        <f>SUMIFS($J:$J,$C:$C,Data!$B$7,$B:$B,$B176)</f>
        <v>0</v>
      </c>
      <c r="O176" s="55">
        <f>SUMIFS($J:$J,$C:$C,Data!$B$8,$B:$B,$B176)</f>
        <v>0</v>
      </c>
      <c r="P176" s="55">
        <f t="shared" si="34"/>
        <v>0</v>
      </c>
      <c r="Q176" s="55">
        <f t="shared" si="35"/>
        <v>0</v>
      </c>
      <c r="R176" s="25" t="b">
        <f>AND($L176="A",$C$5=Data!$G$24)</f>
        <v>0</v>
      </c>
      <c r="S176" s="25" t="b">
        <f>AND($L176="A",$C$5=Data!$G$23)</f>
        <v>0</v>
      </c>
      <c r="T176" s="55">
        <f t="shared" si="36"/>
        <v>0</v>
      </c>
      <c r="U176" s="55">
        <f t="shared" si="30"/>
        <v>0</v>
      </c>
      <c r="V176" s="25" t="b">
        <f>AND($L176="B",$C$6=Data!$G$24)</f>
        <v>0</v>
      </c>
      <c r="W176" s="25" t="b">
        <f>AND($L176="B",$C$6=Data!$G$23)</f>
        <v>0</v>
      </c>
      <c r="X176" s="55">
        <f t="shared" si="37"/>
        <v>0</v>
      </c>
      <c r="Y176" s="55">
        <f t="shared" si="31"/>
        <v>0</v>
      </c>
      <c r="Z176" s="25" t="b">
        <f>AND($L176="C",$C$7=Data!$G$24)</f>
        <v>0</v>
      </c>
      <c r="AA176" s="25" t="b">
        <f>AND($L176="C",$C$7=Data!$G$23)</f>
        <v>0</v>
      </c>
      <c r="AB176" s="55">
        <f t="shared" si="38"/>
        <v>0</v>
      </c>
      <c r="AC176" s="55">
        <f t="shared" si="32"/>
        <v>0</v>
      </c>
      <c r="AE176" s="55">
        <f t="shared" si="39"/>
        <v>0</v>
      </c>
      <c r="AG176" s="125" t="b">
        <f>OR(AND($C$5=Data!$G$24,K176="A"),AND($C$6=Data!$G$24,K176="B"),AND($C$7=Data!$G$24,K176="C"))*COUNTIFS(B:B,B176,K:K,K176,B:B,"&lt;&gt;"&amp;"",C:C,"&lt;&gt;"&amp;"")&gt;1</f>
        <v>0</v>
      </c>
      <c r="AH176" s="125" t="b">
        <f t="shared" si="40"/>
        <v>0</v>
      </c>
      <c r="AI176" s="55">
        <f t="shared" si="41"/>
        <v>0</v>
      </c>
    </row>
    <row r="177" spans="1:35" ht="30.75" customHeight="1" x14ac:dyDescent="0.25">
      <c r="A177" s="57"/>
      <c r="B177" s="57"/>
      <c r="C177" s="59"/>
      <c r="D177" s="119"/>
      <c r="E177" s="43"/>
      <c r="F177" s="43"/>
      <c r="G177" s="58"/>
      <c r="H177" s="123"/>
      <c r="I177" s="132"/>
      <c r="J177" s="135">
        <f t="shared" si="33"/>
        <v>0</v>
      </c>
      <c r="K177" s="64" t="str">
        <f t="shared" si="28"/>
        <v>0</v>
      </c>
      <c r="L177" s="65" t="str">
        <f t="shared" si="29"/>
        <v>0</v>
      </c>
      <c r="M177" s="55">
        <f>SUMIFS($J:$J,$C:$C,Data!$B$6,$B:$B,$B177)</f>
        <v>0</v>
      </c>
      <c r="N177" s="55">
        <f>SUMIFS($J:$J,$C:$C,Data!$B$7,$B:$B,$B177)</f>
        <v>0</v>
      </c>
      <c r="O177" s="55">
        <f>SUMIFS($J:$J,$C:$C,Data!$B$8,$B:$B,$B177)</f>
        <v>0</v>
      </c>
      <c r="P177" s="55">
        <f t="shared" si="34"/>
        <v>0</v>
      </c>
      <c r="Q177" s="55">
        <f t="shared" si="35"/>
        <v>0</v>
      </c>
      <c r="R177" s="25" t="b">
        <f>AND($L177="A",$C$5=Data!$G$24)</f>
        <v>0</v>
      </c>
      <c r="S177" s="25" t="b">
        <f>AND($L177="A",$C$5=Data!$G$23)</f>
        <v>0</v>
      </c>
      <c r="T177" s="55">
        <f t="shared" si="36"/>
        <v>0</v>
      </c>
      <c r="U177" s="55">
        <f t="shared" si="30"/>
        <v>0</v>
      </c>
      <c r="V177" s="25" t="b">
        <f>AND($L177="B",$C$6=Data!$G$24)</f>
        <v>0</v>
      </c>
      <c r="W177" s="25" t="b">
        <f>AND($L177="B",$C$6=Data!$G$23)</f>
        <v>0</v>
      </c>
      <c r="X177" s="55">
        <f t="shared" si="37"/>
        <v>0</v>
      </c>
      <c r="Y177" s="55">
        <f t="shared" si="31"/>
        <v>0</v>
      </c>
      <c r="Z177" s="25" t="b">
        <f>AND($L177="C",$C$7=Data!$G$24)</f>
        <v>0</v>
      </c>
      <c r="AA177" s="25" t="b">
        <f>AND($L177="C",$C$7=Data!$G$23)</f>
        <v>0</v>
      </c>
      <c r="AB177" s="55">
        <f t="shared" si="38"/>
        <v>0</v>
      </c>
      <c r="AC177" s="55">
        <f t="shared" si="32"/>
        <v>0</v>
      </c>
      <c r="AE177" s="55">
        <f t="shared" si="39"/>
        <v>0</v>
      </c>
      <c r="AG177" s="125" t="b">
        <f>OR(AND($C$5=Data!$G$24,K177="A"),AND($C$6=Data!$G$24,K177="B"),AND($C$7=Data!$G$24,K177="C"))*COUNTIFS(B:B,B177,K:K,K177,B:B,"&lt;&gt;"&amp;"",C:C,"&lt;&gt;"&amp;"")&gt;1</f>
        <v>0</v>
      </c>
      <c r="AH177" s="125" t="b">
        <f t="shared" si="40"/>
        <v>0</v>
      </c>
      <c r="AI177" s="55">
        <f t="shared" si="41"/>
        <v>0</v>
      </c>
    </row>
    <row r="178" spans="1:35" ht="30.75" customHeight="1" x14ac:dyDescent="0.25">
      <c r="A178" s="57"/>
      <c r="B178" s="57"/>
      <c r="C178" s="59"/>
      <c r="D178" s="119"/>
      <c r="E178" s="43"/>
      <c r="F178" s="43"/>
      <c r="G178" s="58"/>
      <c r="H178" s="123"/>
      <c r="I178" s="132"/>
      <c r="J178" s="135">
        <f t="shared" si="33"/>
        <v>0</v>
      </c>
      <c r="K178" s="64" t="str">
        <f t="shared" si="28"/>
        <v>0</v>
      </c>
      <c r="L178" s="65" t="str">
        <f t="shared" si="29"/>
        <v>0</v>
      </c>
      <c r="M178" s="55">
        <f>SUMIFS($J:$J,$C:$C,Data!$B$6,$B:$B,$B178)</f>
        <v>0</v>
      </c>
      <c r="N178" s="55">
        <f>SUMIFS($J:$J,$C:$C,Data!$B$7,$B:$B,$B178)</f>
        <v>0</v>
      </c>
      <c r="O178" s="55">
        <f>SUMIFS($J:$J,$C:$C,Data!$B$8,$B:$B,$B178)</f>
        <v>0</v>
      </c>
      <c r="P178" s="55">
        <f t="shared" si="34"/>
        <v>0</v>
      </c>
      <c r="Q178" s="55">
        <f t="shared" si="35"/>
        <v>0</v>
      </c>
      <c r="R178" s="25" t="b">
        <f>AND($L178="A",$C$5=Data!$G$24)</f>
        <v>0</v>
      </c>
      <c r="S178" s="25" t="b">
        <f>AND($L178="A",$C$5=Data!$G$23)</f>
        <v>0</v>
      </c>
      <c r="T178" s="55">
        <f t="shared" si="36"/>
        <v>0</v>
      </c>
      <c r="U178" s="55">
        <f t="shared" si="30"/>
        <v>0</v>
      </c>
      <c r="V178" s="25" t="b">
        <f>AND($L178="B",$C$6=Data!$G$24)</f>
        <v>0</v>
      </c>
      <c r="W178" s="25" t="b">
        <f>AND($L178="B",$C$6=Data!$G$23)</f>
        <v>0</v>
      </c>
      <c r="X178" s="55">
        <f t="shared" si="37"/>
        <v>0</v>
      </c>
      <c r="Y178" s="55">
        <f t="shared" si="31"/>
        <v>0</v>
      </c>
      <c r="Z178" s="25" t="b">
        <f>AND($L178="C",$C$7=Data!$G$24)</f>
        <v>0</v>
      </c>
      <c r="AA178" s="25" t="b">
        <f>AND($L178="C",$C$7=Data!$G$23)</f>
        <v>0</v>
      </c>
      <c r="AB178" s="55">
        <f t="shared" si="38"/>
        <v>0</v>
      </c>
      <c r="AC178" s="55">
        <f t="shared" si="32"/>
        <v>0</v>
      </c>
      <c r="AE178" s="55">
        <f t="shared" si="39"/>
        <v>0</v>
      </c>
      <c r="AG178" s="125" t="b">
        <f>OR(AND($C$5=Data!$G$24,K178="A"),AND($C$6=Data!$G$24,K178="B"),AND($C$7=Data!$G$24,K178="C"))*COUNTIFS(B:B,B178,K:K,K178,B:B,"&lt;&gt;"&amp;"",C:C,"&lt;&gt;"&amp;"")&gt;1</f>
        <v>0</v>
      </c>
      <c r="AH178" s="125" t="b">
        <f t="shared" si="40"/>
        <v>0</v>
      </c>
      <c r="AI178" s="55">
        <f t="shared" si="41"/>
        <v>0</v>
      </c>
    </row>
    <row r="179" spans="1:35" ht="30.75" customHeight="1" x14ac:dyDescent="0.25">
      <c r="A179" s="57"/>
      <c r="B179" s="57"/>
      <c r="C179" s="59"/>
      <c r="D179" s="119"/>
      <c r="E179" s="43"/>
      <c r="F179" s="43"/>
      <c r="G179" s="58"/>
      <c r="H179" s="123"/>
      <c r="I179" s="132"/>
      <c r="J179" s="135">
        <f t="shared" si="33"/>
        <v>0</v>
      </c>
      <c r="K179" s="64" t="str">
        <f t="shared" si="28"/>
        <v>0</v>
      </c>
      <c r="L179" s="65" t="str">
        <f t="shared" si="29"/>
        <v>0</v>
      </c>
      <c r="M179" s="55">
        <f>SUMIFS($J:$J,$C:$C,Data!$B$6,$B:$B,$B179)</f>
        <v>0</v>
      </c>
      <c r="N179" s="55">
        <f>SUMIFS($J:$J,$C:$C,Data!$B$7,$B:$B,$B179)</f>
        <v>0</v>
      </c>
      <c r="O179" s="55">
        <f>SUMIFS($J:$J,$C:$C,Data!$B$8,$B:$B,$B179)</f>
        <v>0</v>
      </c>
      <c r="P179" s="55">
        <f t="shared" si="34"/>
        <v>0</v>
      </c>
      <c r="Q179" s="55">
        <f t="shared" si="35"/>
        <v>0</v>
      </c>
      <c r="R179" s="25" t="b">
        <f>AND($L179="A",$C$5=Data!$G$24)</f>
        <v>0</v>
      </c>
      <c r="S179" s="25" t="b">
        <f>AND($L179="A",$C$5=Data!$G$23)</f>
        <v>0</v>
      </c>
      <c r="T179" s="55">
        <f t="shared" si="36"/>
        <v>0</v>
      </c>
      <c r="U179" s="55">
        <f t="shared" si="30"/>
        <v>0</v>
      </c>
      <c r="V179" s="25" t="b">
        <f>AND($L179="B",$C$6=Data!$G$24)</f>
        <v>0</v>
      </c>
      <c r="W179" s="25" t="b">
        <f>AND($L179="B",$C$6=Data!$G$23)</f>
        <v>0</v>
      </c>
      <c r="X179" s="55">
        <f t="shared" si="37"/>
        <v>0</v>
      </c>
      <c r="Y179" s="55">
        <f t="shared" si="31"/>
        <v>0</v>
      </c>
      <c r="Z179" s="25" t="b">
        <f>AND($L179="C",$C$7=Data!$G$24)</f>
        <v>0</v>
      </c>
      <c r="AA179" s="25" t="b">
        <f>AND($L179="C",$C$7=Data!$G$23)</f>
        <v>0</v>
      </c>
      <c r="AB179" s="55">
        <f t="shared" si="38"/>
        <v>0</v>
      </c>
      <c r="AC179" s="55">
        <f t="shared" si="32"/>
        <v>0</v>
      </c>
      <c r="AE179" s="55">
        <f t="shared" si="39"/>
        <v>0</v>
      </c>
      <c r="AG179" s="125" t="b">
        <f>OR(AND($C$5=Data!$G$24,K179="A"),AND($C$6=Data!$G$24,K179="B"),AND($C$7=Data!$G$24,K179="C"))*COUNTIFS(B:B,B179,K:K,K179,B:B,"&lt;&gt;"&amp;"",C:C,"&lt;&gt;"&amp;"")&gt;1</f>
        <v>0</v>
      </c>
      <c r="AH179" s="125" t="b">
        <f t="shared" si="40"/>
        <v>0</v>
      </c>
      <c r="AI179" s="55">
        <f t="shared" si="41"/>
        <v>0</v>
      </c>
    </row>
    <row r="180" spans="1:35" ht="30.75" customHeight="1" x14ac:dyDescent="0.25">
      <c r="A180" s="57"/>
      <c r="B180" s="57"/>
      <c r="C180" s="59"/>
      <c r="D180" s="119"/>
      <c r="E180" s="43"/>
      <c r="F180" s="43"/>
      <c r="G180" s="58"/>
      <c r="H180" s="123"/>
      <c r="I180" s="132"/>
      <c r="J180" s="135">
        <f t="shared" si="33"/>
        <v>0</v>
      </c>
      <c r="K180" s="64" t="str">
        <f t="shared" si="28"/>
        <v>0</v>
      </c>
      <c r="L180" s="65" t="str">
        <f t="shared" si="29"/>
        <v>0</v>
      </c>
      <c r="M180" s="55">
        <f>SUMIFS($J:$J,$C:$C,Data!$B$6,$B:$B,$B180)</f>
        <v>0</v>
      </c>
      <c r="N180" s="55">
        <f>SUMIFS($J:$J,$C:$C,Data!$B$7,$B:$B,$B180)</f>
        <v>0</v>
      </c>
      <c r="O180" s="55">
        <f>SUMIFS($J:$J,$C:$C,Data!$B$8,$B:$B,$B180)</f>
        <v>0</v>
      </c>
      <c r="P180" s="55">
        <f t="shared" si="34"/>
        <v>0</v>
      </c>
      <c r="Q180" s="55">
        <f t="shared" si="35"/>
        <v>0</v>
      </c>
      <c r="R180" s="25" t="b">
        <f>AND($L180="A",$C$5=Data!$G$24)</f>
        <v>0</v>
      </c>
      <c r="S180" s="25" t="b">
        <f>AND($L180="A",$C$5=Data!$G$23)</f>
        <v>0</v>
      </c>
      <c r="T180" s="55">
        <f t="shared" si="36"/>
        <v>0</v>
      </c>
      <c r="U180" s="55">
        <f t="shared" si="30"/>
        <v>0</v>
      </c>
      <c r="V180" s="25" t="b">
        <f>AND($L180="B",$C$6=Data!$G$24)</f>
        <v>0</v>
      </c>
      <c r="W180" s="25" t="b">
        <f>AND($L180="B",$C$6=Data!$G$23)</f>
        <v>0</v>
      </c>
      <c r="X180" s="55">
        <f t="shared" si="37"/>
        <v>0</v>
      </c>
      <c r="Y180" s="55">
        <f t="shared" si="31"/>
        <v>0</v>
      </c>
      <c r="Z180" s="25" t="b">
        <f>AND($L180="C",$C$7=Data!$G$24)</f>
        <v>0</v>
      </c>
      <c r="AA180" s="25" t="b">
        <f>AND($L180="C",$C$7=Data!$G$23)</f>
        <v>0</v>
      </c>
      <c r="AB180" s="55">
        <f t="shared" si="38"/>
        <v>0</v>
      </c>
      <c r="AC180" s="55">
        <f t="shared" si="32"/>
        <v>0</v>
      </c>
      <c r="AE180" s="55">
        <f t="shared" si="39"/>
        <v>0</v>
      </c>
      <c r="AG180" s="125" t="b">
        <f>OR(AND($C$5=Data!$G$24,K180="A"),AND($C$6=Data!$G$24,K180="B"),AND($C$7=Data!$G$24,K180="C"))*COUNTIFS(B:B,B180,K:K,K180,B:B,"&lt;&gt;"&amp;"",C:C,"&lt;&gt;"&amp;"")&gt;1</f>
        <v>0</v>
      </c>
      <c r="AH180" s="125" t="b">
        <f t="shared" si="40"/>
        <v>0</v>
      </c>
      <c r="AI180" s="55">
        <f t="shared" si="41"/>
        <v>0</v>
      </c>
    </row>
    <row r="181" spans="1:35" ht="30.75" customHeight="1" x14ac:dyDescent="0.25">
      <c r="A181" s="57"/>
      <c r="B181" s="57"/>
      <c r="C181" s="59"/>
      <c r="D181" s="119"/>
      <c r="E181" s="43"/>
      <c r="F181" s="43"/>
      <c r="G181" s="58"/>
      <c r="H181" s="123"/>
      <c r="I181" s="132"/>
      <c r="J181" s="135">
        <f t="shared" si="33"/>
        <v>0</v>
      </c>
      <c r="K181" s="64" t="str">
        <f t="shared" si="28"/>
        <v>0</v>
      </c>
      <c r="L181" s="65" t="str">
        <f t="shared" si="29"/>
        <v>0</v>
      </c>
      <c r="M181" s="55">
        <f>SUMIFS($J:$J,$C:$C,Data!$B$6,$B:$B,$B181)</f>
        <v>0</v>
      </c>
      <c r="N181" s="55">
        <f>SUMIFS($J:$J,$C:$C,Data!$B$7,$B:$B,$B181)</f>
        <v>0</v>
      </c>
      <c r="O181" s="55">
        <f>SUMIFS($J:$J,$C:$C,Data!$B$8,$B:$B,$B181)</f>
        <v>0</v>
      </c>
      <c r="P181" s="55">
        <f t="shared" si="34"/>
        <v>0</v>
      </c>
      <c r="Q181" s="55">
        <f t="shared" si="35"/>
        <v>0</v>
      </c>
      <c r="R181" s="25" t="b">
        <f>AND($L181="A",$C$5=Data!$G$24)</f>
        <v>0</v>
      </c>
      <c r="S181" s="25" t="b">
        <f>AND($L181="A",$C$5=Data!$G$23)</f>
        <v>0</v>
      </c>
      <c r="T181" s="55">
        <f t="shared" si="36"/>
        <v>0</v>
      </c>
      <c r="U181" s="55">
        <f t="shared" si="30"/>
        <v>0</v>
      </c>
      <c r="V181" s="25" t="b">
        <f>AND($L181="B",$C$6=Data!$G$24)</f>
        <v>0</v>
      </c>
      <c r="W181" s="25" t="b">
        <f>AND($L181="B",$C$6=Data!$G$23)</f>
        <v>0</v>
      </c>
      <c r="X181" s="55">
        <f t="shared" si="37"/>
        <v>0</v>
      </c>
      <c r="Y181" s="55">
        <f t="shared" si="31"/>
        <v>0</v>
      </c>
      <c r="Z181" s="25" t="b">
        <f>AND($L181="C",$C$7=Data!$G$24)</f>
        <v>0</v>
      </c>
      <c r="AA181" s="25" t="b">
        <f>AND($L181="C",$C$7=Data!$G$23)</f>
        <v>0</v>
      </c>
      <c r="AB181" s="55">
        <f t="shared" si="38"/>
        <v>0</v>
      </c>
      <c r="AC181" s="55">
        <f t="shared" si="32"/>
        <v>0</v>
      </c>
      <c r="AE181" s="55">
        <f t="shared" si="39"/>
        <v>0</v>
      </c>
      <c r="AG181" s="125" t="b">
        <f>OR(AND($C$5=Data!$G$24,K181="A"),AND($C$6=Data!$G$24,K181="B"),AND($C$7=Data!$G$24,K181="C"))*COUNTIFS(B:B,B181,K:K,K181,B:B,"&lt;&gt;"&amp;"",C:C,"&lt;&gt;"&amp;"")&gt;1</f>
        <v>0</v>
      </c>
      <c r="AH181" s="125" t="b">
        <f t="shared" si="40"/>
        <v>0</v>
      </c>
      <c r="AI181" s="55">
        <f t="shared" si="41"/>
        <v>0</v>
      </c>
    </row>
    <row r="182" spans="1:35" ht="30.75" customHeight="1" x14ac:dyDescent="0.25">
      <c r="A182" s="57"/>
      <c r="B182" s="57"/>
      <c r="C182" s="59"/>
      <c r="D182" s="119"/>
      <c r="E182" s="43"/>
      <c r="F182" s="43"/>
      <c r="G182" s="58"/>
      <c r="H182" s="123"/>
      <c r="I182" s="132"/>
      <c r="J182" s="135">
        <f t="shared" si="33"/>
        <v>0</v>
      </c>
      <c r="K182" s="64" t="str">
        <f t="shared" si="28"/>
        <v>0</v>
      </c>
      <c r="L182" s="65" t="str">
        <f t="shared" si="29"/>
        <v>0</v>
      </c>
      <c r="M182" s="55">
        <f>SUMIFS($J:$J,$C:$C,Data!$B$6,$B:$B,$B182)</f>
        <v>0</v>
      </c>
      <c r="N182" s="55">
        <f>SUMIFS($J:$J,$C:$C,Data!$B$7,$B:$B,$B182)</f>
        <v>0</v>
      </c>
      <c r="O182" s="55">
        <f>SUMIFS($J:$J,$C:$C,Data!$B$8,$B:$B,$B182)</f>
        <v>0</v>
      </c>
      <c r="P182" s="55">
        <f t="shared" si="34"/>
        <v>0</v>
      </c>
      <c r="Q182" s="55">
        <f t="shared" si="35"/>
        <v>0</v>
      </c>
      <c r="R182" s="25" t="b">
        <f>AND($L182="A",$C$5=Data!$G$24)</f>
        <v>0</v>
      </c>
      <c r="S182" s="25" t="b">
        <f>AND($L182="A",$C$5=Data!$G$23)</f>
        <v>0</v>
      </c>
      <c r="T182" s="55">
        <f t="shared" si="36"/>
        <v>0</v>
      </c>
      <c r="U182" s="55">
        <f t="shared" si="30"/>
        <v>0</v>
      </c>
      <c r="V182" s="25" t="b">
        <f>AND($L182="B",$C$6=Data!$G$24)</f>
        <v>0</v>
      </c>
      <c r="W182" s="25" t="b">
        <f>AND($L182="B",$C$6=Data!$G$23)</f>
        <v>0</v>
      </c>
      <c r="X182" s="55">
        <f t="shared" si="37"/>
        <v>0</v>
      </c>
      <c r="Y182" s="55">
        <f t="shared" si="31"/>
        <v>0</v>
      </c>
      <c r="Z182" s="25" t="b">
        <f>AND($L182="C",$C$7=Data!$G$24)</f>
        <v>0</v>
      </c>
      <c r="AA182" s="25" t="b">
        <f>AND($L182="C",$C$7=Data!$G$23)</f>
        <v>0</v>
      </c>
      <c r="AB182" s="55">
        <f t="shared" si="38"/>
        <v>0</v>
      </c>
      <c r="AC182" s="55">
        <f t="shared" si="32"/>
        <v>0</v>
      </c>
      <c r="AE182" s="55">
        <f t="shared" si="39"/>
        <v>0</v>
      </c>
      <c r="AG182" s="125" t="b">
        <f>OR(AND($C$5=Data!$G$24,K182="A"),AND($C$6=Data!$G$24,K182="B"),AND($C$7=Data!$G$24,K182="C"))*COUNTIFS(B:B,B182,K:K,K182,B:B,"&lt;&gt;"&amp;"",C:C,"&lt;&gt;"&amp;"")&gt;1</f>
        <v>0</v>
      </c>
      <c r="AH182" s="125" t="b">
        <f t="shared" si="40"/>
        <v>0</v>
      </c>
      <c r="AI182" s="55">
        <f t="shared" si="41"/>
        <v>0</v>
      </c>
    </row>
    <row r="183" spans="1:35" ht="30.75" customHeight="1" x14ac:dyDescent="0.25">
      <c r="A183" s="57"/>
      <c r="B183" s="57"/>
      <c r="C183" s="59"/>
      <c r="D183" s="119"/>
      <c r="E183" s="43"/>
      <c r="F183" s="43"/>
      <c r="G183" s="58"/>
      <c r="H183" s="123"/>
      <c r="I183" s="132"/>
      <c r="J183" s="135">
        <f t="shared" si="33"/>
        <v>0</v>
      </c>
      <c r="K183" s="64" t="str">
        <f t="shared" si="28"/>
        <v>0</v>
      </c>
      <c r="L183" s="65" t="str">
        <f t="shared" si="29"/>
        <v>0</v>
      </c>
      <c r="M183" s="55">
        <f>SUMIFS($J:$J,$C:$C,Data!$B$6,$B:$B,$B183)</f>
        <v>0</v>
      </c>
      <c r="N183" s="55">
        <f>SUMIFS($J:$J,$C:$C,Data!$B$7,$B:$B,$B183)</f>
        <v>0</v>
      </c>
      <c r="O183" s="55">
        <f>SUMIFS($J:$J,$C:$C,Data!$B$8,$B:$B,$B183)</f>
        <v>0</v>
      </c>
      <c r="P183" s="55">
        <f t="shared" si="34"/>
        <v>0</v>
      </c>
      <c r="Q183" s="55">
        <f t="shared" si="35"/>
        <v>0</v>
      </c>
      <c r="R183" s="25" t="b">
        <f>AND($L183="A",$C$5=Data!$G$24)</f>
        <v>0</v>
      </c>
      <c r="S183" s="25" t="b">
        <f>AND($L183="A",$C$5=Data!$G$23)</f>
        <v>0</v>
      </c>
      <c r="T183" s="55">
        <f t="shared" si="36"/>
        <v>0</v>
      </c>
      <c r="U183" s="55">
        <f t="shared" si="30"/>
        <v>0</v>
      </c>
      <c r="V183" s="25" t="b">
        <f>AND($L183="B",$C$6=Data!$G$24)</f>
        <v>0</v>
      </c>
      <c r="W183" s="25" t="b">
        <f>AND($L183="B",$C$6=Data!$G$23)</f>
        <v>0</v>
      </c>
      <c r="X183" s="55">
        <f t="shared" si="37"/>
        <v>0</v>
      </c>
      <c r="Y183" s="55">
        <f t="shared" si="31"/>
        <v>0</v>
      </c>
      <c r="Z183" s="25" t="b">
        <f>AND($L183="C",$C$7=Data!$G$24)</f>
        <v>0</v>
      </c>
      <c r="AA183" s="25" t="b">
        <f>AND($L183="C",$C$7=Data!$G$23)</f>
        <v>0</v>
      </c>
      <c r="AB183" s="55">
        <f t="shared" si="38"/>
        <v>0</v>
      </c>
      <c r="AC183" s="55">
        <f t="shared" si="32"/>
        <v>0</v>
      </c>
      <c r="AE183" s="55">
        <f t="shared" si="39"/>
        <v>0</v>
      </c>
      <c r="AG183" s="125" t="b">
        <f>OR(AND($C$5=Data!$G$24,K183="A"),AND($C$6=Data!$G$24,K183="B"),AND($C$7=Data!$G$24,K183="C"))*COUNTIFS(B:B,B183,K:K,K183,B:B,"&lt;&gt;"&amp;"",C:C,"&lt;&gt;"&amp;"")&gt;1</f>
        <v>0</v>
      </c>
      <c r="AH183" s="125" t="b">
        <f t="shared" si="40"/>
        <v>0</v>
      </c>
      <c r="AI183" s="55">
        <f t="shared" si="41"/>
        <v>0</v>
      </c>
    </row>
    <row r="184" spans="1:35" ht="30.75" customHeight="1" x14ac:dyDescent="0.25">
      <c r="A184" s="57"/>
      <c r="B184" s="57"/>
      <c r="C184" s="59"/>
      <c r="D184" s="119"/>
      <c r="E184" s="43"/>
      <c r="F184" s="43"/>
      <c r="G184" s="58"/>
      <c r="H184" s="123"/>
      <c r="I184" s="132"/>
      <c r="J184" s="135">
        <f t="shared" si="33"/>
        <v>0</v>
      </c>
      <c r="K184" s="64" t="str">
        <f t="shared" si="28"/>
        <v>0</v>
      </c>
      <c r="L184" s="65" t="str">
        <f t="shared" si="29"/>
        <v>0</v>
      </c>
      <c r="M184" s="55">
        <f>SUMIFS($J:$J,$C:$C,Data!$B$6,$B:$B,$B184)</f>
        <v>0</v>
      </c>
      <c r="N184" s="55">
        <f>SUMIFS($J:$J,$C:$C,Data!$B$7,$B:$B,$B184)</f>
        <v>0</v>
      </c>
      <c r="O184" s="55">
        <f>SUMIFS($J:$J,$C:$C,Data!$B$8,$B:$B,$B184)</f>
        <v>0</v>
      </c>
      <c r="P184" s="55">
        <f t="shared" si="34"/>
        <v>0</v>
      </c>
      <c r="Q184" s="55">
        <f t="shared" si="35"/>
        <v>0</v>
      </c>
      <c r="R184" s="25" t="b">
        <f>AND($L184="A",$C$5=Data!$G$24)</f>
        <v>0</v>
      </c>
      <c r="S184" s="25" t="b">
        <f>AND($L184="A",$C$5=Data!$G$23)</f>
        <v>0</v>
      </c>
      <c r="T184" s="55">
        <f t="shared" si="36"/>
        <v>0</v>
      </c>
      <c r="U184" s="55">
        <f t="shared" si="30"/>
        <v>0</v>
      </c>
      <c r="V184" s="25" t="b">
        <f>AND($L184="B",$C$6=Data!$G$24)</f>
        <v>0</v>
      </c>
      <c r="W184" s="25" t="b">
        <f>AND($L184="B",$C$6=Data!$G$23)</f>
        <v>0</v>
      </c>
      <c r="X184" s="55">
        <f t="shared" si="37"/>
        <v>0</v>
      </c>
      <c r="Y184" s="55">
        <f t="shared" si="31"/>
        <v>0</v>
      </c>
      <c r="Z184" s="25" t="b">
        <f>AND($L184="C",$C$7=Data!$G$24)</f>
        <v>0</v>
      </c>
      <c r="AA184" s="25" t="b">
        <f>AND($L184="C",$C$7=Data!$G$23)</f>
        <v>0</v>
      </c>
      <c r="AB184" s="55">
        <f t="shared" si="38"/>
        <v>0</v>
      </c>
      <c r="AC184" s="55">
        <f t="shared" si="32"/>
        <v>0</v>
      </c>
      <c r="AE184" s="55">
        <f t="shared" si="39"/>
        <v>0</v>
      </c>
      <c r="AG184" s="125" t="b">
        <f>OR(AND($C$5=Data!$G$24,K184="A"),AND($C$6=Data!$G$24,K184="B"),AND($C$7=Data!$G$24,K184="C"))*COUNTIFS(B:B,B184,K:K,K184,B:B,"&lt;&gt;"&amp;"",C:C,"&lt;&gt;"&amp;"")&gt;1</f>
        <v>0</v>
      </c>
      <c r="AH184" s="125" t="b">
        <f t="shared" si="40"/>
        <v>0</v>
      </c>
      <c r="AI184" s="55">
        <f t="shared" si="41"/>
        <v>0</v>
      </c>
    </row>
    <row r="185" spans="1:35" ht="30.75" customHeight="1" x14ac:dyDescent="0.25">
      <c r="A185" s="57"/>
      <c r="B185" s="57"/>
      <c r="C185" s="59"/>
      <c r="D185" s="119"/>
      <c r="E185" s="43"/>
      <c r="F185" s="43"/>
      <c r="G185" s="58"/>
      <c r="H185" s="123"/>
      <c r="I185" s="132"/>
      <c r="J185" s="135">
        <f t="shared" si="33"/>
        <v>0</v>
      </c>
      <c r="K185" s="64" t="str">
        <f t="shared" si="28"/>
        <v>0</v>
      </c>
      <c r="L185" s="65" t="str">
        <f t="shared" si="29"/>
        <v>0</v>
      </c>
      <c r="M185" s="55">
        <f>SUMIFS($J:$J,$C:$C,Data!$B$6,$B:$B,$B185)</f>
        <v>0</v>
      </c>
      <c r="N185" s="55">
        <f>SUMIFS($J:$J,$C:$C,Data!$B$7,$B:$B,$B185)</f>
        <v>0</v>
      </c>
      <c r="O185" s="55">
        <f>SUMIFS($J:$J,$C:$C,Data!$B$8,$B:$B,$B185)</f>
        <v>0</v>
      </c>
      <c r="P185" s="55">
        <f t="shared" si="34"/>
        <v>0</v>
      </c>
      <c r="Q185" s="55">
        <f t="shared" si="35"/>
        <v>0</v>
      </c>
      <c r="R185" s="25" t="b">
        <f>AND($L185="A",$C$5=Data!$G$24)</f>
        <v>0</v>
      </c>
      <c r="S185" s="25" t="b">
        <f>AND($L185="A",$C$5=Data!$G$23)</f>
        <v>0</v>
      </c>
      <c r="T185" s="55">
        <f t="shared" si="36"/>
        <v>0</v>
      </c>
      <c r="U185" s="55">
        <f t="shared" si="30"/>
        <v>0</v>
      </c>
      <c r="V185" s="25" t="b">
        <f>AND($L185="B",$C$6=Data!$G$24)</f>
        <v>0</v>
      </c>
      <c r="W185" s="25" t="b">
        <f>AND($L185="B",$C$6=Data!$G$23)</f>
        <v>0</v>
      </c>
      <c r="X185" s="55">
        <f t="shared" si="37"/>
        <v>0</v>
      </c>
      <c r="Y185" s="55">
        <f t="shared" si="31"/>
        <v>0</v>
      </c>
      <c r="Z185" s="25" t="b">
        <f>AND($L185="C",$C$7=Data!$G$24)</f>
        <v>0</v>
      </c>
      <c r="AA185" s="25" t="b">
        <f>AND($L185="C",$C$7=Data!$G$23)</f>
        <v>0</v>
      </c>
      <c r="AB185" s="55">
        <f t="shared" si="38"/>
        <v>0</v>
      </c>
      <c r="AC185" s="55">
        <f t="shared" si="32"/>
        <v>0</v>
      </c>
      <c r="AE185" s="55">
        <f t="shared" si="39"/>
        <v>0</v>
      </c>
      <c r="AG185" s="125" t="b">
        <f>OR(AND($C$5=Data!$G$24,K185="A"),AND($C$6=Data!$G$24,K185="B"),AND($C$7=Data!$G$24,K185="C"))*COUNTIFS(B:B,B185,K:K,K185,B:B,"&lt;&gt;"&amp;"",C:C,"&lt;&gt;"&amp;"")&gt;1</f>
        <v>0</v>
      </c>
      <c r="AH185" s="125" t="b">
        <f t="shared" si="40"/>
        <v>0</v>
      </c>
      <c r="AI185" s="55">
        <f t="shared" si="41"/>
        <v>0</v>
      </c>
    </row>
    <row r="186" spans="1:35" ht="30.75" customHeight="1" x14ac:dyDescent="0.25">
      <c r="A186" s="57"/>
      <c r="B186" s="57"/>
      <c r="C186" s="59"/>
      <c r="D186" s="119"/>
      <c r="E186" s="43"/>
      <c r="F186" s="43"/>
      <c r="G186" s="58"/>
      <c r="H186" s="123"/>
      <c r="I186" s="132"/>
      <c r="J186" s="135">
        <f t="shared" si="33"/>
        <v>0</v>
      </c>
      <c r="K186" s="64" t="str">
        <f t="shared" si="28"/>
        <v>0</v>
      </c>
      <c r="L186" s="65" t="str">
        <f t="shared" si="29"/>
        <v>0</v>
      </c>
      <c r="M186" s="55">
        <f>SUMIFS($J:$J,$C:$C,Data!$B$6,$B:$B,$B186)</f>
        <v>0</v>
      </c>
      <c r="N186" s="55">
        <f>SUMIFS($J:$J,$C:$C,Data!$B$7,$B:$B,$B186)</f>
        <v>0</v>
      </c>
      <c r="O186" s="55">
        <f>SUMIFS($J:$J,$C:$C,Data!$B$8,$B:$B,$B186)</f>
        <v>0</v>
      </c>
      <c r="P186" s="55">
        <f t="shared" si="34"/>
        <v>0</v>
      </c>
      <c r="Q186" s="55">
        <f t="shared" si="35"/>
        <v>0</v>
      </c>
      <c r="R186" s="25" t="b">
        <f>AND($L186="A",$C$5=Data!$G$24)</f>
        <v>0</v>
      </c>
      <c r="S186" s="25" t="b">
        <f>AND($L186="A",$C$5=Data!$G$23)</f>
        <v>0</v>
      </c>
      <c r="T186" s="55">
        <f t="shared" si="36"/>
        <v>0</v>
      </c>
      <c r="U186" s="55">
        <f t="shared" si="30"/>
        <v>0</v>
      </c>
      <c r="V186" s="25" t="b">
        <f>AND($L186="B",$C$6=Data!$G$24)</f>
        <v>0</v>
      </c>
      <c r="W186" s="25" t="b">
        <f>AND($L186="B",$C$6=Data!$G$23)</f>
        <v>0</v>
      </c>
      <c r="X186" s="55">
        <f t="shared" si="37"/>
        <v>0</v>
      </c>
      <c r="Y186" s="55">
        <f t="shared" si="31"/>
        <v>0</v>
      </c>
      <c r="Z186" s="25" t="b">
        <f>AND($L186="C",$C$7=Data!$G$24)</f>
        <v>0</v>
      </c>
      <c r="AA186" s="25" t="b">
        <f>AND($L186="C",$C$7=Data!$G$23)</f>
        <v>0</v>
      </c>
      <c r="AB186" s="55">
        <f t="shared" si="38"/>
        <v>0</v>
      </c>
      <c r="AC186" s="55">
        <f t="shared" si="32"/>
        <v>0</v>
      </c>
      <c r="AE186" s="55">
        <f t="shared" si="39"/>
        <v>0</v>
      </c>
      <c r="AG186" s="125" t="b">
        <f>OR(AND($C$5=Data!$G$24,K186="A"),AND($C$6=Data!$G$24,K186="B"),AND($C$7=Data!$G$24,K186="C"))*COUNTIFS(B:B,B186,K:K,K186,B:B,"&lt;&gt;"&amp;"",C:C,"&lt;&gt;"&amp;"")&gt;1</f>
        <v>0</v>
      </c>
      <c r="AH186" s="125" t="b">
        <f t="shared" si="40"/>
        <v>0</v>
      </c>
      <c r="AI186" s="55">
        <f t="shared" si="41"/>
        <v>0</v>
      </c>
    </row>
    <row r="187" spans="1:35" ht="30.75" customHeight="1" x14ac:dyDescent="0.25">
      <c r="A187" s="57"/>
      <c r="B187" s="57"/>
      <c r="C187" s="59"/>
      <c r="D187" s="119"/>
      <c r="E187" s="43"/>
      <c r="F187" s="43"/>
      <c r="G187" s="58"/>
      <c r="H187" s="123"/>
      <c r="I187" s="132"/>
      <c r="J187" s="135">
        <f t="shared" si="33"/>
        <v>0</v>
      </c>
      <c r="K187" s="64" t="str">
        <f t="shared" si="28"/>
        <v>0</v>
      </c>
      <c r="L187" s="65" t="str">
        <f t="shared" si="29"/>
        <v>0</v>
      </c>
      <c r="M187" s="55">
        <f>SUMIFS($J:$J,$C:$C,Data!$B$6,$B:$B,$B187)</f>
        <v>0</v>
      </c>
      <c r="N187" s="55">
        <f>SUMIFS($J:$J,$C:$C,Data!$B$7,$B:$B,$B187)</f>
        <v>0</v>
      </c>
      <c r="O187" s="55">
        <f>SUMIFS($J:$J,$C:$C,Data!$B$8,$B:$B,$B187)</f>
        <v>0</v>
      </c>
      <c r="P187" s="55">
        <f t="shared" si="34"/>
        <v>0</v>
      </c>
      <c r="Q187" s="55">
        <f t="shared" si="35"/>
        <v>0</v>
      </c>
      <c r="R187" s="25" t="b">
        <f>AND($L187="A",$C$5=Data!$G$24)</f>
        <v>0</v>
      </c>
      <c r="S187" s="25" t="b">
        <f>AND($L187="A",$C$5=Data!$G$23)</f>
        <v>0</v>
      </c>
      <c r="T187" s="55">
        <f t="shared" si="36"/>
        <v>0</v>
      </c>
      <c r="U187" s="55">
        <f t="shared" si="30"/>
        <v>0</v>
      </c>
      <c r="V187" s="25" t="b">
        <f>AND($L187="B",$C$6=Data!$G$24)</f>
        <v>0</v>
      </c>
      <c r="W187" s="25" t="b">
        <f>AND($L187="B",$C$6=Data!$G$23)</f>
        <v>0</v>
      </c>
      <c r="X187" s="55">
        <f t="shared" si="37"/>
        <v>0</v>
      </c>
      <c r="Y187" s="55">
        <f t="shared" si="31"/>
        <v>0</v>
      </c>
      <c r="Z187" s="25" t="b">
        <f>AND($L187="C",$C$7=Data!$G$24)</f>
        <v>0</v>
      </c>
      <c r="AA187" s="25" t="b">
        <f>AND($L187="C",$C$7=Data!$G$23)</f>
        <v>0</v>
      </c>
      <c r="AB187" s="55">
        <f t="shared" si="38"/>
        <v>0</v>
      </c>
      <c r="AC187" s="55">
        <f t="shared" si="32"/>
        <v>0</v>
      </c>
      <c r="AE187" s="55">
        <f t="shared" si="39"/>
        <v>0</v>
      </c>
      <c r="AG187" s="125" t="b">
        <f>OR(AND($C$5=Data!$G$24,K187="A"),AND($C$6=Data!$G$24,K187="B"),AND($C$7=Data!$G$24,K187="C"))*COUNTIFS(B:B,B187,K:K,K187,B:B,"&lt;&gt;"&amp;"",C:C,"&lt;&gt;"&amp;"")&gt;1</f>
        <v>0</v>
      </c>
      <c r="AH187" s="125" t="b">
        <f t="shared" si="40"/>
        <v>0</v>
      </c>
      <c r="AI187" s="55">
        <f t="shared" si="41"/>
        <v>0</v>
      </c>
    </row>
    <row r="188" spans="1:35" ht="30.75" customHeight="1" x14ac:dyDescent="0.25">
      <c r="A188" s="57"/>
      <c r="B188" s="57"/>
      <c r="C188" s="59"/>
      <c r="D188" s="119"/>
      <c r="E188" s="43"/>
      <c r="F188" s="43"/>
      <c r="G188" s="58"/>
      <c r="H188" s="123"/>
      <c r="I188" s="132"/>
      <c r="J188" s="135">
        <f t="shared" si="33"/>
        <v>0</v>
      </c>
      <c r="K188" s="64" t="str">
        <f t="shared" si="28"/>
        <v>0</v>
      </c>
      <c r="L188" s="65" t="str">
        <f t="shared" si="29"/>
        <v>0</v>
      </c>
      <c r="M188" s="55">
        <f>SUMIFS($J:$J,$C:$C,Data!$B$6,$B:$B,$B188)</f>
        <v>0</v>
      </c>
      <c r="N188" s="55">
        <f>SUMIFS($J:$J,$C:$C,Data!$B$7,$B:$B,$B188)</f>
        <v>0</v>
      </c>
      <c r="O188" s="55">
        <f>SUMIFS($J:$J,$C:$C,Data!$B$8,$B:$B,$B188)</f>
        <v>0</v>
      </c>
      <c r="P188" s="55">
        <f t="shared" si="34"/>
        <v>0</v>
      </c>
      <c r="Q188" s="55">
        <f t="shared" si="35"/>
        <v>0</v>
      </c>
      <c r="R188" s="25" t="b">
        <f>AND($L188="A",$C$5=Data!$G$24)</f>
        <v>0</v>
      </c>
      <c r="S188" s="25" t="b">
        <f>AND($L188="A",$C$5=Data!$G$23)</f>
        <v>0</v>
      </c>
      <c r="T188" s="55">
        <f t="shared" si="36"/>
        <v>0</v>
      </c>
      <c r="U188" s="55">
        <f t="shared" si="30"/>
        <v>0</v>
      </c>
      <c r="V188" s="25" t="b">
        <f>AND($L188="B",$C$6=Data!$G$24)</f>
        <v>0</v>
      </c>
      <c r="W188" s="25" t="b">
        <f>AND($L188="B",$C$6=Data!$G$23)</f>
        <v>0</v>
      </c>
      <c r="X188" s="55">
        <f t="shared" si="37"/>
        <v>0</v>
      </c>
      <c r="Y188" s="55">
        <f t="shared" si="31"/>
        <v>0</v>
      </c>
      <c r="Z188" s="25" t="b">
        <f>AND($L188="C",$C$7=Data!$G$24)</f>
        <v>0</v>
      </c>
      <c r="AA188" s="25" t="b">
        <f>AND($L188="C",$C$7=Data!$G$23)</f>
        <v>0</v>
      </c>
      <c r="AB188" s="55">
        <f t="shared" si="38"/>
        <v>0</v>
      </c>
      <c r="AC188" s="55">
        <f t="shared" si="32"/>
        <v>0</v>
      </c>
      <c r="AE188" s="55">
        <f t="shared" si="39"/>
        <v>0</v>
      </c>
      <c r="AG188" s="125" t="b">
        <f>OR(AND($C$5=Data!$G$24,K188="A"),AND($C$6=Data!$G$24,K188="B"),AND($C$7=Data!$G$24,K188="C"))*COUNTIFS(B:B,B188,K:K,K188,B:B,"&lt;&gt;"&amp;"",C:C,"&lt;&gt;"&amp;"")&gt;1</f>
        <v>0</v>
      </c>
      <c r="AH188" s="125" t="b">
        <f t="shared" si="40"/>
        <v>0</v>
      </c>
      <c r="AI188" s="55">
        <f t="shared" si="41"/>
        <v>0</v>
      </c>
    </row>
    <row r="189" spans="1:35" ht="30.75" customHeight="1" x14ac:dyDescent="0.25">
      <c r="A189" s="57"/>
      <c r="B189" s="57"/>
      <c r="C189" s="59"/>
      <c r="D189" s="119"/>
      <c r="E189" s="43"/>
      <c r="F189" s="43"/>
      <c r="G189" s="58"/>
      <c r="H189" s="123"/>
      <c r="I189" s="132"/>
      <c r="J189" s="135">
        <f t="shared" si="33"/>
        <v>0</v>
      </c>
      <c r="K189" s="64" t="str">
        <f t="shared" si="28"/>
        <v>0</v>
      </c>
      <c r="L189" s="65" t="str">
        <f t="shared" si="29"/>
        <v>0</v>
      </c>
      <c r="M189" s="55">
        <f>SUMIFS($J:$J,$C:$C,Data!$B$6,$B:$B,$B189)</f>
        <v>0</v>
      </c>
      <c r="N189" s="55">
        <f>SUMIFS($J:$J,$C:$C,Data!$B$7,$B:$B,$B189)</f>
        <v>0</v>
      </c>
      <c r="O189" s="55">
        <f>SUMIFS($J:$J,$C:$C,Data!$B$8,$B:$B,$B189)</f>
        <v>0</v>
      </c>
      <c r="P189" s="55">
        <f t="shared" si="34"/>
        <v>0</v>
      </c>
      <c r="Q189" s="55">
        <f t="shared" si="35"/>
        <v>0</v>
      </c>
      <c r="R189" s="25" t="b">
        <f>AND($L189="A",$C$5=Data!$G$24)</f>
        <v>0</v>
      </c>
      <c r="S189" s="25" t="b">
        <f>AND($L189="A",$C$5=Data!$G$23)</f>
        <v>0</v>
      </c>
      <c r="T189" s="55">
        <f t="shared" si="36"/>
        <v>0</v>
      </c>
      <c r="U189" s="55">
        <f t="shared" si="30"/>
        <v>0</v>
      </c>
      <c r="V189" s="25" t="b">
        <f>AND($L189="B",$C$6=Data!$G$24)</f>
        <v>0</v>
      </c>
      <c r="W189" s="25" t="b">
        <f>AND($L189="B",$C$6=Data!$G$23)</f>
        <v>0</v>
      </c>
      <c r="X189" s="55">
        <f t="shared" si="37"/>
        <v>0</v>
      </c>
      <c r="Y189" s="55">
        <f t="shared" si="31"/>
        <v>0</v>
      </c>
      <c r="Z189" s="25" t="b">
        <f>AND($L189="C",$C$7=Data!$G$24)</f>
        <v>0</v>
      </c>
      <c r="AA189" s="25" t="b">
        <f>AND($L189="C",$C$7=Data!$G$23)</f>
        <v>0</v>
      </c>
      <c r="AB189" s="55">
        <f t="shared" si="38"/>
        <v>0</v>
      </c>
      <c r="AC189" s="55">
        <f t="shared" si="32"/>
        <v>0</v>
      </c>
      <c r="AE189" s="55">
        <f t="shared" si="39"/>
        <v>0</v>
      </c>
      <c r="AG189" s="125" t="b">
        <f>OR(AND($C$5=Data!$G$24,K189="A"),AND($C$6=Data!$G$24,K189="B"),AND($C$7=Data!$G$24,K189="C"))*COUNTIFS(B:B,B189,K:K,K189,B:B,"&lt;&gt;"&amp;"",C:C,"&lt;&gt;"&amp;"")&gt;1</f>
        <v>0</v>
      </c>
      <c r="AH189" s="125" t="b">
        <f t="shared" si="40"/>
        <v>0</v>
      </c>
      <c r="AI189" s="55">
        <f t="shared" si="41"/>
        <v>0</v>
      </c>
    </row>
    <row r="190" spans="1:35" ht="30.75" customHeight="1" x14ac:dyDescent="0.25">
      <c r="A190" s="57"/>
      <c r="B190" s="57"/>
      <c r="C190" s="59"/>
      <c r="D190" s="119"/>
      <c r="E190" s="43"/>
      <c r="F190" s="43"/>
      <c r="G190" s="58"/>
      <c r="H190" s="123"/>
      <c r="I190" s="132"/>
      <c r="J190" s="135">
        <f t="shared" si="33"/>
        <v>0</v>
      </c>
      <c r="K190" s="64" t="str">
        <f t="shared" si="28"/>
        <v>0</v>
      </c>
      <c r="L190" s="65" t="str">
        <f t="shared" si="29"/>
        <v>0</v>
      </c>
      <c r="M190" s="55">
        <f>SUMIFS($J:$J,$C:$C,Data!$B$6,$B:$B,$B190)</f>
        <v>0</v>
      </c>
      <c r="N190" s="55">
        <f>SUMIFS($J:$J,$C:$C,Data!$B$7,$B:$B,$B190)</f>
        <v>0</v>
      </c>
      <c r="O190" s="55">
        <f>SUMIFS($J:$J,$C:$C,Data!$B$8,$B:$B,$B190)</f>
        <v>0</v>
      </c>
      <c r="P190" s="55">
        <f t="shared" si="34"/>
        <v>0</v>
      </c>
      <c r="Q190" s="55">
        <f t="shared" si="35"/>
        <v>0</v>
      </c>
      <c r="R190" s="25" t="b">
        <f>AND($L190="A",$C$5=Data!$G$24)</f>
        <v>0</v>
      </c>
      <c r="S190" s="25" t="b">
        <f>AND($L190="A",$C$5=Data!$G$23)</f>
        <v>0</v>
      </c>
      <c r="T190" s="55">
        <f t="shared" si="36"/>
        <v>0</v>
      </c>
      <c r="U190" s="55">
        <f t="shared" si="30"/>
        <v>0</v>
      </c>
      <c r="V190" s="25" t="b">
        <f>AND($L190="B",$C$6=Data!$G$24)</f>
        <v>0</v>
      </c>
      <c r="W190" s="25" t="b">
        <f>AND($L190="B",$C$6=Data!$G$23)</f>
        <v>0</v>
      </c>
      <c r="X190" s="55">
        <f t="shared" si="37"/>
        <v>0</v>
      </c>
      <c r="Y190" s="55">
        <f t="shared" si="31"/>
        <v>0</v>
      </c>
      <c r="Z190" s="25" t="b">
        <f>AND($L190="C",$C$7=Data!$G$24)</f>
        <v>0</v>
      </c>
      <c r="AA190" s="25" t="b">
        <f>AND($L190="C",$C$7=Data!$G$23)</f>
        <v>0</v>
      </c>
      <c r="AB190" s="55">
        <f t="shared" si="38"/>
        <v>0</v>
      </c>
      <c r="AC190" s="55">
        <f t="shared" si="32"/>
        <v>0</v>
      </c>
      <c r="AE190" s="55">
        <f t="shared" si="39"/>
        <v>0</v>
      </c>
      <c r="AG190" s="125" t="b">
        <f>OR(AND($C$5=Data!$G$24,K190="A"),AND($C$6=Data!$G$24,K190="B"),AND($C$7=Data!$G$24,K190="C"))*COUNTIFS(B:B,B190,K:K,K190,B:B,"&lt;&gt;"&amp;"",C:C,"&lt;&gt;"&amp;"")&gt;1</f>
        <v>0</v>
      </c>
      <c r="AH190" s="125" t="b">
        <f t="shared" si="40"/>
        <v>0</v>
      </c>
      <c r="AI190" s="55">
        <f t="shared" si="41"/>
        <v>0</v>
      </c>
    </row>
    <row r="191" spans="1:35" ht="30.75" customHeight="1" x14ac:dyDescent="0.25">
      <c r="A191" s="57"/>
      <c r="B191" s="57"/>
      <c r="C191" s="59"/>
      <c r="D191" s="119"/>
      <c r="E191" s="43"/>
      <c r="F191" s="43"/>
      <c r="G191" s="58"/>
      <c r="H191" s="123"/>
      <c r="I191" s="132"/>
      <c r="J191" s="135">
        <f t="shared" si="33"/>
        <v>0</v>
      </c>
      <c r="K191" s="64" t="str">
        <f t="shared" si="28"/>
        <v>0</v>
      </c>
      <c r="L191" s="65" t="str">
        <f t="shared" si="29"/>
        <v>0</v>
      </c>
      <c r="M191" s="55">
        <f>SUMIFS($J:$J,$C:$C,Data!$B$6,$B:$B,$B191)</f>
        <v>0</v>
      </c>
      <c r="N191" s="55">
        <f>SUMIFS($J:$J,$C:$C,Data!$B$7,$B:$B,$B191)</f>
        <v>0</v>
      </c>
      <c r="O191" s="55">
        <f>SUMIFS($J:$J,$C:$C,Data!$B$8,$B:$B,$B191)</f>
        <v>0</v>
      </c>
      <c r="P191" s="55">
        <f t="shared" si="34"/>
        <v>0</v>
      </c>
      <c r="Q191" s="55">
        <f t="shared" si="35"/>
        <v>0</v>
      </c>
      <c r="R191" s="25" t="b">
        <f>AND($L191="A",$C$5=Data!$G$24)</f>
        <v>0</v>
      </c>
      <c r="S191" s="25" t="b">
        <f>AND($L191="A",$C$5=Data!$G$23)</f>
        <v>0</v>
      </c>
      <c r="T191" s="55">
        <f t="shared" si="36"/>
        <v>0</v>
      </c>
      <c r="U191" s="55">
        <f t="shared" si="30"/>
        <v>0</v>
      </c>
      <c r="V191" s="25" t="b">
        <f>AND($L191="B",$C$6=Data!$G$24)</f>
        <v>0</v>
      </c>
      <c r="W191" s="25" t="b">
        <f>AND($L191="B",$C$6=Data!$G$23)</f>
        <v>0</v>
      </c>
      <c r="X191" s="55">
        <f t="shared" si="37"/>
        <v>0</v>
      </c>
      <c r="Y191" s="55">
        <f t="shared" si="31"/>
        <v>0</v>
      </c>
      <c r="Z191" s="25" t="b">
        <f>AND($L191="C",$C$7=Data!$G$24)</f>
        <v>0</v>
      </c>
      <c r="AA191" s="25" t="b">
        <f>AND($L191="C",$C$7=Data!$G$23)</f>
        <v>0</v>
      </c>
      <c r="AB191" s="55">
        <f t="shared" si="38"/>
        <v>0</v>
      </c>
      <c r="AC191" s="55">
        <f t="shared" si="32"/>
        <v>0</v>
      </c>
      <c r="AE191" s="55">
        <f t="shared" si="39"/>
        <v>0</v>
      </c>
      <c r="AG191" s="125" t="b">
        <f>OR(AND($C$5=Data!$G$24,K191="A"),AND($C$6=Data!$G$24,K191="B"),AND($C$7=Data!$G$24,K191="C"))*COUNTIFS(B:B,B191,K:K,K191,B:B,"&lt;&gt;"&amp;"",C:C,"&lt;&gt;"&amp;"")&gt;1</f>
        <v>0</v>
      </c>
      <c r="AH191" s="125" t="b">
        <f t="shared" si="40"/>
        <v>0</v>
      </c>
      <c r="AI191" s="55">
        <f t="shared" si="41"/>
        <v>0</v>
      </c>
    </row>
    <row r="192" spans="1:35" ht="30.75" customHeight="1" x14ac:dyDescent="0.25">
      <c r="A192" s="57"/>
      <c r="B192" s="57"/>
      <c r="C192" s="59"/>
      <c r="D192" s="119"/>
      <c r="E192" s="43"/>
      <c r="F192" s="43"/>
      <c r="G192" s="58"/>
      <c r="H192" s="123"/>
      <c r="I192" s="132"/>
      <c r="J192" s="135">
        <f t="shared" si="33"/>
        <v>0</v>
      </c>
      <c r="K192" s="64" t="str">
        <f t="shared" si="28"/>
        <v>0</v>
      </c>
      <c r="L192" s="65" t="str">
        <f t="shared" si="29"/>
        <v>0</v>
      </c>
      <c r="M192" s="55">
        <f>SUMIFS($J:$J,$C:$C,Data!$B$6,$B:$B,$B192)</f>
        <v>0</v>
      </c>
      <c r="N192" s="55">
        <f>SUMIFS($J:$J,$C:$C,Data!$B$7,$B:$B,$B192)</f>
        <v>0</v>
      </c>
      <c r="O192" s="55">
        <f>SUMIFS($J:$J,$C:$C,Data!$B$8,$B:$B,$B192)</f>
        <v>0</v>
      </c>
      <c r="P192" s="55">
        <f t="shared" si="34"/>
        <v>0</v>
      </c>
      <c r="Q192" s="55">
        <f t="shared" si="35"/>
        <v>0</v>
      </c>
      <c r="R192" s="25" t="b">
        <f>AND($L192="A",$C$5=Data!$G$24)</f>
        <v>0</v>
      </c>
      <c r="S192" s="25" t="b">
        <f>AND($L192="A",$C$5=Data!$G$23)</f>
        <v>0</v>
      </c>
      <c r="T192" s="55">
        <f t="shared" si="36"/>
        <v>0</v>
      </c>
      <c r="U192" s="55">
        <f t="shared" si="30"/>
        <v>0</v>
      </c>
      <c r="V192" s="25" t="b">
        <f>AND($L192="B",$C$6=Data!$G$24)</f>
        <v>0</v>
      </c>
      <c r="W192" s="25" t="b">
        <f>AND($L192="B",$C$6=Data!$G$23)</f>
        <v>0</v>
      </c>
      <c r="X192" s="55">
        <f t="shared" si="37"/>
        <v>0</v>
      </c>
      <c r="Y192" s="55">
        <f t="shared" si="31"/>
        <v>0</v>
      </c>
      <c r="Z192" s="25" t="b">
        <f>AND($L192="C",$C$7=Data!$G$24)</f>
        <v>0</v>
      </c>
      <c r="AA192" s="25" t="b">
        <f>AND($L192="C",$C$7=Data!$G$23)</f>
        <v>0</v>
      </c>
      <c r="AB192" s="55">
        <f t="shared" si="38"/>
        <v>0</v>
      </c>
      <c r="AC192" s="55">
        <f t="shared" si="32"/>
        <v>0</v>
      </c>
      <c r="AE192" s="55">
        <f t="shared" si="39"/>
        <v>0</v>
      </c>
      <c r="AG192" s="125" t="b">
        <f>OR(AND($C$5=Data!$G$24,K192="A"),AND($C$6=Data!$G$24,K192="B"),AND($C$7=Data!$G$24,K192="C"))*COUNTIFS(B:B,B192,K:K,K192,B:B,"&lt;&gt;"&amp;"",C:C,"&lt;&gt;"&amp;"")&gt;1</f>
        <v>0</v>
      </c>
      <c r="AH192" s="125" t="b">
        <f t="shared" si="40"/>
        <v>0</v>
      </c>
      <c r="AI192" s="55">
        <f t="shared" si="41"/>
        <v>0</v>
      </c>
    </row>
    <row r="193" spans="1:35" ht="30.75" customHeight="1" x14ac:dyDescent="0.25">
      <c r="A193" s="57"/>
      <c r="B193" s="57"/>
      <c r="C193" s="59"/>
      <c r="D193" s="119"/>
      <c r="E193" s="43"/>
      <c r="F193" s="43"/>
      <c r="G193" s="58"/>
      <c r="H193" s="123"/>
      <c r="I193" s="132"/>
      <c r="J193" s="135">
        <f t="shared" si="33"/>
        <v>0</v>
      </c>
      <c r="K193" s="64" t="str">
        <f t="shared" si="28"/>
        <v>0</v>
      </c>
      <c r="L193" s="65" t="str">
        <f t="shared" si="29"/>
        <v>0</v>
      </c>
      <c r="M193" s="55">
        <f>SUMIFS($J:$J,$C:$C,Data!$B$6,$B:$B,$B193)</f>
        <v>0</v>
      </c>
      <c r="N193" s="55">
        <f>SUMIFS($J:$J,$C:$C,Data!$B$7,$B:$B,$B193)</f>
        <v>0</v>
      </c>
      <c r="O193" s="55">
        <f>SUMIFS($J:$J,$C:$C,Data!$B$8,$B:$B,$B193)</f>
        <v>0</v>
      </c>
      <c r="P193" s="55">
        <f t="shared" si="34"/>
        <v>0</v>
      </c>
      <c r="Q193" s="55">
        <f t="shared" si="35"/>
        <v>0</v>
      </c>
      <c r="R193" s="25" t="b">
        <f>AND($L193="A",$C$5=Data!$G$24)</f>
        <v>0</v>
      </c>
      <c r="S193" s="25" t="b">
        <f>AND($L193="A",$C$5=Data!$G$23)</f>
        <v>0</v>
      </c>
      <c r="T193" s="55">
        <f t="shared" si="36"/>
        <v>0</v>
      </c>
      <c r="U193" s="55">
        <f t="shared" si="30"/>
        <v>0</v>
      </c>
      <c r="V193" s="25" t="b">
        <f>AND($L193="B",$C$6=Data!$G$24)</f>
        <v>0</v>
      </c>
      <c r="W193" s="25" t="b">
        <f>AND($L193="B",$C$6=Data!$G$23)</f>
        <v>0</v>
      </c>
      <c r="X193" s="55">
        <f t="shared" si="37"/>
        <v>0</v>
      </c>
      <c r="Y193" s="55">
        <f t="shared" si="31"/>
        <v>0</v>
      </c>
      <c r="Z193" s="25" t="b">
        <f>AND($L193="C",$C$7=Data!$G$24)</f>
        <v>0</v>
      </c>
      <c r="AA193" s="25" t="b">
        <f>AND($L193="C",$C$7=Data!$G$23)</f>
        <v>0</v>
      </c>
      <c r="AB193" s="55">
        <f t="shared" si="38"/>
        <v>0</v>
      </c>
      <c r="AC193" s="55">
        <f t="shared" si="32"/>
        <v>0</v>
      </c>
      <c r="AE193" s="55">
        <f t="shared" si="39"/>
        <v>0</v>
      </c>
      <c r="AG193" s="125" t="b">
        <f>OR(AND($C$5=Data!$G$24,K193="A"),AND($C$6=Data!$G$24,K193="B"),AND($C$7=Data!$G$24,K193="C"))*COUNTIFS(B:B,B193,K:K,K193,B:B,"&lt;&gt;"&amp;"",C:C,"&lt;&gt;"&amp;"")&gt;1</f>
        <v>0</v>
      </c>
      <c r="AH193" s="125" t="b">
        <f t="shared" si="40"/>
        <v>0</v>
      </c>
      <c r="AI193" s="55">
        <f t="shared" si="41"/>
        <v>0</v>
      </c>
    </row>
    <row r="194" spans="1:35" ht="30.75" customHeight="1" x14ac:dyDescent="0.25">
      <c r="A194" s="57"/>
      <c r="B194" s="57"/>
      <c r="C194" s="59"/>
      <c r="D194" s="119"/>
      <c r="E194" s="43"/>
      <c r="F194" s="43"/>
      <c r="G194" s="58"/>
      <c r="H194" s="123"/>
      <c r="I194" s="132"/>
      <c r="J194" s="135">
        <f t="shared" si="33"/>
        <v>0</v>
      </c>
      <c r="K194" s="64" t="str">
        <f t="shared" si="28"/>
        <v>0</v>
      </c>
      <c r="L194" s="65" t="str">
        <f t="shared" si="29"/>
        <v>0</v>
      </c>
      <c r="M194" s="55">
        <f>SUMIFS($J:$J,$C:$C,Data!$B$6,$B:$B,$B194)</f>
        <v>0</v>
      </c>
      <c r="N194" s="55">
        <f>SUMIFS($J:$J,$C:$C,Data!$B$7,$B:$B,$B194)</f>
        <v>0</v>
      </c>
      <c r="O194" s="55">
        <f>SUMIFS($J:$J,$C:$C,Data!$B$8,$B:$B,$B194)</f>
        <v>0</v>
      </c>
      <c r="P194" s="55">
        <f t="shared" si="34"/>
        <v>0</v>
      </c>
      <c r="Q194" s="55">
        <f t="shared" si="35"/>
        <v>0</v>
      </c>
      <c r="R194" s="25" t="b">
        <f>AND($L194="A",$C$5=Data!$G$24)</f>
        <v>0</v>
      </c>
      <c r="S194" s="25" t="b">
        <f>AND($L194="A",$C$5=Data!$G$23)</f>
        <v>0</v>
      </c>
      <c r="T194" s="55">
        <f t="shared" si="36"/>
        <v>0</v>
      </c>
      <c r="U194" s="55">
        <f t="shared" si="30"/>
        <v>0</v>
      </c>
      <c r="V194" s="25" t="b">
        <f>AND($L194="B",$C$6=Data!$G$24)</f>
        <v>0</v>
      </c>
      <c r="W194" s="25" t="b">
        <f>AND($L194="B",$C$6=Data!$G$23)</f>
        <v>0</v>
      </c>
      <c r="X194" s="55">
        <f t="shared" si="37"/>
        <v>0</v>
      </c>
      <c r="Y194" s="55">
        <f t="shared" si="31"/>
        <v>0</v>
      </c>
      <c r="Z194" s="25" t="b">
        <f>AND($L194="C",$C$7=Data!$G$24)</f>
        <v>0</v>
      </c>
      <c r="AA194" s="25" t="b">
        <f>AND($L194="C",$C$7=Data!$G$23)</f>
        <v>0</v>
      </c>
      <c r="AB194" s="55">
        <f t="shared" si="38"/>
        <v>0</v>
      </c>
      <c r="AC194" s="55">
        <f t="shared" si="32"/>
        <v>0</v>
      </c>
      <c r="AE194" s="55">
        <f t="shared" si="39"/>
        <v>0</v>
      </c>
      <c r="AG194" s="125" t="b">
        <f>OR(AND($C$5=Data!$G$24,K194="A"),AND($C$6=Data!$G$24,K194="B"),AND($C$7=Data!$G$24,K194="C"))*COUNTIFS(B:B,B194,K:K,K194,B:B,"&lt;&gt;"&amp;"",C:C,"&lt;&gt;"&amp;"")&gt;1</f>
        <v>0</v>
      </c>
      <c r="AH194" s="125" t="b">
        <f t="shared" si="40"/>
        <v>0</v>
      </c>
      <c r="AI194" s="55">
        <f t="shared" si="41"/>
        <v>0</v>
      </c>
    </row>
    <row r="195" spans="1:35" ht="30.75" customHeight="1" x14ac:dyDescent="0.25">
      <c r="A195" s="57"/>
      <c r="B195" s="57"/>
      <c r="C195" s="59"/>
      <c r="D195" s="119"/>
      <c r="E195" s="43"/>
      <c r="F195" s="43"/>
      <c r="G195" s="58"/>
      <c r="H195" s="123"/>
      <c r="I195" s="132"/>
      <c r="J195" s="135">
        <f t="shared" si="33"/>
        <v>0</v>
      </c>
      <c r="K195" s="64" t="str">
        <f t="shared" si="28"/>
        <v>0</v>
      </c>
      <c r="L195" s="65" t="str">
        <f t="shared" si="29"/>
        <v>0</v>
      </c>
      <c r="M195" s="55">
        <f>SUMIFS($J:$J,$C:$C,Data!$B$6,$B:$B,$B195)</f>
        <v>0</v>
      </c>
      <c r="N195" s="55">
        <f>SUMIFS($J:$J,$C:$C,Data!$B$7,$B:$B,$B195)</f>
        <v>0</v>
      </c>
      <c r="O195" s="55">
        <f>SUMIFS($J:$J,$C:$C,Data!$B$8,$B:$B,$B195)</f>
        <v>0</v>
      </c>
      <c r="P195" s="55">
        <f t="shared" si="34"/>
        <v>0</v>
      </c>
      <c r="Q195" s="55">
        <f t="shared" si="35"/>
        <v>0</v>
      </c>
      <c r="R195" s="25" t="b">
        <f>AND($L195="A",$C$5=Data!$G$24)</f>
        <v>0</v>
      </c>
      <c r="S195" s="25" t="b">
        <f>AND($L195="A",$C$5=Data!$G$23)</f>
        <v>0</v>
      </c>
      <c r="T195" s="55">
        <f t="shared" si="36"/>
        <v>0</v>
      </c>
      <c r="U195" s="55">
        <f t="shared" si="30"/>
        <v>0</v>
      </c>
      <c r="V195" s="25" t="b">
        <f>AND($L195="B",$C$6=Data!$G$24)</f>
        <v>0</v>
      </c>
      <c r="W195" s="25" t="b">
        <f>AND($L195="B",$C$6=Data!$G$23)</f>
        <v>0</v>
      </c>
      <c r="X195" s="55">
        <f t="shared" si="37"/>
        <v>0</v>
      </c>
      <c r="Y195" s="55">
        <f t="shared" si="31"/>
        <v>0</v>
      </c>
      <c r="Z195" s="25" t="b">
        <f>AND($L195="C",$C$7=Data!$G$24)</f>
        <v>0</v>
      </c>
      <c r="AA195" s="25" t="b">
        <f>AND($L195="C",$C$7=Data!$G$23)</f>
        <v>0</v>
      </c>
      <c r="AB195" s="55">
        <f t="shared" si="38"/>
        <v>0</v>
      </c>
      <c r="AC195" s="55">
        <f t="shared" si="32"/>
        <v>0</v>
      </c>
      <c r="AE195" s="55">
        <f t="shared" si="39"/>
        <v>0</v>
      </c>
      <c r="AG195" s="125" t="b">
        <f>OR(AND($C$5=Data!$G$24,K195="A"),AND($C$6=Data!$G$24,K195="B"),AND($C$7=Data!$G$24,K195="C"))*COUNTIFS(B:B,B195,K:K,K195,B:B,"&lt;&gt;"&amp;"",C:C,"&lt;&gt;"&amp;"")&gt;1</f>
        <v>0</v>
      </c>
      <c r="AH195" s="125" t="b">
        <f t="shared" si="40"/>
        <v>0</v>
      </c>
      <c r="AI195" s="55">
        <f t="shared" si="41"/>
        <v>0</v>
      </c>
    </row>
    <row r="196" spans="1:35" ht="30.75" customHeight="1" x14ac:dyDescent="0.25">
      <c r="A196" s="57"/>
      <c r="B196" s="57"/>
      <c r="C196" s="59"/>
      <c r="D196" s="119"/>
      <c r="E196" s="43"/>
      <c r="F196" s="43"/>
      <c r="G196" s="58"/>
      <c r="H196" s="123"/>
      <c r="I196" s="132"/>
      <c r="J196" s="135">
        <f t="shared" si="33"/>
        <v>0</v>
      </c>
      <c r="K196" s="64" t="str">
        <f t="shared" si="28"/>
        <v>0</v>
      </c>
      <c r="L196" s="65" t="str">
        <f t="shared" si="29"/>
        <v>0</v>
      </c>
      <c r="M196" s="55">
        <f>SUMIFS($J:$J,$C:$C,Data!$B$6,$B:$B,$B196)</f>
        <v>0</v>
      </c>
      <c r="N196" s="55">
        <f>SUMIFS($J:$J,$C:$C,Data!$B$7,$B:$B,$B196)</f>
        <v>0</v>
      </c>
      <c r="O196" s="55">
        <f>SUMIFS($J:$J,$C:$C,Data!$B$8,$B:$B,$B196)</f>
        <v>0</v>
      </c>
      <c r="P196" s="55">
        <f t="shared" si="34"/>
        <v>0</v>
      </c>
      <c r="Q196" s="55">
        <f t="shared" si="35"/>
        <v>0</v>
      </c>
      <c r="R196" s="25" t="b">
        <f>AND($L196="A",$C$5=Data!$G$24)</f>
        <v>0</v>
      </c>
      <c r="S196" s="25" t="b">
        <f>AND($L196="A",$C$5=Data!$G$23)</f>
        <v>0</v>
      </c>
      <c r="T196" s="55">
        <f t="shared" si="36"/>
        <v>0</v>
      </c>
      <c r="U196" s="55">
        <f t="shared" si="30"/>
        <v>0</v>
      </c>
      <c r="V196" s="25" t="b">
        <f>AND($L196="B",$C$6=Data!$G$24)</f>
        <v>0</v>
      </c>
      <c r="W196" s="25" t="b">
        <f>AND($L196="B",$C$6=Data!$G$23)</f>
        <v>0</v>
      </c>
      <c r="X196" s="55">
        <f t="shared" si="37"/>
        <v>0</v>
      </c>
      <c r="Y196" s="55">
        <f t="shared" si="31"/>
        <v>0</v>
      </c>
      <c r="Z196" s="25" t="b">
        <f>AND($L196="C",$C$7=Data!$G$24)</f>
        <v>0</v>
      </c>
      <c r="AA196" s="25" t="b">
        <f>AND($L196="C",$C$7=Data!$G$23)</f>
        <v>0</v>
      </c>
      <c r="AB196" s="55">
        <f t="shared" si="38"/>
        <v>0</v>
      </c>
      <c r="AC196" s="55">
        <f t="shared" si="32"/>
        <v>0</v>
      </c>
      <c r="AE196" s="55">
        <f t="shared" si="39"/>
        <v>0</v>
      </c>
      <c r="AG196" s="125" t="b">
        <f>OR(AND($C$5=Data!$G$24,K196="A"),AND($C$6=Data!$G$24,K196="B"),AND($C$7=Data!$G$24,K196="C"))*COUNTIFS(B:B,B196,K:K,K196,B:B,"&lt;&gt;"&amp;"",C:C,"&lt;&gt;"&amp;"")&gt;1</f>
        <v>0</v>
      </c>
      <c r="AH196" s="125" t="b">
        <f t="shared" si="40"/>
        <v>0</v>
      </c>
      <c r="AI196" s="55">
        <f t="shared" si="41"/>
        <v>0</v>
      </c>
    </row>
    <row r="197" spans="1:35" ht="30.75" customHeight="1" x14ac:dyDescent="0.25">
      <c r="A197" s="57"/>
      <c r="B197" s="57"/>
      <c r="C197" s="59"/>
      <c r="D197" s="119"/>
      <c r="E197" s="43"/>
      <c r="F197" s="43"/>
      <c r="G197" s="58"/>
      <c r="H197" s="123"/>
      <c r="I197" s="132"/>
      <c r="J197" s="135">
        <f t="shared" si="33"/>
        <v>0</v>
      </c>
      <c r="K197" s="64" t="str">
        <f t="shared" si="28"/>
        <v>0</v>
      </c>
      <c r="L197" s="65" t="str">
        <f t="shared" si="29"/>
        <v>0</v>
      </c>
      <c r="M197" s="55">
        <f>SUMIFS($J:$J,$C:$C,Data!$B$6,$B:$B,$B197)</f>
        <v>0</v>
      </c>
      <c r="N197" s="55">
        <f>SUMIFS($J:$J,$C:$C,Data!$B$7,$B:$B,$B197)</f>
        <v>0</v>
      </c>
      <c r="O197" s="55">
        <f>SUMIFS($J:$J,$C:$C,Data!$B$8,$B:$B,$B197)</f>
        <v>0</v>
      </c>
      <c r="P197" s="55">
        <f t="shared" si="34"/>
        <v>0</v>
      </c>
      <c r="Q197" s="55">
        <f t="shared" si="35"/>
        <v>0</v>
      </c>
      <c r="R197" s="25" t="b">
        <f>AND($L197="A",$C$5=Data!$G$24)</f>
        <v>0</v>
      </c>
      <c r="S197" s="25" t="b">
        <f>AND($L197="A",$C$5=Data!$G$23)</f>
        <v>0</v>
      </c>
      <c r="T197" s="55">
        <f t="shared" si="36"/>
        <v>0</v>
      </c>
      <c r="U197" s="55">
        <f t="shared" si="30"/>
        <v>0</v>
      </c>
      <c r="V197" s="25" t="b">
        <f>AND($L197="B",$C$6=Data!$G$24)</f>
        <v>0</v>
      </c>
      <c r="W197" s="25" t="b">
        <f>AND($L197="B",$C$6=Data!$G$23)</f>
        <v>0</v>
      </c>
      <c r="X197" s="55">
        <f t="shared" si="37"/>
        <v>0</v>
      </c>
      <c r="Y197" s="55">
        <f t="shared" si="31"/>
        <v>0</v>
      </c>
      <c r="Z197" s="25" t="b">
        <f>AND($L197="C",$C$7=Data!$G$24)</f>
        <v>0</v>
      </c>
      <c r="AA197" s="25" t="b">
        <f>AND($L197="C",$C$7=Data!$G$23)</f>
        <v>0</v>
      </c>
      <c r="AB197" s="55">
        <f t="shared" si="38"/>
        <v>0</v>
      </c>
      <c r="AC197" s="55">
        <f t="shared" si="32"/>
        <v>0</v>
      </c>
      <c r="AE197" s="55">
        <f t="shared" si="39"/>
        <v>0</v>
      </c>
      <c r="AG197" s="125" t="b">
        <f>OR(AND($C$5=Data!$G$24,K197="A"),AND($C$6=Data!$G$24,K197="B"),AND($C$7=Data!$G$24,K197="C"))*COUNTIFS(B:B,B197,K:K,K197,B:B,"&lt;&gt;"&amp;"",C:C,"&lt;&gt;"&amp;"")&gt;1</f>
        <v>0</v>
      </c>
      <c r="AH197" s="125" t="b">
        <f t="shared" si="40"/>
        <v>0</v>
      </c>
      <c r="AI197" s="55">
        <f t="shared" si="41"/>
        <v>0</v>
      </c>
    </row>
    <row r="198" spans="1:35" ht="30.75" customHeight="1" x14ac:dyDescent="0.25">
      <c r="A198" s="57"/>
      <c r="B198" s="57"/>
      <c r="C198" s="59"/>
      <c r="D198" s="119"/>
      <c r="E198" s="43"/>
      <c r="F198" s="43"/>
      <c r="G198" s="58"/>
      <c r="H198" s="123"/>
      <c r="I198" s="132"/>
      <c r="J198" s="135">
        <f t="shared" si="33"/>
        <v>0</v>
      </c>
      <c r="K198" s="64" t="str">
        <f t="shared" si="28"/>
        <v>0</v>
      </c>
      <c r="L198" s="65" t="str">
        <f t="shared" si="29"/>
        <v>0</v>
      </c>
      <c r="M198" s="55">
        <f>SUMIFS($J:$J,$C:$C,Data!$B$6,$B:$B,$B198)</f>
        <v>0</v>
      </c>
      <c r="N198" s="55">
        <f>SUMIFS($J:$J,$C:$C,Data!$B$7,$B:$B,$B198)</f>
        <v>0</v>
      </c>
      <c r="O198" s="55">
        <f>SUMIFS($J:$J,$C:$C,Data!$B$8,$B:$B,$B198)</f>
        <v>0</v>
      </c>
      <c r="P198" s="55">
        <f t="shared" si="34"/>
        <v>0</v>
      </c>
      <c r="Q198" s="55">
        <f t="shared" si="35"/>
        <v>0</v>
      </c>
      <c r="R198" s="25" t="b">
        <f>AND($L198="A",$C$5=Data!$G$24)</f>
        <v>0</v>
      </c>
      <c r="S198" s="25" t="b">
        <f>AND($L198="A",$C$5=Data!$G$23)</f>
        <v>0</v>
      </c>
      <c r="T198" s="55">
        <f t="shared" si="36"/>
        <v>0</v>
      </c>
      <c r="U198" s="55">
        <f t="shared" si="30"/>
        <v>0</v>
      </c>
      <c r="V198" s="25" t="b">
        <f>AND($L198="B",$C$6=Data!$G$24)</f>
        <v>0</v>
      </c>
      <c r="W198" s="25" t="b">
        <f>AND($L198="B",$C$6=Data!$G$23)</f>
        <v>0</v>
      </c>
      <c r="X198" s="55">
        <f t="shared" si="37"/>
        <v>0</v>
      </c>
      <c r="Y198" s="55">
        <f t="shared" si="31"/>
        <v>0</v>
      </c>
      <c r="Z198" s="25" t="b">
        <f>AND($L198="C",$C$7=Data!$G$24)</f>
        <v>0</v>
      </c>
      <c r="AA198" s="25" t="b">
        <f>AND($L198="C",$C$7=Data!$G$23)</f>
        <v>0</v>
      </c>
      <c r="AB198" s="55">
        <f t="shared" si="38"/>
        <v>0</v>
      </c>
      <c r="AC198" s="55">
        <f t="shared" si="32"/>
        <v>0</v>
      </c>
      <c r="AE198" s="55">
        <f t="shared" si="39"/>
        <v>0</v>
      </c>
      <c r="AG198" s="125" t="b">
        <f>OR(AND($C$5=Data!$G$24,K198="A"),AND($C$6=Data!$G$24,K198="B"),AND($C$7=Data!$G$24,K198="C"))*COUNTIFS(B:B,B198,K:K,K198,B:B,"&lt;&gt;"&amp;"",C:C,"&lt;&gt;"&amp;"")&gt;1</f>
        <v>0</v>
      </c>
      <c r="AH198" s="125" t="b">
        <f t="shared" si="40"/>
        <v>0</v>
      </c>
      <c r="AI198" s="55">
        <f t="shared" si="41"/>
        <v>0</v>
      </c>
    </row>
    <row r="199" spans="1:35" ht="30.75" customHeight="1" x14ac:dyDescent="0.25">
      <c r="A199" s="57"/>
      <c r="B199" s="57"/>
      <c r="C199" s="59"/>
      <c r="D199" s="119"/>
      <c r="E199" s="43"/>
      <c r="F199" s="43"/>
      <c r="G199" s="58"/>
      <c r="H199" s="123"/>
      <c r="I199" s="132"/>
      <c r="J199" s="135">
        <f t="shared" si="33"/>
        <v>0</v>
      </c>
      <c r="K199" s="64" t="str">
        <f t="shared" si="28"/>
        <v>0</v>
      </c>
      <c r="L199" s="65" t="str">
        <f t="shared" si="29"/>
        <v>0</v>
      </c>
      <c r="M199" s="55">
        <f>SUMIFS($J:$J,$C:$C,Data!$B$6,$B:$B,$B199)</f>
        <v>0</v>
      </c>
      <c r="N199" s="55">
        <f>SUMIFS($J:$J,$C:$C,Data!$B$7,$B:$B,$B199)</f>
        <v>0</v>
      </c>
      <c r="O199" s="55">
        <f>SUMIFS($J:$J,$C:$C,Data!$B$8,$B:$B,$B199)</f>
        <v>0</v>
      </c>
      <c r="P199" s="55">
        <f t="shared" si="34"/>
        <v>0</v>
      </c>
      <c r="Q199" s="55">
        <f t="shared" si="35"/>
        <v>0</v>
      </c>
      <c r="R199" s="25" t="b">
        <f>AND($L199="A",$C$5=Data!$G$24)</f>
        <v>0</v>
      </c>
      <c r="S199" s="25" t="b">
        <f>AND($L199="A",$C$5=Data!$G$23)</f>
        <v>0</v>
      </c>
      <c r="T199" s="55">
        <f t="shared" si="36"/>
        <v>0</v>
      </c>
      <c r="U199" s="55">
        <f t="shared" si="30"/>
        <v>0</v>
      </c>
      <c r="V199" s="25" t="b">
        <f>AND($L199="B",$C$6=Data!$G$24)</f>
        <v>0</v>
      </c>
      <c r="W199" s="25" t="b">
        <f>AND($L199="B",$C$6=Data!$G$23)</f>
        <v>0</v>
      </c>
      <c r="X199" s="55">
        <f t="shared" si="37"/>
        <v>0</v>
      </c>
      <c r="Y199" s="55">
        <f t="shared" si="31"/>
        <v>0</v>
      </c>
      <c r="Z199" s="25" t="b">
        <f>AND($L199="C",$C$7=Data!$G$24)</f>
        <v>0</v>
      </c>
      <c r="AA199" s="25" t="b">
        <f>AND($L199="C",$C$7=Data!$G$23)</f>
        <v>0</v>
      </c>
      <c r="AB199" s="55">
        <f t="shared" si="38"/>
        <v>0</v>
      </c>
      <c r="AC199" s="55">
        <f t="shared" si="32"/>
        <v>0</v>
      </c>
      <c r="AE199" s="55">
        <f t="shared" si="39"/>
        <v>0</v>
      </c>
      <c r="AG199" s="125" t="b">
        <f>OR(AND($C$5=Data!$G$24,K199="A"),AND($C$6=Data!$G$24,K199="B"),AND($C$7=Data!$G$24,K199="C"))*COUNTIFS(B:B,B199,K:K,K199,B:B,"&lt;&gt;"&amp;"",C:C,"&lt;&gt;"&amp;"")&gt;1</f>
        <v>0</v>
      </c>
      <c r="AH199" s="125" t="b">
        <f t="shared" si="40"/>
        <v>0</v>
      </c>
      <c r="AI199" s="55">
        <f t="shared" si="41"/>
        <v>0</v>
      </c>
    </row>
    <row r="200" spans="1:35" ht="30.75" customHeight="1" x14ac:dyDescent="0.25">
      <c r="A200" s="57"/>
      <c r="B200" s="57"/>
      <c r="C200" s="59"/>
      <c r="D200" s="119"/>
      <c r="E200" s="43"/>
      <c r="F200" s="43"/>
      <c r="G200" s="58"/>
      <c r="H200" s="123"/>
      <c r="I200" s="132"/>
      <c r="J200" s="135">
        <f t="shared" si="33"/>
        <v>0</v>
      </c>
      <c r="K200" s="64" t="str">
        <f t="shared" si="28"/>
        <v>0</v>
      </c>
      <c r="L200" s="65" t="str">
        <f t="shared" si="29"/>
        <v>0</v>
      </c>
      <c r="M200" s="55">
        <f>SUMIFS($J:$J,$C:$C,Data!$B$6,$B:$B,$B200)</f>
        <v>0</v>
      </c>
      <c r="N200" s="55">
        <f>SUMIFS($J:$J,$C:$C,Data!$B$7,$B:$B,$B200)</f>
        <v>0</v>
      </c>
      <c r="O200" s="55">
        <f>SUMIFS($J:$J,$C:$C,Data!$B$8,$B:$B,$B200)</f>
        <v>0</v>
      </c>
      <c r="P200" s="55">
        <f t="shared" si="34"/>
        <v>0</v>
      </c>
      <c r="Q200" s="55">
        <f t="shared" si="35"/>
        <v>0</v>
      </c>
      <c r="R200" s="25" t="b">
        <f>AND($L200="A",$C$5=Data!$G$24)</f>
        <v>0</v>
      </c>
      <c r="S200" s="25" t="b">
        <f>AND($L200="A",$C$5=Data!$G$23)</f>
        <v>0</v>
      </c>
      <c r="T200" s="55">
        <f t="shared" si="36"/>
        <v>0</v>
      </c>
      <c r="U200" s="55">
        <f t="shared" si="30"/>
        <v>0</v>
      </c>
      <c r="V200" s="25" t="b">
        <f>AND($L200="B",$C$6=Data!$G$24)</f>
        <v>0</v>
      </c>
      <c r="W200" s="25" t="b">
        <f>AND($L200="B",$C$6=Data!$G$23)</f>
        <v>0</v>
      </c>
      <c r="X200" s="55">
        <f t="shared" si="37"/>
        <v>0</v>
      </c>
      <c r="Y200" s="55">
        <f t="shared" si="31"/>
        <v>0</v>
      </c>
      <c r="Z200" s="25" t="b">
        <f>AND($L200="C",$C$7=Data!$G$24)</f>
        <v>0</v>
      </c>
      <c r="AA200" s="25" t="b">
        <f>AND($L200="C",$C$7=Data!$G$23)</f>
        <v>0</v>
      </c>
      <c r="AB200" s="55">
        <f t="shared" si="38"/>
        <v>0</v>
      </c>
      <c r="AC200" s="55">
        <f t="shared" si="32"/>
        <v>0</v>
      </c>
      <c r="AE200" s="55">
        <f t="shared" si="39"/>
        <v>0</v>
      </c>
      <c r="AG200" s="125" t="b">
        <f>OR(AND($C$5=Data!$G$24,K200="A"),AND($C$6=Data!$G$24,K200="B"),AND($C$7=Data!$G$24,K200="C"))*COUNTIFS(B:B,B200,K:K,K200,B:B,"&lt;&gt;"&amp;"",C:C,"&lt;&gt;"&amp;"")&gt;1</f>
        <v>0</v>
      </c>
      <c r="AH200" s="125" t="b">
        <f t="shared" si="40"/>
        <v>0</v>
      </c>
      <c r="AI200" s="55">
        <f t="shared" si="41"/>
        <v>0</v>
      </c>
    </row>
    <row r="201" spans="1:35" ht="30.75" customHeight="1" x14ac:dyDescent="0.25">
      <c r="A201" s="57"/>
      <c r="B201" s="57"/>
      <c r="C201" s="59"/>
      <c r="D201" s="119"/>
      <c r="E201" s="43"/>
      <c r="F201" s="43"/>
      <c r="G201" s="58"/>
      <c r="H201" s="123"/>
      <c r="I201" s="132"/>
      <c r="J201" s="135">
        <f t="shared" si="33"/>
        <v>0</v>
      </c>
      <c r="K201" s="64" t="str">
        <f t="shared" si="28"/>
        <v>0</v>
      </c>
      <c r="L201" s="65" t="str">
        <f t="shared" si="29"/>
        <v>0</v>
      </c>
      <c r="M201" s="55">
        <f>SUMIFS($J:$J,$C:$C,Data!$B$6,$B:$B,$B201)</f>
        <v>0</v>
      </c>
      <c r="N201" s="55">
        <f>SUMIFS($J:$J,$C:$C,Data!$B$7,$B:$B,$B201)</f>
        <v>0</v>
      </c>
      <c r="O201" s="55">
        <f>SUMIFS($J:$J,$C:$C,Data!$B$8,$B:$B,$B201)</f>
        <v>0</v>
      </c>
      <c r="P201" s="55">
        <f t="shared" si="34"/>
        <v>0</v>
      </c>
      <c r="Q201" s="55">
        <f t="shared" si="35"/>
        <v>0</v>
      </c>
      <c r="R201" s="25" t="b">
        <f>AND($L201="A",$C$5=Data!$G$24)</f>
        <v>0</v>
      </c>
      <c r="S201" s="25" t="b">
        <f>AND($L201="A",$C$5=Data!$G$23)</f>
        <v>0</v>
      </c>
      <c r="T201" s="55">
        <f t="shared" si="36"/>
        <v>0</v>
      </c>
      <c r="U201" s="55">
        <f t="shared" si="30"/>
        <v>0</v>
      </c>
      <c r="V201" s="25" t="b">
        <f>AND($L201="B",$C$6=Data!$G$24)</f>
        <v>0</v>
      </c>
      <c r="W201" s="25" t="b">
        <f>AND($L201="B",$C$6=Data!$G$23)</f>
        <v>0</v>
      </c>
      <c r="X201" s="55">
        <f t="shared" si="37"/>
        <v>0</v>
      </c>
      <c r="Y201" s="55">
        <f t="shared" si="31"/>
        <v>0</v>
      </c>
      <c r="Z201" s="25" t="b">
        <f>AND($L201="C",$C$7=Data!$G$24)</f>
        <v>0</v>
      </c>
      <c r="AA201" s="25" t="b">
        <f>AND($L201="C",$C$7=Data!$G$23)</f>
        <v>0</v>
      </c>
      <c r="AB201" s="55">
        <f t="shared" si="38"/>
        <v>0</v>
      </c>
      <c r="AC201" s="55">
        <f t="shared" si="32"/>
        <v>0</v>
      </c>
      <c r="AE201" s="55">
        <f t="shared" si="39"/>
        <v>0</v>
      </c>
      <c r="AG201" s="125" t="b">
        <f>OR(AND($C$5=Data!$G$24,K201="A"),AND($C$6=Data!$G$24,K201="B"),AND($C$7=Data!$G$24,K201="C"))*COUNTIFS(B:B,B201,K:K,K201,B:B,"&lt;&gt;"&amp;"",C:C,"&lt;&gt;"&amp;"")&gt;1</f>
        <v>0</v>
      </c>
      <c r="AH201" s="125" t="b">
        <f t="shared" si="40"/>
        <v>0</v>
      </c>
      <c r="AI201" s="55">
        <f t="shared" si="41"/>
        <v>0</v>
      </c>
    </row>
    <row r="202" spans="1:35" ht="30.75" customHeight="1" x14ac:dyDescent="0.25">
      <c r="A202" s="57"/>
      <c r="B202" s="57"/>
      <c r="C202" s="59"/>
      <c r="D202" s="119"/>
      <c r="E202" s="43"/>
      <c r="F202" s="43"/>
      <c r="G202" s="58"/>
      <c r="H202" s="123"/>
      <c r="I202" s="132"/>
      <c r="J202" s="135">
        <f t="shared" si="33"/>
        <v>0</v>
      </c>
      <c r="K202" s="64" t="str">
        <f t="shared" ref="K202:K208" si="42">IF(C202&lt;&gt;"",VLOOKUP(C202,budgetLine11ext,2,FALSE),"0")</f>
        <v>0</v>
      </c>
      <c r="L202" s="65" t="str">
        <f t="shared" ref="L202:L208" si="43">IF(C202&lt;&gt;"",VLOOKUP(C202,budgetLine11ext,3,FALSE),"0")</f>
        <v>0</v>
      </c>
      <c r="M202" s="55">
        <f>SUMIFS($J:$J,$C:$C,Data!$B$6,$B:$B,$B202)</f>
        <v>0</v>
      </c>
      <c r="N202" s="55">
        <f>SUMIFS($J:$J,$C:$C,Data!$B$7,$B:$B,$B202)</f>
        <v>0</v>
      </c>
      <c r="O202" s="55">
        <f>SUMIFS($J:$J,$C:$C,Data!$B$8,$B:$B,$B202)</f>
        <v>0</v>
      </c>
      <c r="P202" s="55">
        <f t="shared" si="34"/>
        <v>0</v>
      </c>
      <c r="Q202" s="55">
        <f t="shared" si="35"/>
        <v>0</v>
      </c>
      <c r="R202" s="25" t="b">
        <f>AND($L202="A",$C$5=Data!$G$24)</f>
        <v>0</v>
      </c>
      <c r="S202" s="25" t="b">
        <f>AND($L202="A",$C$5=Data!$G$23)</f>
        <v>0</v>
      </c>
      <c r="T202" s="55">
        <f t="shared" si="36"/>
        <v>0</v>
      </c>
      <c r="U202" s="55">
        <f t="shared" ref="U202:U208" si="44">IF(R202,P202*$D$5,0)</f>
        <v>0</v>
      </c>
      <c r="V202" s="25" t="b">
        <f>AND($L202="B",$C$6=Data!$G$24)</f>
        <v>0</v>
      </c>
      <c r="W202" s="25" t="b">
        <f>AND($L202="B",$C$6=Data!$G$23)</f>
        <v>0</v>
      </c>
      <c r="X202" s="55">
        <f t="shared" si="37"/>
        <v>0</v>
      </c>
      <c r="Y202" s="55">
        <f t="shared" ref="Y202:Y208" si="45">IF(V202,Q202*$D$6,0)</f>
        <v>0</v>
      </c>
      <c r="Z202" s="25" t="b">
        <f>AND($L202="C",$C$7=Data!$G$24)</f>
        <v>0</v>
      </c>
      <c r="AA202" s="25" t="b">
        <f>AND($L202="C",$C$7=Data!$G$23)</f>
        <v>0</v>
      </c>
      <c r="AB202" s="55">
        <f t="shared" si="38"/>
        <v>0</v>
      </c>
      <c r="AC202" s="55">
        <f t="shared" ref="AC202:AC208" si="46">IF(Z202,Q202*$D$7,0)</f>
        <v>0</v>
      </c>
      <c r="AE202" s="55">
        <f t="shared" si="39"/>
        <v>0</v>
      </c>
      <c r="AG202" s="125" t="b">
        <f>OR(AND($C$5=Data!$G$24,K202="A"),AND($C$6=Data!$G$24,K202="B"),AND($C$7=Data!$G$24,K202="C"))*COUNTIFS(B:B,B202,K:K,K202,B:B,"&lt;&gt;"&amp;"",C:C,"&lt;&gt;"&amp;"")&gt;1</f>
        <v>0</v>
      </c>
      <c r="AH202" s="125" t="b">
        <f t="shared" si="40"/>
        <v>0</v>
      </c>
      <c r="AI202" s="55">
        <f t="shared" si="41"/>
        <v>0</v>
      </c>
    </row>
    <row r="203" spans="1:35" ht="30.75" customHeight="1" x14ac:dyDescent="0.25">
      <c r="A203" s="57"/>
      <c r="B203" s="57"/>
      <c r="C203" s="59"/>
      <c r="D203" s="119"/>
      <c r="E203" s="43"/>
      <c r="F203" s="43"/>
      <c r="G203" s="58"/>
      <c r="H203" s="123"/>
      <c r="I203" s="132"/>
      <c r="J203" s="135">
        <f t="shared" ref="J203:J208" si="47">AI203</f>
        <v>0</v>
      </c>
      <c r="K203" s="64" t="str">
        <f t="shared" si="42"/>
        <v>0</v>
      </c>
      <c r="L203" s="65" t="str">
        <f t="shared" si="43"/>
        <v>0</v>
      </c>
      <c r="M203" s="55">
        <f>SUMIFS($J:$J,$C:$C,Data!$B$6,$B:$B,$B203)</f>
        <v>0</v>
      </c>
      <c r="N203" s="55">
        <f>SUMIFS($J:$J,$C:$C,Data!$B$7,$B:$B,$B203)</f>
        <v>0</v>
      </c>
      <c r="O203" s="55">
        <f>SUMIFS($J:$J,$C:$C,Data!$B$8,$B:$B,$B203)</f>
        <v>0</v>
      </c>
      <c r="P203" s="55">
        <f t="shared" ref="P203:P208" si="48">M203+N203+O203</f>
        <v>0</v>
      </c>
      <c r="Q203" s="55">
        <f t="shared" ref="Q203:Q208" si="49">SUMIFS(J:J,L:L,"A*",B:B,B203)</f>
        <v>0</v>
      </c>
      <c r="R203" s="25" t="b">
        <f>AND($L203="A",$C$5=Data!$G$24)</f>
        <v>0</v>
      </c>
      <c r="S203" s="25" t="b">
        <f>AND($L203="A",$C$5=Data!$G$23)</f>
        <v>0</v>
      </c>
      <c r="T203" s="55">
        <f t="shared" ref="T203:T208" si="50">IF(S203,$G203*$H203*$I203,0)</f>
        <v>0</v>
      </c>
      <c r="U203" s="55">
        <f t="shared" si="44"/>
        <v>0</v>
      </c>
      <c r="V203" s="25" t="b">
        <f>AND($L203="B",$C$6=Data!$G$24)</f>
        <v>0</v>
      </c>
      <c r="W203" s="25" t="b">
        <f>AND($L203="B",$C$6=Data!$G$23)</f>
        <v>0</v>
      </c>
      <c r="X203" s="55">
        <f t="shared" ref="X203:X208" si="51">IF(W203,$G203*$I203,0)</f>
        <v>0</v>
      </c>
      <c r="Y203" s="55">
        <f t="shared" si="45"/>
        <v>0</v>
      </c>
      <c r="Z203" s="25" t="b">
        <f>AND($L203="C",$C$7=Data!$G$24)</f>
        <v>0</v>
      </c>
      <c r="AA203" s="25" t="b">
        <f>AND($L203="C",$C$7=Data!$G$23)</f>
        <v>0</v>
      </c>
      <c r="AB203" s="55">
        <f t="shared" ref="AB203:AB208" si="52">IF(AA203,$G203*$H203*$I203,0)</f>
        <v>0</v>
      </c>
      <c r="AC203" s="55">
        <f t="shared" si="46"/>
        <v>0</v>
      </c>
      <c r="AE203" s="55">
        <f t="shared" ref="AE203:AE208" si="53">IF(OR(L203="D",L203="E",L203="F"),$G203*$I203,0)</f>
        <v>0</v>
      </c>
      <c r="AG203" s="125" t="b">
        <f>OR(AND($C$5=Data!$G$24,K203="A"),AND($C$6=Data!$G$24,K203="B"),AND($C$7=Data!$G$24,K203="C"))*COUNTIFS(B:B,B203,K:K,K203,B:B,"&lt;&gt;"&amp;"",C:C,"&lt;&gt;"&amp;"")&gt;1</f>
        <v>0</v>
      </c>
      <c r="AH203" s="125" t="b">
        <f t="shared" ref="AH203:AH208" si="54">AND(AND(A203&lt;&gt;"",B203&lt;&gt;""),RIGHT(A203,1)&lt;&gt;MID(B203,3,1))</f>
        <v>0</v>
      </c>
      <c r="AI203" s="55">
        <f t="shared" ref="AI203:AI208" si="55">T203+U203+X203+Y203+AB203+AC203+AE203</f>
        <v>0</v>
      </c>
    </row>
    <row r="204" spans="1:35" ht="30.75" customHeight="1" x14ac:dyDescent="0.25">
      <c r="A204" s="57"/>
      <c r="B204" s="57"/>
      <c r="C204" s="59"/>
      <c r="D204" s="119"/>
      <c r="E204" s="43"/>
      <c r="F204" s="43"/>
      <c r="G204" s="58"/>
      <c r="H204" s="123"/>
      <c r="I204" s="132"/>
      <c r="J204" s="135">
        <f t="shared" si="47"/>
        <v>0</v>
      </c>
      <c r="K204" s="64" t="str">
        <f t="shared" si="42"/>
        <v>0</v>
      </c>
      <c r="L204" s="65" t="str">
        <f t="shared" si="43"/>
        <v>0</v>
      </c>
      <c r="M204" s="55">
        <f>SUMIFS($J:$J,$C:$C,Data!$B$6,$B:$B,$B204)</f>
        <v>0</v>
      </c>
      <c r="N204" s="55">
        <f>SUMIFS($J:$J,$C:$C,Data!$B$7,$B:$B,$B204)</f>
        <v>0</v>
      </c>
      <c r="O204" s="55">
        <f>SUMIFS($J:$J,$C:$C,Data!$B$8,$B:$B,$B204)</f>
        <v>0</v>
      </c>
      <c r="P204" s="55">
        <f t="shared" si="48"/>
        <v>0</v>
      </c>
      <c r="Q204" s="55">
        <f t="shared" si="49"/>
        <v>0</v>
      </c>
      <c r="R204" s="25" t="b">
        <f>AND($L204="A",$C$5=Data!$G$24)</f>
        <v>0</v>
      </c>
      <c r="S204" s="25" t="b">
        <f>AND($L204="A",$C$5=Data!$G$23)</f>
        <v>0</v>
      </c>
      <c r="T204" s="55">
        <f t="shared" si="50"/>
        <v>0</v>
      </c>
      <c r="U204" s="55">
        <f t="shared" si="44"/>
        <v>0</v>
      </c>
      <c r="V204" s="25" t="b">
        <f>AND($L204="B",$C$6=Data!$G$24)</f>
        <v>0</v>
      </c>
      <c r="W204" s="25" t="b">
        <f>AND($L204="B",$C$6=Data!$G$23)</f>
        <v>0</v>
      </c>
      <c r="X204" s="55">
        <f t="shared" si="51"/>
        <v>0</v>
      </c>
      <c r="Y204" s="55">
        <f t="shared" si="45"/>
        <v>0</v>
      </c>
      <c r="Z204" s="25" t="b">
        <f>AND($L204="C",$C$7=Data!$G$24)</f>
        <v>0</v>
      </c>
      <c r="AA204" s="25" t="b">
        <f>AND($L204="C",$C$7=Data!$G$23)</f>
        <v>0</v>
      </c>
      <c r="AB204" s="55">
        <f t="shared" si="52"/>
        <v>0</v>
      </c>
      <c r="AC204" s="55">
        <f t="shared" si="46"/>
        <v>0</v>
      </c>
      <c r="AE204" s="55">
        <f t="shared" si="53"/>
        <v>0</v>
      </c>
      <c r="AG204" s="125" t="b">
        <f>OR(AND($C$5=Data!$G$24,K204="A"),AND($C$6=Data!$G$24,K204="B"),AND($C$7=Data!$G$24,K204="C"))*COUNTIFS(B:B,B204,K:K,K204,B:B,"&lt;&gt;"&amp;"",C:C,"&lt;&gt;"&amp;"")&gt;1</f>
        <v>0</v>
      </c>
      <c r="AH204" s="125" t="b">
        <f t="shared" si="54"/>
        <v>0</v>
      </c>
      <c r="AI204" s="55">
        <f t="shared" si="55"/>
        <v>0</v>
      </c>
    </row>
    <row r="205" spans="1:35" ht="30.75" customHeight="1" x14ac:dyDescent="0.25">
      <c r="A205" s="57"/>
      <c r="B205" s="57"/>
      <c r="C205" s="59"/>
      <c r="D205" s="119"/>
      <c r="E205" s="43"/>
      <c r="F205" s="43"/>
      <c r="G205" s="58"/>
      <c r="H205" s="123"/>
      <c r="I205" s="132"/>
      <c r="J205" s="135">
        <f t="shared" si="47"/>
        <v>0</v>
      </c>
      <c r="K205" s="64" t="str">
        <f t="shared" si="42"/>
        <v>0</v>
      </c>
      <c r="L205" s="65" t="str">
        <f t="shared" si="43"/>
        <v>0</v>
      </c>
      <c r="M205" s="55">
        <f>SUMIFS($J:$J,$C:$C,Data!$B$6,$B:$B,$B205)</f>
        <v>0</v>
      </c>
      <c r="N205" s="55">
        <f>SUMIFS($J:$J,$C:$C,Data!$B$7,$B:$B,$B205)</f>
        <v>0</v>
      </c>
      <c r="O205" s="55">
        <f>SUMIFS($J:$J,$C:$C,Data!$B$8,$B:$B,$B205)</f>
        <v>0</v>
      </c>
      <c r="P205" s="55">
        <f t="shared" si="48"/>
        <v>0</v>
      </c>
      <c r="Q205" s="55">
        <f t="shared" si="49"/>
        <v>0</v>
      </c>
      <c r="R205" s="25" t="b">
        <f>AND($L205="A",$C$5=Data!$G$24)</f>
        <v>0</v>
      </c>
      <c r="S205" s="25" t="b">
        <f>AND($L205="A",$C$5=Data!$G$23)</f>
        <v>0</v>
      </c>
      <c r="T205" s="55">
        <f t="shared" si="50"/>
        <v>0</v>
      </c>
      <c r="U205" s="55">
        <f t="shared" si="44"/>
        <v>0</v>
      </c>
      <c r="V205" s="25" t="b">
        <f>AND($L205="B",$C$6=Data!$G$24)</f>
        <v>0</v>
      </c>
      <c r="W205" s="25" t="b">
        <f>AND($L205="B",$C$6=Data!$G$23)</f>
        <v>0</v>
      </c>
      <c r="X205" s="55">
        <f t="shared" si="51"/>
        <v>0</v>
      </c>
      <c r="Y205" s="55">
        <f t="shared" si="45"/>
        <v>0</v>
      </c>
      <c r="Z205" s="25" t="b">
        <f>AND($L205="C",$C$7=Data!$G$24)</f>
        <v>0</v>
      </c>
      <c r="AA205" s="25" t="b">
        <f>AND($L205="C",$C$7=Data!$G$23)</f>
        <v>0</v>
      </c>
      <c r="AB205" s="55">
        <f t="shared" si="52"/>
        <v>0</v>
      </c>
      <c r="AC205" s="55">
        <f t="shared" si="46"/>
        <v>0</v>
      </c>
      <c r="AE205" s="55">
        <f t="shared" si="53"/>
        <v>0</v>
      </c>
      <c r="AG205" s="125" t="b">
        <f>OR(AND($C$5=Data!$G$24,K205="A"),AND($C$6=Data!$G$24,K205="B"),AND($C$7=Data!$G$24,K205="C"))*COUNTIFS(B:B,B205,K:K,K205,B:B,"&lt;&gt;"&amp;"",C:C,"&lt;&gt;"&amp;"")&gt;1</f>
        <v>0</v>
      </c>
      <c r="AH205" s="125" t="b">
        <f t="shared" si="54"/>
        <v>0</v>
      </c>
      <c r="AI205" s="55">
        <f t="shared" si="55"/>
        <v>0</v>
      </c>
    </row>
    <row r="206" spans="1:35" ht="30.75" customHeight="1" x14ac:dyDescent="0.25">
      <c r="A206" s="57"/>
      <c r="B206" s="57"/>
      <c r="C206" s="59"/>
      <c r="D206" s="119"/>
      <c r="E206" s="43"/>
      <c r="F206" s="43"/>
      <c r="G206" s="58"/>
      <c r="H206" s="123"/>
      <c r="I206" s="132"/>
      <c r="J206" s="135">
        <f t="shared" si="47"/>
        <v>0</v>
      </c>
      <c r="K206" s="64" t="str">
        <f t="shared" si="42"/>
        <v>0</v>
      </c>
      <c r="L206" s="65" t="str">
        <f t="shared" si="43"/>
        <v>0</v>
      </c>
      <c r="M206" s="55">
        <f>SUMIFS($J:$J,$C:$C,Data!$B$6,$B:$B,$B206)</f>
        <v>0</v>
      </c>
      <c r="N206" s="55">
        <f>SUMIFS($J:$J,$C:$C,Data!$B$7,$B:$B,$B206)</f>
        <v>0</v>
      </c>
      <c r="O206" s="55">
        <f>SUMIFS($J:$J,$C:$C,Data!$B$8,$B:$B,$B206)</f>
        <v>0</v>
      </c>
      <c r="P206" s="55">
        <f t="shared" si="48"/>
        <v>0</v>
      </c>
      <c r="Q206" s="55">
        <f t="shared" si="49"/>
        <v>0</v>
      </c>
      <c r="R206" s="25" t="b">
        <f>AND($L206="A",$C$5=Data!$G$24)</f>
        <v>0</v>
      </c>
      <c r="S206" s="25" t="b">
        <f>AND($L206="A",$C$5=Data!$G$23)</f>
        <v>0</v>
      </c>
      <c r="T206" s="55">
        <f t="shared" si="50"/>
        <v>0</v>
      </c>
      <c r="U206" s="55">
        <f t="shared" si="44"/>
        <v>0</v>
      </c>
      <c r="V206" s="25" t="b">
        <f>AND($L206="B",$C$6=Data!$G$24)</f>
        <v>0</v>
      </c>
      <c r="W206" s="25" t="b">
        <f>AND($L206="B",$C$6=Data!$G$23)</f>
        <v>0</v>
      </c>
      <c r="X206" s="55">
        <f t="shared" si="51"/>
        <v>0</v>
      </c>
      <c r="Y206" s="55">
        <f t="shared" si="45"/>
        <v>0</v>
      </c>
      <c r="Z206" s="25" t="b">
        <f>AND($L206="C",$C$7=Data!$G$24)</f>
        <v>0</v>
      </c>
      <c r="AA206" s="25" t="b">
        <f>AND($L206="C",$C$7=Data!$G$23)</f>
        <v>0</v>
      </c>
      <c r="AB206" s="55">
        <f t="shared" si="52"/>
        <v>0</v>
      </c>
      <c r="AC206" s="55">
        <f t="shared" si="46"/>
        <v>0</v>
      </c>
      <c r="AE206" s="55">
        <f t="shared" si="53"/>
        <v>0</v>
      </c>
      <c r="AG206" s="125" t="b">
        <f>OR(AND($C$5=Data!$G$24,K206="A"),AND($C$6=Data!$G$24,K206="B"),AND($C$7=Data!$G$24,K206="C"))*COUNTIFS(B:B,B206,K:K,K206,B:B,"&lt;&gt;"&amp;"",C:C,"&lt;&gt;"&amp;"")&gt;1</f>
        <v>0</v>
      </c>
      <c r="AH206" s="125" t="b">
        <f t="shared" si="54"/>
        <v>0</v>
      </c>
      <c r="AI206" s="55">
        <f t="shared" si="55"/>
        <v>0</v>
      </c>
    </row>
    <row r="207" spans="1:35" ht="30.75" customHeight="1" x14ac:dyDescent="0.25">
      <c r="A207" s="57"/>
      <c r="B207" s="57"/>
      <c r="C207" s="59"/>
      <c r="D207" s="119"/>
      <c r="E207" s="43"/>
      <c r="F207" s="43"/>
      <c r="G207" s="58"/>
      <c r="H207" s="123"/>
      <c r="I207" s="132"/>
      <c r="J207" s="135">
        <f t="shared" si="47"/>
        <v>0</v>
      </c>
      <c r="K207" s="64" t="str">
        <f t="shared" si="42"/>
        <v>0</v>
      </c>
      <c r="L207" s="65" t="str">
        <f t="shared" si="43"/>
        <v>0</v>
      </c>
      <c r="M207" s="55">
        <f>SUMIFS($J:$J,$C:$C,Data!$B$6,$B:$B,$B207)</f>
        <v>0</v>
      </c>
      <c r="N207" s="55">
        <f>SUMIFS($J:$J,$C:$C,Data!$B$7,$B:$B,$B207)</f>
        <v>0</v>
      </c>
      <c r="O207" s="55">
        <f>SUMIFS($J:$J,$C:$C,Data!$B$8,$B:$B,$B207)</f>
        <v>0</v>
      </c>
      <c r="P207" s="55">
        <f t="shared" si="48"/>
        <v>0</v>
      </c>
      <c r="Q207" s="55">
        <f t="shared" si="49"/>
        <v>0</v>
      </c>
      <c r="R207" s="25" t="b">
        <f>AND($L207="A",$C$5=Data!$G$24)</f>
        <v>0</v>
      </c>
      <c r="S207" s="25" t="b">
        <f>AND($L207="A",$C$5=Data!$G$23)</f>
        <v>0</v>
      </c>
      <c r="T207" s="55">
        <f t="shared" si="50"/>
        <v>0</v>
      </c>
      <c r="U207" s="55">
        <f t="shared" si="44"/>
        <v>0</v>
      </c>
      <c r="V207" s="25" t="b">
        <f>AND($L207="B",$C$6=Data!$G$24)</f>
        <v>0</v>
      </c>
      <c r="W207" s="25" t="b">
        <f>AND($L207="B",$C$6=Data!$G$23)</f>
        <v>0</v>
      </c>
      <c r="X207" s="55">
        <f t="shared" si="51"/>
        <v>0</v>
      </c>
      <c r="Y207" s="55">
        <f t="shared" si="45"/>
        <v>0</v>
      </c>
      <c r="Z207" s="25" t="b">
        <f>AND($L207="C",$C$7=Data!$G$24)</f>
        <v>0</v>
      </c>
      <c r="AA207" s="25" t="b">
        <f>AND($L207="C",$C$7=Data!$G$23)</f>
        <v>0</v>
      </c>
      <c r="AB207" s="55">
        <f t="shared" si="52"/>
        <v>0</v>
      </c>
      <c r="AC207" s="55">
        <f t="shared" si="46"/>
        <v>0</v>
      </c>
      <c r="AE207" s="55">
        <f t="shared" si="53"/>
        <v>0</v>
      </c>
      <c r="AG207" s="125" t="b">
        <f>OR(AND($C$5=Data!$G$24,K207="A"),AND($C$6=Data!$G$24,K207="B"),AND($C$7=Data!$G$24,K207="C"))*COUNTIFS(B:B,B207,K:K,K207,B:B,"&lt;&gt;"&amp;"",C:C,"&lt;&gt;"&amp;"")&gt;1</f>
        <v>0</v>
      </c>
      <c r="AH207" s="125" t="b">
        <f t="shared" si="54"/>
        <v>0</v>
      </c>
      <c r="AI207" s="55">
        <f t="shared" si="55"/>
        <v>0</v>
      </c>
    </row>
    <row r="208" spans="1:35" ht="30.75" customHeight="1" thickBot="1" x14ac:dyDescent="0.3">
      <c r="A208" s="57"/>
      <c r="B208" s="57"/>
      <c r="C208" s="59"/>
      <c r="D208" s="119"/>
      <c r="E208" s="43"/>
      <c r="F208" s="43"/>
      <c r="G208" s="58"/>
      <c r="H208" s="123"/>
      <c r="I208" s="132"/>
      <c r="J208" s="136">
        <f t="shared" si="47"/>
        <v>0</v>
      </c>
      <c r="K208" s="64" t="str">
        <f t="shared" si="42"/>
        <v>0</v>
      </c>
      <c r="L208" s="65" t="str">
        <f t="shared" si="43"/>
        <v>0</v>
      </c>
      <c r="M208" s="55">
        <f>SUMIFS($J:$J,$C:$C,Data!$B$6,$B:$B,$B208)</f>
        <v>0</v>
      </c>
      <c r="N208" s="55">
        <f>SUMIFS($J:$J,$C:$C,Data!$B$7,$B:$B,$B208)</f>
        <v>0</v>
      </c>
      <c r="O208" s="55">
        <f>SUMIFS($J:$J,$C:$C,Data!$B$8,$B:$B,$B208)</f>
        <v>0</v>
      </c>
      <c r="P208" s="55">
        <f t="shared" si="48"/>
        <v>0</v>
      </c>
      <c r="Q208" s="55">
        <f t="shared" si="49"/>
        <v>0</v>
      </c>
      <c r="R208" s="25" t="b">
        <f>AND($L208="A",$C$5=Data!$G$24)</f>
        <v>0</v>
      </c>
      <c r="S208" s="25" t="b">
        <f>AND($L208="A",$C$5=Data!$G$23)</f>
        <v>0</v>
      </c>
      <c r="T208" s="55">
        <f t="shared" si="50"/>
        <v>0</v>
      </c>
      <c r="U208" s="55">
        <f t="shared" si="44"/>
        <v>0</v>
      </c>
      <c r="V208" s="25" t="b">
        <f>AND($L208="B",$C$6=Data!$G$24)</f>
        <v>0</v>
      </c>
      <c r="W208" s="25" t="b">
        <f>AND($L208="B",$C$6=Data!$G$23)</f>
        <v>0</v>
      </c>
      <c r="X208" s="55">
        <f t="shared" si="51"/>
        <v>0</v>
      </c>
      <c r="Y208" s="55">
        <f t="shared" si="45"/>
        <v>0</v>
      </c>
      <c r="Z208" s="25" t="b">
        <f>AND($L208="C",$C$7=Data!$G$24)</f>
        <v>0</v>
      </c>
      <c r="AA208" s="25" t="b">
        <f>AND($L208="C",$C$7=Data!$G$23)</f>
        <v>0</v>
      </c>
      <c r="AB208" s="55">
        <f t="shared" si="52"/>
        <v>0</v>
      </c>
      <c r="AC208" s="55">
        <f t="shared" si="46"/>
        <v>0</v>
      </c>
      <c r="AE208" s="55">
        <f t="shared" si="53"/>
        <v>0</v>
      </c>
      <c r="AG208" s="125" t="b">
        <f>OR(AND($C$5=Data!$G$24,K208="A"),AND($C$6=Data!$G$24,K208="B"),AND($C$7=Data!$G$24,K208="C"))*COUNTIFS(B:B,B208,K:K,K208,B:B,"&lt;&gt;"&amp;"",C:C,"&lt;&gt;"&amp;"")&gt;1</f>
        <v>0</v>
      </c>
      <c r="AH208" s="125" t="b">
        <f t="shared" si="54"/>
        <v>0</v>
      </c>
      <c r="AI208" s="55">
        <f t="shared" si="55"/>
        <v>0</v>
      </c>
    </row>
  </sheetData>
  <sheetProtection algorithmName="SHA-512" hashValue="gKZZq8j4z8UMDCZy6iDri9cIlSLpHRLdrkwFewyzt6jrIj30a4OO3ch4n5UQXT3SJbZyLumVXVORJWxeMypbmg==" saltValue="EPbhgqtjwRiimDrA2/aX5w==" spinCount="100000" sheet="1" formatRows="0" selectLockedCells="1" autoFilter="0"/>
  <autoFilter ref="A9:K208" xr:uid="{00000000-0009-0000-0000-000009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66" priority="8">
      <formula>$AH10</formula>
    </cfRule>
  </conditionalFormatting>
  <conditionalFormatting sqref="B10:C208">
    <cfRule type="expression" dxfId="65" priority="9">
      <formula>$AG10</formula>
    </cfRule>
  </conditionalFormatting>
  <conditionalFormatting sqref="C1">
    <cfRule type="cellIs" dxfId="64" priority="4" stopIfTrue="1" operator="equal">
      <formula>0</formula>
    </cfRule>
  </conditionalFormatting>
  <conditionalFormatting sqref="D5:D7">
    <cfRule type="expression" dxfId="63" priority="1">
      <formula>$M5=TRUE</formula>
    </cfRule>
  </conditionalFormatting>
  <conditionalFormatting sqref="E1">
    <cfRule type="cellIs" dxfId="61" priority="35" stopIfTrue="1" operator="equal">
      <formula>0</formula>
    </cfRule>
  </conditionalFormatting>
  <conditionalFormatting sqref="E2:F2 F3:F4">
    <cfRule type="cellIs" dxfId="60" priority="59" stopIfTrue="1" operator="equal">
      <formula>0</formula>
    </cfRule>
  </conditionalFormatting>
  <conditionalFormatting sqref="E5:F8">
    <cfRule type="cellIs" dxfId="59" priority="17" stopIfTrue="1" operator="equal">
      <formula>0</formula>
    </cfRule>
  </conditionalFormatting>
  <conditionalFormatting sqref="G10:I208">
    <cfRule type="expression" dxfId="58" priority="19" stopIfTrue="1">
      <formula>OR($R10,$V10,$Z10)</formula>
    </cfRule>
  </conditionalFormatting>
  <conditionalFormatting sqref="H10:H208">
    <cfRule type="expression" dxfId="57" priority="18" stopIfTrue="1">
      <formula>OR(S10,AA10)</formula>
    </cfRule>
  </conditionalFormatting>
  <conditionalFormatting sqref="M10:O208">
    <cfRule type="expression" dxfId="56" priority="48" stopIfTrue="1">
      <formula>AND(D10="",NOT(J10=""))</formula>
    </cfRule>
    <cfRule type="expression" dxfId="55" priority="65" stopIfTrue="1">
      <formula>AND(C10="",NOT(J10=""))</formula>
    </cfRule>
  </conditionalFormatting>
  <conditionalFormatting sqref="P10:P208">
    <cfRule type="expression" dxfId="54" priority="62" stopIfTrue="1">
      <formula>AND(E10="",NOT(K10=""))</formula>
    </cfRule>
    <cfRule type="expression" dxfId="53" priority="63" stopIfTrue="1">
      <formula>AND(D10="",NOT(K10=""))</formula>
    </cfRule>
  </conditionalFormatting>
  <conditionalFormatting sqref="Q10:Q208">
    <cfRule type="expression" dxfId="52" priority="57" stopIfTrue="1">
      <formula>AND(D10="",NOT(K10=""))</formula>
    </cfRule>
    <cfRule type="expression" dxfId="51" priority="58" stopIfTrue="1">
      <formula>AND(E10="",NOT(K10=""))</formula>
    </cfRule>
  </conditionalFormatting>
  <conditionalFormatting sqref="T10:U208">
    <cfRule type="expression" dxfId="50" priority="55" stopIfTrue="1">
      <formula>AND(E10="",NOT(L10=""))</formula>
    </cfRule>
    <cfRule type="expression" dxfId="49" priority="56" stopIfTrue="1">
      <formula>AND(F10="",NOT(L10=""))</formula>
    </cfRule>
  </conditionalFormatting>
  <conditionalFormatting sqref="X10:Y208">
    <cfRule type="expression" dxfId="48" priority="49" stopIfTrue="1">
      <formula>AND(H10="",NOT(T10=""))</formula>
    </cfRule>
    <cfRule type="expression" dxfId="47" priority="50" stopIfTrue="1">
      <formula>AND(I10="",NOT(T10=""))</formula>
    </cfRule>
  </conditionalFormatting>
  <conditionalFormatting sqref="AB10:AC208">
    <cfRule type="expression" dxfId="46" priority="20" stopIfTrue="1">
      <formula>AND(K10="",NOT(X10=""))</formula>
    </cfRule>
    <cfRule type="expression" dxfId="45" priority="21" stopIfTrue="1">
      <formula>AND(L10="",NOT(X10=""))</formula>
    </cfRule>
  </conditionalFormatting>
  <conditionalFormatting sqref="AE10:AE208">
    <cfRule type="expression" dxfId="44" priority="45" stopIfTrue="1">
      <formula>AND(N10="",NOT(AB10=""))</formula>
    </cfRule>
    <cfRule type="expression" dxfId="43" priority="46" stopIfTrue="1">
      <formula>AND(O10="",NOT(AB10=""))</formula>
    </cfRule>
  </conditionalFormatting>
  <conditionalFormatting sqref="AI10:AI208">
    <cfRule type="expression" dxfId="42" priority="43" stopIfTrue="1">
      <formula>AND(P10="",NOT(AD10=""))</formula>
    </cfRule>
    <cfRule type="expression" dxfId="41" priority="44" stopIfTrue="1">
      <formula>AND(Q10="",NOT(AD10=""))</formula>
    </cfRule>
  </conditionalFormatting>
  <dataValidations count="6">
    <dataValidation type="list" allowBlank="1" showInputMessage="1" showErrorMessage="1" sqref="A10:A208" xr:uid="{1428A0D9-DAED-4512-A3B6-385F3BCBBBC0}">
      <formula1>WPs</formula1>
    </dataValidation>
    <dataValidation type="textLength" operator="lessThan" allowBlank="1" showInputMessage="1" showErrorMessage="1" error="Please reduce the description to 1000 characters" sqref="E10:F208" xr:uid="{81FD34F2-4040-49EC-84C7-A207C097911F}">
      <formula1>1000</formula1>
    </dataValidation>
    <dataValidation type="list" allowBlank="1" showInputMessage="1" showErrorMessage="1" sqref="B10:B208" xr:uid="{8A7CED01-7726-4622-8067-DA2D7378EF58}">
      <formula1>INDIRECT("del"&amp;A10)</formula1>
    </dataValidation>
    <dataValidation type="list" allowBlank="1" showInputMessage="1" showErrorMessage="1" sqref="C5:C7" xr:uid="{5B156ADA-7332-4CA6-858E-C7D7064BF6D2}">
      <formula1>costType</formula1>
    </dataValidation>
    <dataValidation type="list" allowBlank="1" showInputMessage="1" showErrorMessage="1" sqref="D10:D208" xr:uid="{73380679-604B-4A50-A0D5-2F3DF246117A}">
      <formula1>INDIRECT("Item"&amp;K10)</formula1>
    </dataValidation>
    <dataValidation type="list" allowBlank="1" showInputMessage="1" showErrorMessage="1" sqref="C10:C208" xr:uid="{34FDB1D1-8176-4DDE-84F2-94DB8CD4C698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CDEA283-92C0-4047-88F2-8103806F55F5}">
            <xm:f>$C5=Data!$G$23</xm:f>
            <x14:dxf>
              <fill>
                <patternFill patternType="darkTrellis">
                  <fgColor theme="3" tint="-0.24994659260841701"/>
                  <bgColor theme="0" tint="-0.34998626667073579"/>
                </patternFill>
              </fill>
            </x14:dxf>
          </x14:cfRule>
          <x14:cfRule type="expression" priority="3" id="{7EF949B4-A88B-453C-B552-1695E1FA269E}">
            <xm:f>$C5=Data!$G$24</xm:f>
            <x14:dxf/>
          </x14:cfRule>
          <xm:sqref>D5:D7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E3394432-FE4C-47A7-A493-F4CEAF1DA1D8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Φύλλο16">
    <tabColor theme="9" tint="0.79998168889431442"/>
    <pageSetUpPr fitToPage="1"/>
  </sheetPr>
  <dimension ref="A1:AK208"/>
  <sheetViews>
    <sheetView showGridLines="0" zoomScaleNormal="100" zoomScaleSheetLayoutView="70" workbookViewId="0">
      <selection activeCell="C1" sqref="C1:D1"/>
    </sheetView>
  </sheetViews>
  <sheetFormatPr defaultColWidth="0" defaultRowHeight="18.75" x14ac:dyDescent="0.3"/>
  <cols>
    <col min="1" max="1" width="9.85546875" customWidth="1"/>
    <col min="2" max="2" width="18.28515625" customWidth="1"/>
    <col min="3" max="3" width="57.28515625" style="60" customWidth="1"/>
    <col min="4" max="4" width="28.140625" customWidth="1"/>
    <col min="5" max="6" width="57.42578125" customWidth="1"/>
    <col min="7" max="9" width="17.5703125" customWidth="1"/>
    <col min="10" max="10" width="21.28515625" style="56" customWidth="1"/>
    <col min="11" max="11" width="15.5703125" style="64" hidden="1" customWidth="1"/>
    <col min="12" max="12" width="15.5703125" style="65" hidden="1" customWidth="1"/>
    <col min="13" max="17" width="17.42578125" style="66" hidden="1" customWidth="1"/>
    <col min="18" max="19" width="8.5703125" style="25" hidden="1" customWidth="1"/>
    <col min="20" max="21" width="17.42578125" style="66" hidden="1" customWidth="1"/>
    <col min="22" max="23" width="9" style="25" hidden="1" customWidth="1"/>
    <col min="24" max="25" width="17.42578125" style="66" hidden="1" customWidth="1"/>
    <col min="26" max="27" width="9" style="25" hidden="1" customWidth="1"/>
    <col min="28" max="29" width="17.42578125" style="66" hidden="1" customWidth="1"/>
    <col min="30" max="30" width="3.5703125" style="25" hidden="1" customWidth="1"/>
    <col min="31" max="31" width="17.42578125" style="66" hidden="1" customWidth="1"/>
    <col min="32" max="32" width="3.5703125" style="25" hidden="1" customWidth="1"/>
    <col min="33" max="33" width="30.85546875" style="25" hidden="1" customWidth="1"/>
    <col min="34" max="34" width="13.140625" style="25" hidden="1" customWidth="1"/>
    <col min="35" max="35" width="17.42578125" style="66" hidden="1" customWidth="1"/>
    <col min="36" max="36" width="9.140625" style="25" hidden="1" customWidth="1"/>
    <col min="37" max="37" width="0" style="25" hidden="1" customWidth="1"/>
    <col min="38" max="16384" width="9.140625" hidden="1"/>
  </cols>
  <sheetData>
    <row r="1" spans="1:37" s="44" customFormat="1" ht="34.5" customHeight="1" thickBot="1" x14ac:dyDescent="0.3">
      <c r="A1" s="80" t="s">
        <v>432</v>
      </c>
      <c r="B1" s="79" t="s">
        <v>326</v>
      </c>
      <c r="C1" s="205">
        <f>'Cover page'!C18</f>
        <v>0</v>
      </c>
      <c r="D1" s="206"/>
      <c r="E1" s="73"/>
      <c r="K1" s="61"/>
      <c r="L1" s="62"/>
      <c r="AJ1" s="63"/>
      <c r="AK1" s="63"/>
    </row>
    <row r="2" spans="1:37" s="68" customFormat="1" ht="20.25" customHeight="1" x14ac:dyDescent="0.25">
      <c r="C2" s="69"/>
      <c r="D2" s="73"/>
      <c r="E2" s="73"/>
      <c r="F2" s="73"/>
      <c r="G2" s="74"/>
      <c r="H2" s="74"/>
      <c r="I2" s="74"/>
      <c r="J2" s="75"/>
      <c r="K2" s="76"/>
      <c r="L2" s="77"/>
      <c r="M2" s="78"/>
      <c r="N2" s="78"/>
      <c r="O2" s="78"/>
      <c r="P2" s="78"/>
      <c r="Q2" s="78"/>
      <c r="R2" s="92"/>
      <c r="S2" s="92"/>
      <c r="T2" s="75"/>
      <c r="U2" s="75"/>
      <c r="V2" s="92"/>
      <c r="W2" s="92"/>
      <c r="X2" s="75"/>
      <c r="Y2" s="75"/>
      <c r="Z2" s="92"/>
      <c r="AA2" s="92"/>
      <c r="AB2" s="75"/>
      <c r="AC2" s="75"/>
      <c r="AD2" s="73"/>
      <c r="AE2" s="75"/>
      <c r="AF2" s="73"/>
      <c r="AG2" s="73"/>
      <c r="AH2" s="73"/>
      <c r="AI2" s="78"/>
      <c r="AJ2" s="73"/>
      <c r="AK2" s="73"/>
    </row>
    <row r="3" spans="1:37" s="68" customFormat="1" ht="25.5" customHeight="1" x14ac:dyDescent="0.25">
      <c r="A3" s="81" t="s">
        <v>484</v>
      </c>
      <c r="B3" s="81"/>
      <c r="C3" s="82"/>
      <c r="D3" s="83"/>
      <c r="F3" s="73"/>
      <c r="G3" s="74"/>
      <c r="H3" s="74"/>
      <c r="I3" s="74"/>
      <c r="J3" s="75"/>
      <c r="K3" s="76"/>
      <c r="L3" s="77"/>
      <c r="M3" s="78"/>
      <c r="N3" s="78"/>
      <c r="O3" s="78"/>
      <c r="P3" s="78"/>
      <c r="Q3" s="78"/>
      <c r="R3" s="92"/>
      <c r="S3" s="92"/>
      <c r="T3" s="75"/>
      <c r="U3" s="75"/>
      <c r="V3" s="92"/>
      <c r="W3" s="92"/>
      <c r="X3" s="75"/>
      <c r="Y3" s="75"/>
      <c r="Z3" s="92"/>
      <c r="AA3" s="92"/>
      <c r="AB3" s="75"/>
      <c r="AC3" s="75"/>
      <c r="AD3" s="73"/>
      <c r="AE3" s="75"/>
      <c r="AF3" s="73"/>
      <c r="AG3" s="73"/>
      <c r="AH3" s="73"/>
      <c r="AI3" s="78"/>
      <c r="AJ3" s="73"/>
      <c r="AK3" s="73"/>
    </row>
    <row r="4" spans="1:37" s="68" customFormat="1" ht="25.5" customHeight="1" x14ac:dyDescent="0.25">
      <c r="A4" s="204" t="s">
        <v>345</v>
      </c>
      <c r="B4" s="204"/>
      <c r="C4" s="84" t="s">
        <v>415</v>
      </c>
      <c r="D4" s="84" t="s">
        <v>417</v>
      </c>
      <c r="F4" s="73"/>
      <c r="G4" s="74"/>
      <c r="H4" s="74"/>
      <c r="I4" s="74"/>
      <c r="J4" s="75"/>
      <c r="K4" s="76"/>
      <c r="L4" s="77"/>
      <c r="M4" s="78"/>
      <c r="N4" s="78"/>
      <c r="O4" s="78"/>
      <c r="P4" s="78"/>
      <c r="Q4" s="78"/>
      <c r="R4" s="92"/>
      <c r="S4" s="92"/>
      <c r="T4" s="75"/>
      <c r="U4" s="75"/>
      <c r="V4" s="92"/>
      <c r="W4" s="92"/>
      <c r="X4" s="75"/>
      <c r="Y4" s="75"/>
      <c r="Z4" s="92"/>
      <c r="AA4" s="92"/>
      <c r="AB4" s="75"/>
      <c r="AC4" s="75"/>
      <c r="AD4" s="73"/>
      <c r="AE4" s="75"/>
      <c r="AF4" s="73"/>
      <c r="AG4" s="73"/>
      <c r="AH4" s="73"/>
      <c r="AI4" s="78"/>
      <c r="AJ4" s="73"/>
      <c r="AK4" s="73"/>
    </row>
    <row r="5" spans="1:37" s="68" customFormat="1" ht="25.5" customHeight="1" x14ac:dyDescent="0.25">
      <c r="A5" s="203" t="s">
        <v>18</v>
      </c>
      <c r="B5" s="203"/>
      <c r="C5" s="149"/>
      <c r="D5" s="150"/>
      <c r="E5" s="73"/>
      <c r="F5" s="73"/>
      <c r="G5" s="74"/>
      <c r="H5" s="74"/>
      <c r="J5" s="75"/>
      <c r="K5" s="76"/>
      <c r="L5" s="77"/>
      <c r="M5" s="74" t="b">
        <f>AND(C5=Data!$G$24,INT(D5*100)&lt;&gt;D5*100)</f>
        <v>0</v>
      </c>
      <c r="N5" s="78"/>
      <c r="O5" s="78"/>
      <c r="P5" s="78"/>
      <c r="Q5" s="78"/>
      <c r="R5" s="92"/>
      <c r="S5" s="92"/>
      <c r="T5" s="75"/>
      <c r="U5" s="75"/>
      <c r="V5" s="92"/>
      <c r="W5" s="92"/>
      <c r="X5" s="75"/>
      <c r="Y5" s="75"/>
      <c r="Z5" s="92"/>
      <c r="AA5" s="92"/>
      <c r="AB5" s="75"/>
      <c r="AC5" s="75"/>
      <c r="AD5" s="73"/>
      <c r="AE5" s="75"/>
      <c r="AF5" s="73"/>
      <c r="AG5" s="73"/>
      <c r="AH5" s="73"/>
      <c r="AI5" s="78"/>
      <c r="AJ5" s="73"/>
      <c r="AK5" s="73"/>
    </row>
    <row r="6" spans="1:37" s="68" customFormat="1" ht="25.5" customHeight="1" x14ac:dyDescent="0.25">
      <c r="A6" s="203" t="s">
        <v>385</v>
      </c>
      <c r="B6" s="203"/>
      <c r="C6" s="149"/>
      <c r="D6" s="150"/>
      <c r="E6" s="73"/>
      <c r="F6" s="73"/>
      <c r="G6" s="74"/>
      <c r="H6" s="74"/>
      <c r="I6" s="74"/>
      <c r="J6" s="75"/>
      <c r="K6" s="76"/>
      <c r="L6" s="77"/>
      <c r="M6" s="74" t="b">
        <f>AND(C6=Data!$G$24,INT(D6*100)&lt;&gt;D6*100)</f>
        <v>0</v>
      </c>
      <c r="N6" s="78"/>
      <c r="O6" s="78"/>
      <c r="P6" s="78"/>
      <c r="Q6" s="78"/>
      <c r="R6" s="92"/>
      <c r="S6" s="92"/>
      <c r="T6" s="75"/>
      <c r="U6" s="75"/>
      <c r="V6" s="92"/>
      <c r="W6" s="92"/>
      <c r="X6" s="75"/>
      <c r="Y6" s="75"/>
      <c r="Z6" s="92"/>
      <c r="AA6" s="92"/>
      <c r="AB6" s="75"/>
      <c r="AC6" s="75"/>
      <c r="AD6" s="73"/>
      <c r="AE6" s="75"/>
      <c r="AF6" s="73"/>
      <c r="AG6" s="73"/>
      <c r="AH6" s="73"/>
      <c r="AI6" s="78"/>
      <c r="AJ6" s="73"/>
      <c r="AK6" s="73"/>
    </row>
    <row r="7" spans="1:37" s="68" customFormat="1" ht="25.5" customHeight="1" thickBot="1" x14ac:dyDescent="0.3">
      <c r="A7" s="203" t="s">
        <v>386</v>
      </c>
      <c r="B7" s="203"/>
      <c r="C7" s="149"/>
      <c r="D7" s="150"/>
      <c r="E7" s="73"/>
      <c r="F7" s="73"/>
      <c r="G7" s="74"/>
      <c r="H7" s="74"/>
      <c r="I7" s="74"/>
      <c r="J7" s="75"/>
      <c r="K7" s="76"/>
      <c r="L7" s="77"/>
      <c r="M7" s="74" t="b">
        <f>AND(C7=Data!$G$24,INT(D7*100)&lt;&gt;D7*100)</f>
        <v>0</v>
      </c>
      <c r="N7" s="78"/>
      <c r="O7" s="78"/>
      <c r="P7" s="78"/>
      <c r="Q7" s="78"/>
      <c r="R7" s="92"/>
      <c r="S7" s="92"/>
      <c r="T7" s="75"/>
      <c r="U7" s="75"/>
      <c r="V7" s="92"/>
      <c r="W7" s="92"/>
      <c r="X7" s="75"/>
      <c r="Y7" s="75"/>
      <c r="Z7" s="92"/>
      <c r="AA7" s="92"/>
      <c r="AB7" s="75"/>
      <c r="AC7" s="75"/>
      <c r="AD7" s="73"/>
      <c r="AE7" s="75"/>
      <c r="AF7" s="73"/>
      <c r="AG7" s="73"/>
      <c r="AH7" s="73"/>
      <c r="AI7" s="78"/>
      <c r="AJ7" s="73"/>
      <c r="AK7" s="73"/>
    </row>
    <row r="8" spans="1:37" s="68" customFormat="1" ht="34.5" customHeight="1" thickBot="1" x14ac:dyDescent="0.3">
      <c r="C8" s="69"/>
      <c r="D8" s="73"/>
      <c r="E8" s="73"/>
      <c r="F8" s="73"/>
      <c r="G8" s="74"/>
      <c r="H8" s="74"/>
      <c r="I8" s="130" t="s">
        <v>505</v>
      </c>
      <c r="J8" s="85">
        <f>SUMIF(B10:B208,"D*",J10:J208)</f>
        <v>0</v>
      </c>
      <c r="K8" s="76" t="s">
        <v>421</v>
      </c>
      <c r="L8" s="77" t="s">
        <v>422</v>
      </c>
      <c r="M8" s="71" t="s">
        <v>388</v>
      </c>
      <c r="N8" s="71" t="s">
        <v>396</v>
      </c>
      <c r="O8" s="71" t="s">
        <v>397</v>
      </c>
      <c r="P8" s="71" t="s">
        <v>398</v>
      </c>
      <c r="Q8" s="71" t="s">
        <v>391</v>
      </c>
      <c r="R8" s="92" t="s">
        <v>403</v>
      </c>
      <c r="S8" s="92" t="s">
        <v>402</v>
      </c>
      <c r="T8" s="70" t="s">
        <v>389</v>
      </c>
      <c r="U8" s="70" t="s">
        <v>390</v>
      </c>
      <c r="V8" s="92" t="s">
        <v>404</v>
      </c>
      <c r="W8" s="92" t="s">
        <v>405</v>
      </c>
      <c r="X8" s="70" t="s">
        <v>394</v>
      </c>
      <c r="Y8" s="70" t="s">
        <v>395</v>
      </c>
      <c r="Z8" s="92" t="s">
        <v>406</v>
      </c>
      <c r="AA8" s="92" t="s">
        <v>407</v>
      </c>
      <c r="AB8" s="70" t="s">
        <v>392</v>
      </c>
      <c r="AC8" s="70" t="s">
        <v>393</v>
      </c>
      <c r="AD8" s="63"/>
      <c r="AE8" s="70" t="s">
        <v>399</v>
      </c>
      <c r="AF8" s="63"/>
      <c r="AG8" s="70" t="s">
        <v>485</v>
      </c>
      <c r="AH8" s="70" t="s">
        <v>487</v>
      </c>
      <c r="AI8" s="71" t="s">
        <v>240</v>
      </c>
      <c r="AJ8" s="73"/>
      <c r="AK8" s="73"/>
    </row>
    <row r="9" spans="1:37" s="44" customFormat="1" ht="34.5" customHeight="1" thickBot="1" x14ac:dyDescent="0.3">
      <c r="A9" s="87" t="s">
        <v>16</v>
      </c>
      <c r="B9" s="88" t="s">
        <v>333</v>
      </c>
      <c r="C9" s="88" t="s">
        <v>17</v>
      </c>
      <c r="D9" s="88" t="s">
        <v>239</v>
      </c>
      <c r="E9" s="89" t="s">
        <v>328</v>
      </c>
      <c r="F9" s="89" t="s">
        <v>319</v>
      </c>
      <c r="G9" s="90" t="s">
        <v>331</v>
      </c>
      <c r="H9" s="91" t="s">
        <v>273</v>
      </c>
      <c r="I9" s="131" t="s">
        <v>400</v>
      </c>
      <c r="J9" s="134" t="s">
        <v>238</v>
      </c>
      <c r="K9" s="61"/>
      <c r="L9" s="62"/>
      <c r="M9" s="72"/>
      <c r="N9" s="72"/>
      <c r="O9" s="72"/>
      <c r="P9" s="72"/>
      <c r="Q9" s="72"/>
      <c r="R9" s="128"/>
      <c r="S9" s="128"/>
      <c r="T9" s="72"/>
      <c r="U9" s="72"/>
      <c r="V9" s="128"/>
      <c r="W9" s="128"/>
      <c r="X9" s="72"/>
      <c r="Y9" s="72"/>
      <c r="Z9" s="128"/>
      <c r="AA9" s="128"/>
      <c r="AB9" s="72"/>
      <c r="AC9" s="72"/>
      <c r="AD9" s="63"/>
      <c r="AE9" s="72"/>
      <c r="AF9" s="63"/>
      <c r="AG9" s="72"/>
      <c r="AH9" s="72"/>
      <c r="AI9" s="72"/>
      <c r="AJ9" s="63"/>
      <c r="AK9" s="63"/>
    </row>
    <row r="10" spans="1:37" ht="32.25" customHeight="1" x14ac:dyDescent="0.25">
      <c r="A10" s="57"/>
      <c r="B10" s="57"/>
      <c r="C10" s="59"/>
      <c r="D10" s="119"/>
      <c r="E10" s="86"/>
      <c r="F10" s="42"/>
      <c r="G10" s="58"/>
      <c r="H10" s="123"/>
      <c r="I10" s="133"/>
      <c r="J10" s="137">
        <f>AI10</f>
        <v>0</v>
      </c>
      <c r="K10" s="64" t="str">
        <f t="shared" ref="K10:K73" si="0">IF(C10&lt;&gt;"",VLOOKUP(C10,budgetLine11ext,2,FALSE),"0")</f>
        <v>0</v>
      </c>
      <c r="L10" s="65" t="str">
        <f t="shared" ref="L10:L73" si="1">IF(C10&lt;&gt;"",VLOOKUP(C10,budgetLine11ext,3,FALSE),"0")</f>
        <v>0</v>
      </c>
      <c r="M10" s="55">
        <f>SUMIFS($J:$J,$C:$C,Data!$B$6,$B:$B,$B10)</f>
        <v>0</v>
      </c>
      <c r="N10" s="55">
        <f>SUMIFS($J:$J,$C:$C,Data!$B$7,$B:$B,$B10)</f>
        <v>0</v>
      </c>
      <c r="O10" s="55">
        <f>SUMIFS($J:$J,$C:$C,Data!$B$8,$B:$B,$B10)</f>
        <v>0</v>
      </c>
      <c r="P10" s="55">
        <f>M10+N10+O10</f>
        <v>0</v>
      </c>
      <c r="Q10" s="55">
        <f>SUMIFS(J:J,K:K,"A",B:B,B10)</f>
        <v>0</v>
      </c>
      <c r="R10" s="25" t="b">
        <f>AND($L10="A",$C$5=Data!$G$24)</f>
        <v>0</v>
      </c>
      <c r="S10" s="25" t="b">
        <f>OR(OR(L10="AL",L10="AU"),AND($L10="A",$C$5=Data!$G$23))</f>
        <v>0</v>
      </c>
      <c r="T10" s="55">
        <f>IF(S10,$G10*$H10*$I10,0)</f>
        <v>0</v>
      </c>
      <c r="U10" s="55">
        <f t="shared" ref="U10:U73" si="2">IF(R10,P10*$D$5,0)</f>
        <v>0</v>
      </c>
      <c r="V10" s="25" t="b">
        <f>AND($L10="B",$C$6=Data!$G$24)</f>
        <v>0</v>
      </c>
      <c r="W10" s="25" t="b">
        <f>OR(OR(L10="BL",L10="BU"),AND($L10="B",$C$6=Data!$G$23))</f>
        <v>0</v>
      </c>
      <c r="X10" s="55">
        <f>IF(W10,$G10*$I10,0)</f>
        <v>0</v>
      </c>
      <c r="Y10" s="55">
        <f t="shared" ref="Y10:Y73" si="3">IF(V10,Q10*$D$6,0)</f>
        <v>0</v>
      </c>
      <c r="Z10" s="25" t="b">
        <f>AND($L10="C",$C$7=Data!$G$24)</f>
        <v>0</v>
      </c>
      <c r="AA10" s="25" t="b">
        <f>OR(OR(L10="CL",L10="CU"),AND($L10="C",$C$7=Data!$G$23))</f>
        <v>0</v>
      </c>
      <c r="AB10" s="55">
        <f>IF(AA10,$G10*$H10*$I10,0)</f>
        <v>0</v>
      </c>
      <c r="AC10" s="55">
        <f t="shared" ref="AC10:AC73" si="4">IF(Z10,Q10*$D$7,0)</f>
        <v>0</v>
      </c>
      <c r="AE10" s="55">
        <f>IF(OR(L10="D",L10="E",L10="F"),$G10*$I10,0)</f>
        <v>0</v>
      </c>
      <c r="AG10" s="125" t="b">
        <f>OR(AND($C$5=Data!$G$24,K10="A"),AND($C$6=Data!$G$24,K10="B"),AND($C$7=Data!$G$24,K10="C"))*COUNTIFS(B:B,B10,K:K,K10,B:B,"&lt;&gt;"&amp;"",C:C,"&lt;&gt;"&amp;"")&gt;1</f>
        <v>0</v>
      </c>
      <c r="AH10" s="125" t="b">
        <f>AND(AND(A10&lt;&gt;"",B10&lt;&gt;""),RIGHT(A10,1)&lt;&gt;MID(B10,3,1))</f>
        <v>0</v>
      </c>
      <c r="AI10" s="55">
        <f>T10+U10+X10+Y10+AB10+AC10+AE10</f>
        <v>0</v>
      </c>
    </row>
    <row r="11" spans="1:37" ht="30.75" customHeight="1" x14ac:dyDescent="0.25">
      <c r="A11" s="57"/>
      <c r="B11" s="57"/>
      <c r="C11" s="59"/>
      <c r="D11" s="119"/>
      <c r="E11" s="43"/>
      <c r="F11" s="43"/>
      <c r="G11" s="58"/>
      <c r="H11" s="123"/>
      <c r="I11" s="132"/>
      <c r="J11" s="135">
        <f t="shared" ref="J11:J74" si="5">AI11</f>
        <v>0</v>
      </c>
      <c r="K11" s="64" t="str">
        <f t="shared" si="0"/>
        <v>0</v>
      </c>
      <c r="L11" s="65" t="str">
        <f t="shared" si="1"/>
        <v>0</v>
      </c>
      <c r="M11" s="55">
        <f>SUMIFS($J:$J,$C:$C,Data!$B$6,$B:$B,$B11)</f>
        <v>0</v>
      </c>
      <c r="N11" s="55">
        <f>SUMIFS($J:$J,$C:$C,Data!$B$7,$B:$B,$B11)</f>
        <v>0</v>
      </c>
      <c r="O11" s="55">
        <f>SUMIFS($J:$J,$C:$C,Data!$B$8,$B:$B,$B11)</f>
        <v>0</v>
      </c>
      <c r="P11" s="55">
        <f t="shared" ref="P11:P74" si="6">M11+N11+O11</f>
        <v>0</v>
      </c>
      <c r="Q11" s="55">
        <f t="shared" ref="Q11:Q74" si="7">SUMIFS(J:J,L:L,"A*",B:B,B11)</f>
        <v>0</v>
      </c>
      <c r="R11" s="25" t="b">
        <f>AND($L11="A",$C$5=Data!$G$24)</f>
        <v>0</v>
      </c>
      <c r="S11" s="25" t="b">
        <f>AND($L11="A",$C$5=Data!$G$23)</f>
        <v>0</v>
      </c>
      <c r="T11" s="55">
        <f t="shared" ref="T11:T74" si="8">IF(S11,$G11*$H11*$I11,0)</f>
        <v>0</v>
      </c>
      <c r="U11" s="55">
        <f t="shared" si="2"/>
        <v>0</v>
      </c>
      <c r="V11" s="25" t="b">
        <f>AND($L11="B",$C$6=Data!$G$24)</f>
        <v>0</v>
      </c>
      <c r="W11" s="25" t="b">
        <f>AND($L11="B",$C$6=Data!$G$23)</f>
        <v>0</v>
      </c>
      <c r="X11" s="55">
        <f t="shared" ref="X11:X74" si="9">IF(W11,$G11*$I11,0)</f>
        <v>0</v>
      </c>
      <c r="Y11" s="55">
        <f t="shared" si="3"/>
        <v>0</v>
      </c>
      <c r="Z11" s="25" t="b">
        <f>AND($L11="C",$C$7=Data!$G$24)</f>
        <v>0</v>
      </c>
      <c r="AA11" s="25" t="b">
        <f>AND($L11="C",$C$7=Data!$G$23)</f>
        <v>0</v>
      </c>
      <c r="AB11" s="55">
        <f t="shared" ref="AB11:AB74" si="10">IF(AA11,$G11*$H11*$I11,0)</f>
        <v>0</v>
      </c>
      <c r="AC11" s="55">
        <f t="shared" si="4"/>
        <v>0</v>
      </c>
      <c r="AE11" s="55">
        <f t="shared" ref="AE11:AE74" si="11">IF(OR(L11="D",L11="E",L11="F"),$G11*$I11,0)</f>
        <v>0</v>
      </c>
      <c r="AG11" s="125" t="b">
        <f>OR(AND($C$5=Data!$G$24,K11="A"),AND($C$6=Data!$G$24,K11="B"),AND($C$7=Data!$G$24,K11="C"))*COUNTIFS(B:B,B11,K:K,K11,B:B,"&lt;&gt;"&amp;"",C:C,"&lt;&gt;"&amp;"")&gt;1</f>
        <v>0</v>
      </c>
      <c r="AH11" s="125" t="b">
        <f t="shared" ref="AH11:AH74" si="12">AND(AND(A11&lt;&gt;"",B11&lt;&gt;""),RIGHT(A11,1)&lt;&gt;MID(B11,3,1))</f>
        <v>0</v>
      </c>
      <c r="AI11" s="55">
        <f t="shared" ref="AI11:AI74" si="13">T11+U11+X11+Y11+AB11+AC11+AE11</f>
        <v>0</v>
      </c>
    </row>
    <row r="12" spans="1:37" ht="30.75" customHeight="1" x14ac:dyDescent="0.25">
      <c r="A12" s="57"/>
      <c r="B12" s="57"/>
      <c r="C12" s="59"/>
      <c r="D12" s="119"/>
      <c r="E12" s="43"/>
      <c r="F12" s="43"/>
      <c r="G12" s="58"/>
      <c r="H12" s="123"/>
      <c r="I12" s="132"/>
      <c r="J12" s="135">
        <f t="shared" si="5"/>
        <v>0</v>
      </c>
      <c r="K12" s="64" t="str">
        <f t="shared" si="0"/>
        <v>0</v>
      </c>
      <c r="L12" s="65" t="str">
        <f t="shared" si="1"/>
        <v>0</v>
      </c>
      <c r="M12" s="55">
        <f>SUMIFS($J:$J,$C:$C,Data!$B$6,$B:$B,$B12)</f>
        <v>0</v>
      </c>
      <c r="N12" s="55">
        <f>SUMIFS($J:$J,$C:$C,Data!$B$7,$B:$B,$B12)</f>
        <v>0</v>
      </c>
      <c r="O12" s="55">
        <f>SUMIFS($J:$J,$C:$C,Data!$B$8,$B:$B,$B12)</f>
        <v>0</v>
      </c>
      <c r="P12" s="55">
        <f t="shared" si="6"/>
        <v>0</v>
      </c>
      <c r="Q12" s="55">
        <f t="shared" si="7"/>
        <v>0</v>
      </c>
      <c r="R12" s="25" t="b">
        <f>AND($L12="A",$C$5=Data!$G$24)</f>
        <v>0</v>
      </c>
      <c r="S12" s="25" t="b">
        <f>AND($L12="A",$C$5=Data!$G$23)</f>
        <v>0</v>
      </c>
      <c r="T12" s="55">
        <f t="shared" si="8"/>
        <v>0</v>
      </c>
      <c r="U12" s="55">
        <f t="shared" si="2"/>
        <v>0</v>
      </c>
      <c r="V12" s="25" t="b">
        <f>AND($L12="B",$C$6=Data!$G$24)</f>
        <v>0</v>
      </c>
      <c r="W12" s="25" t="b">
        <f>AND($L12="B",$C$6=Data!$G$23)</f>
        <v>0</v>
      </c>
      <c r="X12" s="55">
        <f t="shared" si="9"/>
        <v>0</v>
      </c>
      <c r="Y12" s="55">
        <f t="shared" si="3"/>
        <v>0</v>
      </c>
      <c r="Z12" s="25" t="b">
        <f>AND($L12="C",$C$7=Data!$G$24)</f>
        <v>0</v>
      </c>
      <c r="AA12" s="25" t="b">
        <f>AND($L12="C",$C$7=Data!$G$23)</f>
        <v>0</v>
      </c>
      <c r="AB12" s="55">
        <f t="shared" si="10"/>
        <v>0</v>
      </c>
      <c r="AC12" s="55">
        <f t="shared" si="4"/>
        <v>0</v>
      </c>
      <c r="AE12" s="55">
        <f t="shared" si="11"/>
        <v>0</v>
      </c>
      <c r="AG12" s="125" t="b">
        <f>OR(AND($C$5=Data!$G$24,K12="A"),AND($C$6=Data!$G$24,K12="B"),AND($C$7=Data!$G$24,K12="C"))*COUNTIFS(B:B,B12,K:K,K12,B:B,"&lt;&gt;"&amp;"",C:C,"&lt;&gt;"&amp;"")&gt;1</f>
        <v>0</v>
      </c>
      <c r="AH12" s="125" t="b">
        <f t="shared" si="12"/>
        <v>0</v>
      </c>
      <c r="AI12" s="55">
        <f t="shared" si="13"/>
        <v>0</v>
      </c>
    </row>
    <row r="13" spans="1:37" ht="30.75" customHeight="1" x14ac:dyDescent="0.25">
      <c r="A13" s="57"/>
      <c r="B13" s="57"/>
      <c r="C13" s="59"/>
      <c r="D13" s="119"/>
      <c r="E13" s="124"/>
      <c r="F13" s="43"/>
      <c r="G13" s="58"/>
      <c r="H13" s="123"/>
      <c r="I13" s="132"/>
      <c r="J13" s="135">
        <f t="shared" si="5"/>
        <v>0</v>
      </c>
      <c r="K13" s="64" t="str">
        <f t="shared" si="0"/>
        <v>0</v>
      </c>
      <c r="L13" s="65" t="str">
        <f t="shared" si="1"/>
        <v>0</v>
      </c>
      <c r="M13" s="55">
        <f>SUMIFS($J:$J,$C:$C,Data!$B$6,$B:$B,$B13)</f>
        <v>0</v>
      </c>
      <c r="N13" s="55">
        <f>SUMIFS($J:$J,$C:$C,Data!$B$7,$B:$B,$B13)</f>
        <v>0</v>
      </c>
      <c r="O13" s="55">
        <f>SUMIFS($J:$J,$C:$C,Data!$B$8,$B:$B,$B13)</f>
        <v>0</v>
      </c>
      <c r="P13" s="55">
        <f t="shared" si="6"/>
        <v>0</v>
      </c>
      <c r="Q13" s="55">
        <f t="shared" si="7"/>
        <v>0</v>
      </c>
      <c r="R13" s="25" t="b">
        <f>AND($L13="A",$C$5=Data!$G$24)</f>
        <v>0</v>
      </c>
      <c r="S13" s="25" t="b">
        <f>AND($L13="A",$C$5=Data!$G$23)</f>
        <v>0</v>
      </c>
      <c r="T13" s="55">
        <f t="shared" si="8"/>
        <v>0</v>
      </c>
      <c r="U13" s="55">
        <f t="shared" si="2"/>
        <v>0</v>
      </c>
      <c r="V13" s="25" t="b">
        <f>AND($L13="B",$C$6=Data!$G$24)</f>
        <v>0</v>
      </c>
      <c r="W13" s="25" t="b">
        <f>AND($L13="B",$C$6=Data!$G$23)</f>
        <v>0</v>
      </c>
      <c r="X13" s="55">
        <f t="shared" si="9"/>
        <v>0</v>
      </c>
      <c r="Y13" s="55">
        <f t="shared" si="3"/>
        <v>0</v>
      </c>
      <c r="Z13" s="25" t="b">
        <f>AND($L13="C",$C$7=Data!$G$24)</f>
        <v>0</v>
      </c>
      <c r="AA13" s="25" t="b">
        <f>AND($L13="C",$C$7=Data!$G$23)</f>
        <v>0</v>
      </c>
      <c r="AB13" s="55">
        <f t="shared" si="10"/>
        <v>0</v>
      </c>
      <c r="AC13" s="55">
        <f t="shared" si="4"/>
        <v>0</v>
      </c>
      <c r="AE13" s="55">
        <f t="shared" si="11"/>
        <v>0</v>
      </c>
      <c r="AG13" s="125" t="b">
        <f>OR(AND($C$5=Data!$G$24,K13="A"),AND($C$6=Data!$G$24,K13="B"),AND($C$7=Data!$G$24,K13="C"))*COUNTIFS(B:B,B13,K:K,K13,B:B,"&lt;&gt;"&amp;"",C:C,"&lt;&gt;"&amp;"")&gt;1</f>
        <v>0</v>
      </c>
      <c r="AH13" s="125" t="b">
        <f t="shared" si="12"/>
        <v>0</v>
      </c>
      <c r="AI13" s="55">
        <f t="shared" si="13"/>
        <v>0</v>
      </c>
    </row>
    <row r="14" spans="1:37" ht="30.75" customHeight="1" x14ac:dyDescent="0.25">
      <c r="A14" s="57"/>
      <c r="B14" s="57"/>
      <c r="C14" s="59"/>
      <c r="D14" s="119"/>
      <c r="E14" s="124"/>
      <c r="F14" s="43"/>
      <c r="G14" s="58"/>
      <c r="H14" s="123"/>
      <c r="I14" s="132"/>
      <c r="J14" s="135">
        <f t="shared" si="5"/>
        <v>0</v>
      </c>
      <c r="K14" s="64" t="str">
        <f t="shared" si="0"/>
        <v>0</v>
      </c>
      <c r="L14" s="65" t="str">
        <f t="shared" si="1"/>
        <v>0</v>
      </c>
      <c r="M14" s="55">
        <f>SUMIFS($J:$J,$C:$C,Data!$B$6,$B:$B,$B14)</f>
        <v>0</v>
      </c>
      <c r="N14" s="55">
        <f>SUMIFS($J:$J,$C:$C,Data!$B$7,$B:$B,$B14)</f>
        <v>0</v>
      </c>
      <c r="O14" s="55">
        <f>SUMIFS($J:$J,$C:$C,Data!$B$8,$B:$B,$B14)</f>
        <v>0</v>
      </c>
      <c r="P14" s="55">
        <f t="shared" si="6"/>
        <v>0</v>
      </c>
      <c r="Q14" s="55">
        <f t="shared" si="7"/>
        <v>0</v>
      </c>
      <c r="R14" s="25" t="b">
        <f>AND($L14="A",$C$5=Data!$G$24)</f>
        <v>0</v>
      </c>
      <c r="S14" s="25" t="b">
        <f>AND($L14="A",$C$5=Data!$G$23)</f>
        <v>0</v>
      </c>
      <c r="T14" s="55">
        <f t="shared" si="8"/>
        <v>0</v>
      </c>
      <c r="U14" s="55">
        <f t="shared" si="2"/>
        <v>0</v>
      </c>
      <c r="V14" s="25" t="b">
        <f>AND($L14="B",$C$6=Data!$G$24)</f>
        <v>0</v>
      </c>
      <c r="W14" s="25" t="b">
        <f>AND($L14="B",$C$6=Data!$G$23)</f>
        <v>0</v>
      </c>
      <c r="X14" s="55">
        <f t="shared" si="9"/>
        <v>0</v>
      </c>
      <c r="Y14" s="55">
        <f t="shared" si="3"/>
        <v>0</v>
      </c>
      <c r="Z14" s="25" t="b">
        <f>AND($L14="C",$C$7=Data!$G$24)</f>
        <v>0</v>
      </c>
      <c r="AA14" s="25" t="b">
        <f>AND($L14="C",$C$7=Data!$G$23)</f>
        <v>0</v>
      </c>
      <c r="AB14" s="55">
        <f t="shared" si="10"/>
        <v>0</v>
      </c>
      <c r="AC14" s="55">
        <f t="shared" si="4"/>
        <v>0</v>
      </c>
      <c r="AE14" s="55">
        <f t="shared" si="11"/>
        <v>0</v>
      </c>
      <c r="AG14" s="125" t="b">
        <f>OR(AND($C$5=Data!$G$24,K14="A"),AND($C$6=Data!$G$24,K14="B"),AND($C$7=Data!$G$24,K14="C"))*COUNTIFS(B:B,B14,K:K,K14,B:B,"&lt;&gt;"&amp;"",C:C,"&lt;&gt;"&amp;"")&gt;1</f>
        <v>0</v>
      </c>
      <c r="AH14" s="125" t="b">
        <f t="shared" si="12"/>
        <v>0</v>
      </c>
      <c r="AI14" s="55">
        <f t="shared" si="13"/>
        <v>0</v>
      </c>
    </row>
    <row r="15" spans="1:37" ht="30.75" customHeight="1" x14ac:dyDescent="0.25">
      <c r="A15" s="57"/>
      <c r="B15" s="57"/>
      <c r="C15" s="59"/>
      <c r="D15" s="119"/>
      <c r="E15" s="124"/>
      <c r="F15" s="43"/>
      <c r="G15" s="58"/>
      <c r="H15" s="123"/>
      <c r="I15" s="132"/>
      <c r="J15" s="135">
        <f t="shared" si="5"/>
        <v>0</v>
      </c>
      <c r="K15" s="64" t="str">
        <f t="shared" si="0"/>
        <v>0</v>
      </c>
      <c r="L15" s="65" t="str">
        <f t="shared" si="1"/>
        <v>0</v>
      </c>
      <c r="M15" s="55">
        <f>SUMIFS($J:$J,$C:$C,Data!$B$6,$B:$B,$B15)</f>
        <v>0</v>
      </c>
      <c r="N15" s="55">
        <f>SUMIFS($J:$J,$C:$C,Data!$B$7,$B:$B,$B15)</f>
        <v>0</v>
      </c>
      <c r="O15" s="55">
        <f>SUMIFS($J:$J,$C:$C,Data!$B$8,$B:$B,$B15)</f>
        <v>0</v>
      </c>
      <c r="P15" s="55">
        <f t="shared" si="6"/>
        <v>0</v>
      </c>
      <c r="Q15" s="55">
        <f t="shared" si="7"/>
        <v>0</v>
      </c>
      <c r="R15" s="25" t="b">
        <f>AND($L15="A",$C$5=Data!$G$24)</f>
        <v>0</v>
      </c>
      <c r="S15" s="25" t="b">
        <f>AND($L15="A",$C$5=Data!$G$23)</f>
        <v>0</v>
      </c>
      <c r="T15" s="55">
        <f t="shared" si="8"/>
        <v>0</v>
      </c>
      <c r="U15" s="55">
        <f t="shared" si="2"/>
        <v>0</v>
      </c>
      <c r="V15" s="25" t="b">
        <f>AND($L15="B",$C$6=Data!$G$24)</f>
        <v>0</v>
      </c>
      <c r="W15" s="25" t="b">
        <f>AND($L15="B",$C$6=Data!$G$23)</f>
        <v>0</v>
      </c>
      <c r="X15" s="55">
        <f t="shared" si="9"/>
        <v>0</v>
      </c>
      <c r="Y15" s="55">
        <f t="shared" si="3"/>
        <v>0</v>
      </c>
      <c r="Z15" s="25" t="b">
        <f>AND($L15="C",$C$7=Data!$G$24)</f>
        <v>0</v>
      </c>
      <c r="AA15" s="25" t="b">
        <f>AND($L15="C",$C$7=Data!$G$23)</f>
        <v>0</v>
      </c>
      <c r="AB15" s="55">
        <f t="shared" si="10"/>
        <v>0</v>
      </c>
      <c r="AC15" s="55">
        <f t="shared" si="4"/>
        <v>0</v>
      </c>
      <c r="AE15" s="55">
        <f t="shared" si="11"/>
        <v>0</v>
      </c>
      <c r="AG15" s="125" t="b">
        <f>OR(AND($C$5=Data!$G$24,K15="A"),AND($C$6=Data!$G$24,K15="B"),AND($C$7=Data!$G$24,K15="C"))*COUNTIFS(B:B,B15,K:K,K15,B:B,"&lt;&gt;"&amp;"",C:C,"&lt;&gt;"&amp;"")&gt;1</f>
        <v>0</v>
      </c>
      <c r="AH15" s="125" t="b">
        <f t="shared" si="12"/>
        <v>0</v>
      </c>
      <c r="AI15" s="55">
        <f t="shared" si="13"/>
        <v>0</v>
      </c>
    </row>
    <row r="16" spans="1:37" ht="30.75" customHeight="1" x14ac:dyDescent="0.25">
      <c r="A16" s="57"/>
      <c r="B16" s="57"/>
      <c r="C16" s="59"/>
      <c r="D16" s="119"/>
      <c r="E16" s="43"/>
      <c r="F16" s="43"/>
      <c r="G16" s="58"/>
      <c r="H16" s="123"/>
      <c r="I16" s="132"/>
      <c r="J16" s="135">
        <f t="shared" si="5"/>
        <v>0</v>
      </c>
      <c r="K16" s="64" t="str">
        <f t="shared" si="0"/>
        <v>0</v>
      </c>
      <c r="L16" s="65" t="str">
        <f t="shared" si="1"/>
        <v>0</v>
      </c>
      <c r="M16" s="55">
        <f>SUMIFS($J:$J,$C:$C,Data!$B$6,$B:$B,$B16)</f>
        <v>0</v>
      </c>
      <c r="N16" s="55">
        <f>SUMIFS($J:$J,$C:$C,Data!$B$7,$B:$B,$B16)</f>
        <v>0</v>
      </c>
      <c r="O16" s="55">
        <f>SUMIFS($J:$J,$C:$C,Data!$B$8,$B:$B,$B16)</f>
        <v>0</v>
      </c>
      <c r="P16" s="55">
        <f t="shared" si="6"/>
        <v>0</v>
      </c>
      <c r="Q16" s="55">
        <f t="shared" si="7"/>
        <v>0</v>
      </c>
      <c r="R16" s="25" t="b">
        <f>AND($L16="A",$C$5=Data!$G$24)</f>
        <v>0</v>
      </c>
      <c r="S16" s="25" t="b">
        <f>AND($L16="A",$C$5=Data!$G$23)</f>
        <v>0</v>
      </c>
      <c r="T16" s="55">
        <f t="shared" si="8"/>
        <v>0</v>
      </c>
      <c r="U16" s="55">
        <f t="shared" si="2"/>
        <v>0</v>
      </c>
      <c r="V16" s="25" t="b">
        <f>AND($L16="B",$C$6=Data!$G$24)</f>
        <v>0</v>
      </c>
      <c r="W16" s="25" t="b">
        <f>AND($L16="B",$C$6=Data!$G$23)</f>
        <v>0</v>
      </c>
      <c r="X16" s="55">
        <f t="shared" si="9"/>
        <v>0</v>
      </c>
      <c r="Y16" s="55">
        <f t="shared" si="3"/>
        <v>0</v>
      </c>
      <c r="Z16" s="25" t="b">
        <f>AND($L16="C",$C$7=Data!$G$24)</f>
        <v>0</v>
      </c>
      <c r="AA16" s="25" t="b">
        <f>AND($L16="C",$C$7=Data!$G$23)</f>
        <v>0</v>
      </c>
      <c r="AB16" s="55">
        <f t="shared" si="10"/>
        <v>0</v>
      </c>
      <c r="AC16" s="55">
        <f t="shared" si="4"/>
        <v>0</v>
      </c>
      <c r="AE16" s="55">
        <f t="shared" si="11"/>
        <v>0</v>
      </c>
      <c r="AG16" s="125" t="b">
        <f>OR(AND($C$5=Data!$G$24,K16="A"),AND($C$6=Data!$G$24,K16="B"),AND($C$7=Data!$G$24,K16="C"))*COUNTIFS(B:B,B16,K:K,K16,B:B,"&lt;&gt;"&amp;"",C:C,"&lt;&gt;"&amp;"")&gt;1</f>
        <v>0</v>
      </c>
      <c r="AH16" s="125" t="b">
        <f t="shared" si="12"/>
        <v>0</v>
      </c>
      <c r="AI16" s="55">
        <f t="shared" si="13"/>
        <v>0</v>
      </c>
    </row>
    <row r="17" spans="1:35" ht="30.75" customHeight="1" x14ac:dyDescent="0.25">
      <c r="A17" s="57"/>
      <c r="B17" s="57"/>
      <c r="C17" s="59"/>
      <c r="D17" s="119"/>
      <c r="E17" s="43"/>
      <c r="F17" s="43"/>
      <c r="G17" s="58"/>
      <c r="H17" s="123"/>
      <c r="I17" s="132"/>
      <c r="J17" s="135">
        <f t="shared" si="5"/>
        <v>0</v>
      </c>
      <c r="K17" s="64" t="str">
        <f t="shared" si="0"/>
        <v>0</v>
      </c>
      <c r="L17" s="65" t="str">
        <f t="shared" si="1"/>
        <v>0</v>
      </c>
      <c r="M17" s="55">
        <f>SUMIFS($J:$J,$C:$C,Data!$B$6,$B:$B,$B17)</f>
        <v>0</v>
      </c>
      <c r="N17" s="55">
        <f>SUMIFS($J:$J,$C:$C,Data!$B$7,$B:$B,$B17)</f>
        <v>0</v>
      </c>
      <c r="O17" s="55">
        <f>SUMIFS($J:$J,$C:$C,Data!$B$8,$B:$B,$B17)</f>
        <v>0</v>
      </c>
      <c r="P17" s="55">
        <f t="shared" si="6"/>
        <v>0</v>
      </c>
      <c r="Q17" s="55">
        <f t="shared" si="7"/>
        <v>0</v>
      </c>
      <c r="R17" s="25" t="b">
        <f>AND($L17="A",$C$5=Data!$G$24)</f>
        <v>0</v>
      </c>
      <c r="S17" s="25" t="b">
        <f>AND($L17="A",$C$5=Data!$G$23)</f>
        <v>0</v>
      </c>
      <c r="T17" s="55">
        <f t="shared" si="8"/>
        <v>0</v>
      </c>
      <c r="U17" s="55">
        <f t="shared" si="2"/>
        <v>0</v>
      </c>
      <c r="V17" s="25" t="b">
        <f>AND($L17="B",$C$6=Data!$G$24)</f>
        <v>0</v>
      </c>
      <c r="W17" s="25" t="b">
        <f>AND($L17="B",$C$6=Data!$G$23)</f>
        <v>0</v>
      </c>
      <c r="X17" s="55">
        <f t="shared" si="9"/>
        <v>0</v>
      </c>
      <c r="Y17" s="55">
        <f t="shared" si="3"/>
        <v>0</v>
      </c>
      <c r="Z17" s="25" t="b">
        <f>AND($L17="C",$C$7=Data!$G$24)</f>
        <v>0</v>
      </c>
      <c r="AA17" s="25" t="b">
        <f>AND($L17="C",$C$7=Data!$G$23)</f>
        <v>0</v>
      </c>
      <c r="AB17" s="55">
        <f t="shared" si="10"/>
        <v>0</v>
      </c>
      <c r="AC17" s="55">
        <f t="shared" si="4"/>
        <v>0</v>
      </c>
      <c r="AE17" s="55">
        <f t="shared" si="11"/>
        <v>0</v>
      </c>
      <c r="AG17" s="125" t="b">
        <f>OR(AND($C$5=Data!$G$24,K17="A"),AND($C$6=Data!$G$24,K17="B"),AND($C$7=Data!$G$24,K17="C"))*COUNTIFS(B:B,B17,K:K,K17,B:B,"&lt;&gt;"&amp;"",C:C,"&lt;&gt;"&amp;"")&gt;1</f>
        <v>0</v>
      </c>
      <c r="AH17" s="125" t="b">
        <f t="shared" si="12"/>
        <v>0</v>
      </c>
      <c r="AI17" s="55">
        <f t="shared" si="13"/>
        <v>0</v>
      </c>
    </row>
    <row r="18" spans="1:35" ht="30.75" customHeight="1" x14ac:dyDescent="0.25">
      <c r="A18" s="57"/>
      <c r="B18" s="57"/>
      <c r="C18" s="59"/>
      <c r="D18" s="119"/>
      <c r="E18" s="43"/>
      <c r="F18" s="43"/>
      <c r="G18" s="58"/>
      <c r="H18" s="123"/>
      <c r="I18" s="132"/>
      <c r="J18" s="135">
        <f t="shared" si="5"/>
        <v>0</v>
      </c>
      <c r="K18" s="64" t="str">
        <f t="shared" si="0"/>
        <v>0</v>
      </c>
      <c r="L18" s="65" t="str">
        <f t="shared" si="1"/>
        <v>0</v>
      </c>
      <c r="M18" s="55">
        <f>SUMIFS($J:$J,$C:$C,Data!$B$6,$B:$B,$B18)</f>
        <v>0</v>
      </c>
      <c r="N18" s="55">
        <f>SUMIFS($J:$J,$C:$C,Data!$B$7,$B:$B,$B18)</f>
        <v>0</v>
      </c>
      <c r="O18" s="55">
        <f>SUMIFS($J:$J,$C:$C,Data!$B$8,$B:$B,$B18)</f>
        <v>0</v>
      </c>
      <c r="P18" s="55">
        <f t="shared" si="6"/>
        <v>0</v>
      </c>
      <c r="Q18" s="55">
        <f t="shared" si="7"/>
        <v>0</v>
      </c>
      <c r="R18" s="25" t="b">
        <f>AND($L18="A",$C$5=Data!$G$24)</f>
        <v>0</v>
      </c>
      <c r="S18" s="25" t="b">
        <f>AND($L18="A",$C$5=Data!$G$23)</f>
        <v>0</v>
      </c>
      <c r="T18" s="55">
        <f t="shared" si="8"/>
        <v>0</v>
      </c>
      <c r="U18" s="55">
        <f t="shared" si="2"/>
        <v>0</v>
      </c>
      <c r="V18" s="25" t="b">
        <f>AND($L18="B",$C$6=Data!$G$24)</f>
        <v>0</v>
      </c>
      <c r="W18" s="25" t="b">
        <f>AND($L18="B",$C$6=Data!$G$23)</f>
        <v>0</v>
      </c>
      <c r="X18" s="55">
        <f t="shared" si="9"/>
        <v>0</v>
      </c>
      <c r="Y18" s="55">
        <f t="shared" si="3"/>
        <v>0</v>
      </c>
      <c r="Z18" s="25" t="b">
        <f>AND($L18="C",$C$7=Data!$G$24)</f>
        <v>0</v>
      </c>
      <c r="AA18" s="25" t="b">
        <f>AND($L18="C",$C$7=Data!$G$23)</f>
        <v>0</v>
      </c>
      <c r="AB18" s="55">
        <f t="shared" si="10"/>
        <v>0</v>
      </c>
      <c r="AC18" s="55">
        <f t="shared" si="4"/>
        <v>0</v>
      </c>
      <c r="AE18" s="55">
        <f t="shared" si="11"/>
        <v>0</v>
      </c>
      <c r="AG18" s="125" t="b">
        <f>OR(AND($C$5=Data!$G$24,K18="A"),AND($C$6=Data!$G$24,K18="B"),AND($C$7=Data!$G$24,K18="C"))*COUNTIFS(B:B,B18,K:K,K18,B:B,"&lt;&gt;"&amp;"",C:C,"&lt;&gt;"&amp;"")&gt;1</f>
        <v>0</v>
      </c>
      <c r="AH18" s="125" t="b">
        <f t="shared" si="12"/>
        <v>0</v>
      </c>
      <c r="AI18" s="55">
        <f t="shared" si="13"/>
        <v>0</v>
      </c>
    </row>
    <row r="19" spans="1:35" ht="30.75" customHeight="1" x14ac:dyDescent="0.25">
      <c r="A19" s="57"/>
      <c r="B19" s="57"/>
      <c r="C19" s="59"/>
      <c r="D19" s="119"/>
      <c r="E19" s="43"/>
      <c r="F19" s="43"/>
      <c r="G19" s="58"/>
      <c r="H19" s="123"/>
      <c r="I19" s="132"/>
      <c r="J19" s="135">
        <f t="shared" si="5"/>
        <v>0</v>
      </c>
      <c r="K19" s="64" t="str">
        <f t="shared" si="0"/>
        <v>0</v>
      </c>
      <c r="L19" s="65" t="str">
        <f t="shared" si="1"/>
        <v>0</v>
      </c>
      <c r="M19" s="55">
        <f>SUMIFS($J:$J,$C:$C,Data!$B$6,$B:$B,$B19)</f>
        <v>0</v>
      </c>
      <c r="N19" s="55">
        <f>SUMIFS($J:$J,$C:$C,Data!$B$7,$B:$B,$B19)</f>
        <v>0</v>
      </c>
      <c r="O19" s="55">
        <f>SUMIFS($J:$J,$C:$C,Data!$B$8,$B:$B,$B19)</f>
        <v>0</v>
      </c>
      <c r="P19" s="55">
        <f t="shared" si="6"/>
        <v>0</v>
      </c>
      <c r="Q19" s="55">
        <f t="shared" si="7"/>
        <v>0</v>
      </c>
      <c r="R19" s="25" t="b">
        <f>AND($L19="A",$C$5=Data!$G$24)</f>
        <v>0</v>
      </c>
      <c r="S19" s="25" t="b">
        <f>AND($L19="A",$C$5=Data!$G$23)</f>
        <v>0</v>
      </c>
      <c r="T19" s="55">
        <f t="shared" si="8"/>
        <v>0</v>
      </c>
      <c r="U19" s="55">
        <f t="shared" si="2"/>
        <v>0</v>
      </c>
      <c r="V19" s="25" t="b">
        <f>AND($L19="B",$C$6=Data!$G$24)</f>
        <v>0</v>
      </c>
      <c r="W19" s="25" t="b">
        <f>AND($L19="B",$C$6=Data!$G$23)</f>
        <v>0</v>
      </c>
      <c r="X19" s="55">
        <f t="shared" si="9"/>
        <v>0</v>
      </c>
      <c r="Y19" s="55">
        <f t="shared" si="3"/>
        <v>0</v>
      </c>
      <c r="Z19" s="25" t="b">
        <f>AND($L19="C",$C$7=Data!$G$24)</f>
        <v>0</v>
      </c>
      <c r="AA19" s="25" t="b">
        <f>AND($L19="C",$C$7=Data!$G$23)</f>
        <v>0</v>
      </c>
      <c r="AB19" s="55">
        <f t="shared" si="10"/>
        <v>0</v>
      </c>
      <c r="AC19" s="55">
        <f t="shared" si="4"/>
        <v>0</v>
      </c>
      <c r="AE19" s="55">
        <f t="shared" si="11"/>
        <v>0</v>
      </c>
      <c r="AG19" s="125" t="b">
        <f>OR(AND($C$5=Data!$G$24,K19="A"),AND($C$6=Data!$G$24,K19="B"),AND($C$7=Data!$G$24,K19="C"))*COUNTIFS(B:B,B19,K:K,K19,B:B,"&lt;&gt;"&amp;"",C:C,"&lt;&gt;"&amp;"")&gt;1</f>
        <v>0</v>
      </c>
      <c r="AH19" s="125" t="b">
        <f t="shared" si="12"/>
        <v>0</v>
      </c>
      <c r="AI19" s="55">
        <f t="shared" si="13"/>
        <v>0</v>
      </c>
    </row>
    <row r="20" spans="1:35" ht="30.75" customHeight="1" x14ac:dyDescent="0.25">
      <c r="A20" s="57"/>
      <c r="B20" s="57"/>
      <c r="C20" s="59"/>
      <c r="D20" s="119"/>
      <c r="E20" s="43"/>
      <c r="F20" s="43"/>
      <c r="G20" s="58"/>
      <c r="H20" s="123"/>
      <c r="I20" s="132"/>
      <c r="J20" s="135">
        <f t="shared" si="5"/>
        <v>0</v>
      </c>
      <c r="K20" s="64" t="str">
        <f t="shared" si="0"/>
        <v>0</v>
      </c>
      <c r="L20" s="65" t="str">
        <f t="shared" si="1"/>
        <v>0</v>
      </c>
      <c r="M20" s="55">
        <f>SUMIFS($J:$J,$C:$C,Data!$B$6,$B:$B,$B20)</f>
        <v>0</v>
      </c>
      <c r="N20" s="55">
        <f>SUMIFS($J:$J,$C:$C,Data!$B$7,$B:$B,$B20)</f>
        <v>0</v>
      </c>
      <c r="O20" s="55">
        <f>SUMIFS($J:$J,$C:$C,Data!$B$8,$B:$B,$B20)</f>
        <v>0</v>
      </c>
      <c r="P20" s="55">
        <f t="shared" si="6"/>
        <v>0</v>
      </c>
      <c r="Q20" s="55">
        <f t="shared" si="7"/>
        <v>0</v>
      </c>
      <c r="R20" s="25" t="b">
        <f>AND($L20="A",$C$5=Data!$G$24)</f>
        <v>0</v>
      </c>
      <c r="S20" s="25" t="b">
        <f>AND($L20="A",$C$5=Data!$G$23)</f>
        <v>0</v>
      </c>
      <c r="T20" s="55">
        <f t="shared" si="8"/>
        <v>0</v>
      </c>
      <c r="U20" s="55">
        <f t="shared" si="2"/>
        <v>0</v>
      </c>
      <c r="V20" s="25" t="b">
        <f>AND($L20="B",$C$6=Data!$G$24)</f>
        <v>0</v>
      </c>
      <c r="W20" s="25" t="b">
        <f>AND($L20="B",$C$6=Data!$G$23)</f>
        <v>0</v>
      </c>
      <c r="X20" s="55">
        <f t="shared" si="9"/>
        <v>0</v>
      </c>
      <c r="Y20" s="55">
        <f t="shared" si="3"/>
        <v>0</v>
      </c>
      <c r="Z20" s="25" t="b">
        <f>AND($L20="C",$C$7=Data!$G$24)</f>
        <v>0</v>
      </c>
      <c r="AA20" s="25" t="b">
        <f>AND($L20="C",$C$7=Data!$G$23)</f>
        <v>0</v>
      </c>
      <c r="AB20" s="55">
        <f t="shared" si="10"/>
        <v>0</v>
      </c>
      <c r="AC20" s="55">
        <f t="shared" si="4"/>
        <v>0</v>
      </c>
      <c r="AE20" s="55">
        <f t="shared" si="11"/>
        <v>0</v>
      </c>
      <c r="AG20" s="125" t="b">
        <f>OR(AND($C$5=Data!$G$24,K20="A"),AND($C$6=Data!$G$24,K20="B"),AND($C$7=Data!$G$24,K20="C"))*COUNTIFS(B:B,B20,K:K,K20,B:B,"&lt;&gt;"&amp;"",C:C,"&lt;&gt;"&amp;"")&gt;1</f>
        <v>0</v>
      </c>
      <c r="AH20" s="125" t="b">
        <f t="shared" si="12"/>
        <v>0</v>
      </c>
      <c r="AI20" s="55">
        <f t="shared" si="13"/>
        <v>0</v>
      </c>
    </row>
    <row r="21" spans="1:35" ht="30.75" customHeight="1" x14ac:dyDescent="0.25">
      <c r="A21" s="57"/>
      <c r="B21" s="57"/>
      <c r="C21" s="59"/>
      <c r="D21" s="119"/>
      <c r="E21" s="43"/>
      <c r="F21" s="43"/>
      <c r="G21" s="58"/>
      <c r="H21" s="123"/>
      <c r="I21" s="132"/>
      <c r="J21" s="135">
        <f t="shared" si="5"/>
        <v>0</v>
      </c>
      <c r="K21" s="64" t="str">
        <f t="shared" si="0"/>
        <v>0</v>
      </c>
      <c r="L21" s="65" t="str">
        <f t="shared" si="1"/>
        <v>0</v>
      </c>
      <c r="M21" s="55">
        <f>SUMIFS($J:$J,$C:$C,Data!$B$6,$B:$B,$B21)</f>
        <v>0</v>
      </c>
      <c r="N21" s="55">
        <f>SUMIFS($J:$J,$C:$C,Data!$B$7,$B:$B,$B21)</f>
        <v>0</v>
      </c>
      <c r="O21" s="55">
        <f>SUMIFS($J:$J,$C:$C,Data!$B$8,$B:$B,$B21)</f>
        <v>0</v>
      </c>
      <c r="P21" s="55">
        <f t="shared" si="6"/>
        <v>0</v>
      </c>
      <c r="Q21" s="55">
        <f t="shared" si="7"/>
        <v>0</v>
      </c>
      <c r="R21" s="25" t="b">
        <f>AND($L21="A",$C$5=Data!$G$24)</f>
        <v>0</v>
      </c>
      <c r="S21" s="25" t="b">
        <f>AND($L21="A",$C$5=Data!$G$23)</f>
        <v>0</v>
      </c>
      <c r="T21" s="55">
        <f t="shared" si="8"/>
        <v>0</v>
      </c>
      <c r="U21" s="55">
        <f t="shared" si="2"/>
        <v>0</v>
      </c>
      <c r="V21" s="25" t="b">
        <f>AND($L21="B",$C$6=Data!$G$24)</f>
        <v>0</v>
      </c>
      <c r="W21" s="25" t="b">
        <f>AND($L21="B",$C$6=Data!$G$23)</f>
        <v>0</v>
      </c>
      <c r="X21" s="55">
        <f t="shared" si="9"/>
        <v>0</v>
      </c>
      <c r="Y21" s="55">
        <f t="shared" si="3"/>
        <v>0</v>
      </c>
      <c r="Z21" s="25" t="b">
        <f>AND($L21="C",$C$7=Data!$G$24)</f>
        <v>0</v>
      </c>
      <c r="AA21" s="25" t="b">
        <f>AND($L21="C",$C$7=Data!$G$23)</f>
        <v>0</v>
      </c>
      <c r="AB21" s="55">
        <f t="shared" si="10"/>
        <v>0</v>
      </c>
      <c r="AC21" s="55">
        <f t="shared" si="4"/>
        <v>0</v>
      </c>
      <c r="AE21" s="55">
        <f t="shared" si="11"/>
        <v>0</v>
      </c>
      <c r="AG21" s="125" t="b">
        <f>OR(AND($C$5=Data!$G$24,K21="A"),AND($C$6=Data!$G$24,K21="B"),AND($C$7=Data!$G$24,K21="C"))*COUNTIFS(B:B,B21,K:K,K21,B:B,"&lt;&gt;"&amp;"",C:C,"&lt;&gt;"&amp;"")&gt;1</f>
        <v>0</v>
      </c>
      <c r="AH21" s="125" t="b">
        <f t="shared" si="12"/>
        <v>0</v>
      </c>
      <c r="AI21" s="55">
        <f t="shared" si="13"/>
        <v>0</v>
      </c>
    </row>
    <row r="22" spans="1:35" ht="30.75" customHeight="1" x14ac:dyDescent="0.25">
      <c r="A22" s="57"/>
      <c r="B22" s="57"/>
      <c r="C22" s="59"/>
      <c r="D22" s="119"/>
      <c r="E22" s="43"/>
      <c r="F22" s="43"/>
      <c r="G22" s="58"/>
      <c r="H22" s="123"/>
      <c r="I22" s="132"/>
      <c r="J22" s="135">
        <f t="shared" si="5"/>
        <v>0</v>
      </c>
      <c r="K22" s="64" t="str">
        <f t="shared" si="0"/>
        <v>0</v>
      </c>
      <c r="L22" s="65" t="str">
        <f t="shared" si="1"/>
        <v>0</v>
      </c>
      <c r="M22" s="55">
        <f>SUMIFS($J:$J,$C:$C,Data!$B$6,$B:$B,$B22)</f>
        <v>0</v>
      </c>
      <c r="N22" s="55">
        <f>SUMIFS($J:$J,$C:$C,Data!$B$7,$B:$B,$B22)</f>
        <v>0</v>
      </c>
      <c r="O22" s="55">
        <f>SUMIFS($J:$J,$C:$C,Data!$B$8,$B:$B,$B22)</f>
        <v>0</v>
      </c>
      <c r="P22" s="55">
        <f t="shared" si="6"/>
        <v>0</v>
      </c>
      <c r="Q22" s="55">
        <f t="shared" si="7"/>
        <v>0</v>
      </c>
      <c r="R22" s="25" t="b">
        <f>AND($L22="A",$C$5=Data!$G$24)</f>
        <v>0</v>
      </c>
      <c r="S22" s="25" t="b">
        <f>AND($L22="A",$C$5=Data!$G$23)</f>
        <v>0</v>
      </c>
      <c r="T22" s="55">
        <f t="shared" si="8"/>
        <v>0</v>
      </c>
      <c r="U22" s="55">
        <f t="shared" si="2"/>
        <v>0</v>
      </c>
      <c r="V22" s="25" t="b">
        <f>AND($L22="B",$C$6=Data!$G$24)</f>
        <v>0</v>
      </c>
      <c r="W22" s="25" t="b">
        <f>AND($L22="B",$C$6=Data!$G$23)</f>
        <v>0</v>
      </c>
      <c r="X22" s="55">
        <f t="shared" si="9"/>
        <v>0</v>
      </c>
      <c r="Y22" s="55">
        <f t="shared" si="3"/>
        <v>0</v>
      </c>
      <c r="Z22" s="25" t="b">
        <f>AND($L22="C",$C$7=Data!$G$24)</f>
        <v>0</v>
      </c>
      <c r="AA22" s="25" t="b">
        <f>AND($L22="C",$C$7=Data!$G$23)</f>
        <v>0</v>
      </c>
      <c r="AB22" s="55">
        <f t="shared" si="10"/>
        <v>0</v>
      </c>
      <c r="AC22" s="55">
        <f t="shared" si="4"/>
        <v>0</v>
      </c>
      <c r="AE22" s="55">
        <f t="shared" si="11"/>
        <v>0</v>
      </c>
      <c r="AG22" s="125" t="b">
        <f>OR(AND($C$5=Data!$G$24,K22="A"),AND($C$6=Data!$G$24,K22="B"),AND($C$7=Data!$G$24,K22="C"))*COUNTIFS(B:B,B22,K:K,K22,B:B,"&lt;&gt;"&amp;"",C:C,"&lt;&gt;"&amp;"")&gt;1</f>
        <v>0</v>
      </c>
      <c r="AH22" s="125" t="b">
        <f t="shared" si="12"/>
        <v>0</v>
      </c>
      <c r="AI22" s="55">
        <f t="shared" si="13"/>
        <v>0</v>
      </c>
    </row>
    <row r="23" spans="1:35" ht="30.75" customHeight="1" x14ac:dyDescent="0.25">
      <c r="A23" s="57"/>
      <c r="B23" s="57"/>
      <c r="C23" s="59"/>
      <c r="D23" s="119"/>
      <c r="E23" s="43"/>
      <c r="F23" s="43"/>
      <c r="G23" s="58"/>
      <c r="H23" s="123"/>
      <c r="I23" s="132"/>
      <c r="J23" s="135">
        <f t="shared" si="5"/>
        <v>0</v>
      </c>
      <c r="K23" s="64" t="str">
        <f t="shared" si="0"/>
        <v>0</v>
      </c>
      <c r="L23" s="65" t="str">
        <f t="shared" si="1"/>
        <v>0</v>
      </c>
      <c r="M23" s="55">
        <f>SUMIFS($J:$J,$C:$C,Data!$B$6,$B:$B,$B23)</f>
        <v>0</v>
      </c>
      <c r="N23" s="55">
        <f>SUMIFS($J:$J,$C:$C,Data!$B$7,$B:$B,$B23)</f>
        <v>0</v>
      </c>
      <c r="O23" s="55">
        <f>SUMIFS($J:$J,$C:$C,Data!$B$8,$B:$B,$B23)</f>
        <v>0</v>
      </c>
      <c r="P23" s="55">
        <f t="shared" si="6"/>
        <v>0</v>
      </c>
      <c r="Q23" s="55">
        <f t="shared" si="7"/>
        <v>0</v>
      </c>
      <c r="R23" s="25" t="b">
        <f>AND($L23="A",$C$5=Data!$G$24)</f>
        <v>0</v>
      </c>
      <c r="S23" s="25" t="b">
        <f>AND($L23="A",$C$5=Data!$G$23)</f>
        <v>0</v>
      </c>
      <c r="T23" s="55">
        <f t="shared" si="8"/>
        <v>0</v>
      </c>
      <c r="U23" s="55">
        <f t="shared" si="2"/>
        <v>0</v>
      </c>
      <c r="V23" s="25" t="b">
        <f>AND($L23="B",$C$6=Data!$G$24)</f>
        <v>0</v>
      </c>
      <c r="W23" s="25" t="b">
        <f>AND($L23="B",$C$6=Data!$G$23)</f>
        <v>0</v>
      </c>
      <c r="X23" s="55">
        <f t="shared" si="9"/>
        <v>0</v>
      </c>
      <c r="Y23" s="55">
        <f t="shared" si="3"/>
        <v>0</v>
      </c>
      <c r="Z23" s="25" t="b">
        <f>AND($L23="C",$C$7=Data!$G$24)</f>
        <v>0</v>
      </c>
      <c r="AA23" s="25" t="b">
        <f>AND($L23="C",$C$7=Data!$G$23)</f>
        <v>0</v>
      </c>
      <c r="AB23" s="55">
        <f t="shared" si="10"/>
        <v>0</v>
      </c>
      <c r="AC23" s="55">
        <f t="shared" si="4"/>
        <v>0</v>
      </c>
      <c r="AE23" s="55">
        <f t="shared" si="11"/>
        <v>0</v>
      </c>
      <c r="AG23" s="125" t="b">
        <f>OR(AND($C$5=Data!$G$24,K23="A"),AND($C$6=Data!$G$24,K23="B"),AND($C$7=Data!$G$24,K23="C"))*COUNTIFS(B:B,B23,K:K,K23,B:B,"&lt;&gt;"&amp;"",C:C,"&lt;&gt;"&amp;"")&gt;1</f>
        <v>0</v>
      </c>
      <c r="AH23" s="125" t="b">
        <f t="shared" si="12"/>
        <v>0</v>
      </c>
      <c r="AI23" s="55">
        <f t="shared" si="13"/>
        <v>0</v>
      </c>
    </row>
    <row r="24" spans="1:35" ht="30.75" customHeight="1" x14ac:dyDescent="0.25">
      <c r="A24" s="57"/>
      <c r="B24" s="57"/>
      <c r="C24" s="59"/>
      <c r="D24" s="119"/>
      <c r="E24" s="43"/>
      <c r="F24" s="43"/>
      <c r="G24" s="58"/>
      <c r="H24" s="123"/>
      <c r="I24" s="132"/>
      <c r="J24" s="135">
        <f t="shared" si="5"/>
        <v>0</v>
      </c>
      <c r="K24" s="64" t="str">
        <f t="shared" si="0"/>
        <v>0</v>
      </c>
      <c r="L24" s="65" t="str">
        <f t="shared" si="1"/>
        <v>0</v>
      </c>
      <c r="M24" s="55">
        <f>SUMIFS($J:$J,$C:$C,Data!$B$6,$B:$B,$B24)</f>
        <v>0</v>
      </c>
      <c r="N24" s="55">
        <f>SUMIFS($J:$J,$C:$C,Data!$B$7,$B:$B,$B24)</f>
        <v>0</v>
      </c>
      <c r="O24" s="55">
        <f>SUMIFS($J:$J,$C:$C,Data!$B$8,$B:$B,$B24)</f>
        <v>0</v>
      </c>
      <c r="P24" s="55">
        <f t="shared" si="6"/>
        <v>0</v>
      </c>
      <c r="Q24" s="55">
        <f t="shared" si="7"/>
        <v>0</v>
      </c>
      <c r="R24" s="25" t="b">
        <f>AND($L24="A",$C$5=Data!$G$24)</f>
        <v>0</v>
      </c>
      <c r="S24" s="25" t="b">
        <f>AND($L24="A",$C$5=Data!$G$23)</f>
        <v>0</v>
      </c>
      <c r="T24" s="55">
        <f t="shared" si="8"/>
        <v>0</v>
      </c>
      <c r="U24" s="55">
        <f t="shared" si="2"/>
        <v>0</v>
      </c>
      <c r="V24" s="25" t="b">
        <f>AND($L24="B",$C$6=Data!$G$24)</f>
        <v>0</v>
      </c>
      <c r="W24" s="25" t="b">
        <f>AND($L24="B",$C$6=Data!$G$23)</f>
        <v>0</v>
      </c>
      <c r="X24" s="55">
        <f t="shared" si="9"/>
        <v>0</v>
      </c>
      <c r="Y24" s="55">
        <f t="shared" si="3"/>
        <v>0</v>
      </c>
      <c r="Z24" s="25" t="b">
        <f>AND($L24="C",$C$7=Data!$G$24)</f>
        <v>0</v>
      </c>
      <c r="AA24" s="25" t="b">
        <f>AND($L24="C",$C$7=Data!$G$23)</f>
        <v>0</v>
      </c>
      <c r="AB24" s="55">
        <f t="shared" si="10"/>
        <v>0</v>
      </c>
      <c r="AC24" s="55">
        <f t="shared" si="4"/>
        <v>0</v>
      </c>
      <c r="AE24" s="55">
        <f t="shared" si="11"/>
        <v>0</v>
      </c>
      <c r="AG24" s="125" t="b">
        <f>OR(AND($C$5=Data!$G$24,K24="A"),AND($C$6=Data!$G$24,K24="B"),AND($C$7=Data!$G$24,K24="C"))*COUNTIFS(B:B,B24,K:K,K24,B:B,"&lt;&gt;"&amp;"",C:C,"&lt;&gt;"&amp;"")&gt;1</f>
        <v>0</v>
      </c>
      <c r="AH24" s="125" t="b">
        <f t="shared" si="12"/>
        <v>0</v>
      </c>
      <c r="AI24" s="55">
        <f t="shared" si="13"/>
        <v>0</v>
      </c>
    </row>
    <row r="25" spans="1:35" ht="30.75" customHeight="1" x14ac:dyDescent="0.25">
      <c r="A25" s="57"/>
      <c r="B25" s="57"/>
      <c r="C25" s="59"/>
      <c r="D25" s="119"/>
      <c r="E25" s="43"/>
      <c r="F25" s="43"/>
      <c r="G25" s="58"/>
      <c r="H25" s="123"/>
      <c r="I25" s="132"/>
      <c r="J25" s="135">
        <f t="shared" si="5"/>
        <v>0</v>
      </c>
      <c r="K25" s="64" t="str">
        <f t="shared" si="0"/>
        <v>0</v>
      </c>
      <c r="L25" s="65" t="str">
        <f t="shared" si="1"/>
        <v>0</v>
      </c>
      <c r="M25" s="55">
        <f>SUMIFS($J:$J,$C:$C,Data!$B$6,$B:$B,$B25)</f>
        <v>0</v>
      </c>
      <c r="N25" s="55">
        <f>SUMIFS($J:$J,$C:$C,Data!$B$7,$B:$B,$B25)</f>
        <v>0</v>
      </c>
      <c r="O25" s="55">
        <f>SUMIFS($J:$J,$C:$C,Data!$B$8,$B:$B,$B25)</f>
        <v>0</v>
      </c>
      <c r="P25" s="55">
        <f t="shared" si="6"/>
        <v>0</v>
      </c>
      <c r="Q25" s="55">
        <f t="shared" si="7"/>
        <v>0</v>
      </c>
      <c r="R25" s="25" t="b">
        <f>AND($L25="A",$C$5=Data!$G$24)</f>
        <v>0</v>
      </c>
      <c r="S25" s="25" t="b">
        <f>AND($L25="A",$C$5=Data!$G$23)</f>
        <v>0</v>
      </c>
      <c r="T25" s="55">
        <f t="shared" si="8"/>
        <v>0</v>
      </c>
      <c r="U25" s="55">
        <f t="shared" si="2"/>
        <v>0</v>
      </c>
      <c r="V25" s="25" t="b">
        <f>AND($L25="B",$C$6=Data!$G$24)</f>
        <v>0</v>
      </c>
      <c r="W25" s="25" t="b">
        <f>AND($L25="B",$C$6=Data!$G$23)</f>
        <v>0</v>
      </c>
      <c r="X25" s="55">
        <f t="shared" si="9"/>
        <v>0</v>
      </c>
      <c r="Y25" s="55">
        <f t="shared" si="3"/>
        <v>0</v>
      </c>
      <c r="Z25" s="25" t="b">
        <f>AND($L25="C",$C$7=Data!$G$24)</f>
        <v>0</v>
      </c>
      <c r="AA25" s="25" t="b">
        <f>AND($L25="C",$C$7=Data!$G$23)</f>
        <v>0</v>
      </c>
      <c r="AB25" s="55">
        <f t="shared" si="10"/>
        <v>0</v>
      </c>
      <c r="AC25" s="55">
        <f t="shared" si="4"/>
        <v>0</v>
      </c>
      <c r="AE25" s="55">
        <f t="shared" si="11"/>
        <v>0</v>
      </c>
      <c r="AG25" s="125" t="b">
        <f>OR(AND($C$5=Data!$G$24,K25="A"),AND($C$6=Data!$G$24,K25="B"),AND($C$7=Data!$G$24,K25="C"))*COUNTIFS(B:B,B25,K:K,K25,B:B,"&lt;&gt;"&amp;"",C:C,"&lt;&gt;"&amp;"")&gt;1</f>
        <v>0</v>
      </c>
      <c r="AH25" s="125" t="b">
        <f t="shared" si="12"/>
        <v>0</v>
      </c>
      <c r="AI25" s="55">
        <f t="shared" si="13"/>
        <v>0</v>
      </c>
    </row>
    <row r="26" spans="1:35" ht="30.75" customHeight="1" x14ac:dyDescent="0.25">
      <c r="A26" s="57"/>
      <c r="B26" s="57"/>
      <c r="C26" s="59"/>
      <c r="D26" s="119"/>
      <c r="E26" s="43"/>
      <c r="F26" s="43"/>
      <c r="G26" s="58"/>
      <c r="H26" s="123"/>
      <c r="I26" s="132"/>
      <c r="J26" s="135">
        <f t="shared" si="5"/>
        <v>0</v>
      </c>
      <c r="K26" s="64" t="str">
        <f t="shared" si="0"/>
        <v>0</v>
      </c>
      <c r="L26" s="65" t="str">
        <f t="shared" si="1"/>
        <v>0</v>
      </c>
      <c r="M26" s="55">
        <f>SUMIFS($J:$J,$C:$C,Data!$B$6,$B:$B,$B26)</f>
        <v>0</v>
      </c>
      <c r="N26" s="55">
        <f>SUMIFS($J:$J,$C:$C,Data!$B$7,$B:$B,$B26)</f>
        <v>0</v>
      </c>
      <c r="O26" s="55">
        <f>SUMIFS($J:$J,$C:$C,Data!$B$8,$B:$B,$B26)</f>
        <v>0</v>
      </c>
      <c r="P26" s="55">
        <f t="shared" si="6"/>
        <v>0</v>
      </c>
      <c r="Q26" s="55">
        <f t="shared" si="7"/>
        <v>0</v>
      </c>
      <c r="R26" s="25" t="b">
        <f>AND($L26="A",$C$5=Data!$G$24)</f>
        <v>0</v>
      </c>
      <c r="S26" s="25" t="b">
        <f>AND($L26="A",$C$5=Data!$G$23)</f>
        <v>0</v>
      </c>
      <c r="T26" s="55">
        <f t="shared" si="8"/>
        <v>0</v>
      </c>
      <c r="U26" s="55">
        <f t="shared" si="2"/>
        <v>0</v>
      </c>
      <c r="V26" s="25" t="b">
        <f>AND($L26="B",$C$6=Data!$G$24)</f>
        <v>0</v>
      </c>
      <c r="W26" s="25" t="b">
        <f>AND($L26="B",$C$6=Data!$G$23)</f>
        <v>0</v>
      </c>
      <c r="X26" s="55">
        <f t="shared" si="9"/>
        <v>0</v>
      </c>
      <c r="Y26" s="55">
        <f t="shared" si="3"/>
        <v>0</v>
      </c>
      <c r="Z26" s="25" t="b">
        <f>AND($L26="C",$C$7=Data!$G$24)</f>
        <v>0</v>
      </c>
      <c r="AA26" s="25" t="b">
        <f>AND($L26="C",$C$7=Data!$G$23)</f>
        <v>0</v>
      </c>
      <c r="AB26" s="55">
        <f t="shared" si="10"/>
        <v>0</v>
      </c>
      <c r="AC26" s="55">
        <f t="shared" si="4"/>
        <v>0</v>
      </c>
      <c r="AE26" s="55">
        <f t="shared" si="11"/>
        <v>0</v>
      </c>
      <c r="AG26" s="125" t="b">
        <f>OR(AND($C$5=Data!$G$24,K26="A"),AND($C$6=Data!$G$24,K26="B"),AND($C$7=Data!$G$24,K26="C"))*COUNTIFS(B:B,B26,K:K,K26,B:B,"&lt;&gt;"&amp;"",C:C,"&lt;&gt;"&amp;"")&gt;1</f>
        <v>0</v>
      </c>
      <c r="AH26" s="125" t="b">
        <f t="shared" si="12"/>
        <v>0</v>
      </c>
      <c r="AI26" s="55">
        <f t="shared" si="13"/>
        <v>0</v>
      </c>
    </row>
    <row r="27" spans="1:35" ht="30.75" customHeight="1" x14ac:dyDescent="0.25">
      <c r="A27" s="57"/>
      <c r="B27" s="57"/>
      <c r="C27" s="59"/>
      <c r="D27" s="119"/>
      <c r="E27" s="43"/>
      <c r="F27" s="43"/>
      <c r="G27" s="58"/>
      <c r="H27" s="123"/>
      <c r="I27" s="132"/>
      <c r="J27" s="135">
        <f t="shared" si="5"/>
        <v>0</v>
      </c>
      <c r="K27" s="64" t="str">
        <f t="shared" si="0"/>
        <v>0</v>
      </c>
      <c r="L27" s="65" t="str">
        <f t="shared" si="1"/>
        <v>0</v>
      </c>
      <c r="M27" s="55">
        <f>SUMIFS($J:$J,$C:$C,Data!$B$6,$B:$B,$B27)</f>
        <v>0</v>
      </c>
      <c r="N27" s="55">
        <f>SUMIFS($J:$J,$C:$C,Data!$B$7,$B:$B,$B27)</f>
        <v>0</v>
      </c>
      <c r="O27" s="55">
        <f>SUMIFS($J:$J,$C:$C,Data!$B$8,$B:$B,$B27)</f>
        <v>0</v>
      </c>
      <c r="P27" s="55">
        <f t="shared" si="6"/>
        <v>0</v>
      </c>
      <c r="Q27" s="55">
        <f t="shared" si="7"/>
        <v>0</v>
      </c>
      <c r="R27" s="25" t="b">
        <f>AND($L27="A",$C$5=Data!$G$24)</f>
        <v>0</v>
      </c>
      <c r="S27" s="25" t="b">
        <f>AND($L27="A",$C$5=Data!$G$23)</f>
        <v>0</v>
      </c>
      <c r="T27" s="55">
        <f t="shared" si="8"/>
        <v>0</v>
      </c>
      <c r="U27" s="55">
        <f t="shared" si="2"/>
        <v>0</v>
      </c>
      <c r="V27" s="25" t="b">
        <f>AND($L27="B",$C$6=Data!$G$24)</f>
        <v>0</v>
      </c>
      <c r="W27" s="25" t="b">
        <f>AND($L27="B",$C$6=Data!$G$23)</f>
        <v>0</v>
      </c>
      <c r="X27" s="55">
        <f t="shared" si="9"/>
        <v>0</v>
      </c>
      <c r="Y27" s="55">
        <f t="shared" si="3"/>
        <v>0</v>
      </c>
      <c r="Z27" s="25" t="b">
        <f>AND($L27="C",$C$7=Data!$G$24)</f>
        <v>0</v>
      </c>
      <c r="AA27" s="25" t="b">
        <f>AND($L27="C",$C$7=Data!$G$23)</f>
        <v>0</v>
      </c>
      <c r="AB27" s="55">
        <f t="shared" si="10"/>
        <v>0</v>
      </c>
      <c r="AC27" s="55">
        <f t="shared" si="4"/>
        <v>0</v>
      </c>
      <c r="AE27" s="55">
        <f t="shared" si="11"/>
        <v>0</v>
      </c>
      <c r="AG27" s="125" t="b">
        <f>OR(AND($C$5=Data!$G$24,K27="A"),AND($C$6=Data!$G$24,K27="B"),AND($C$7=Data!$G$24,K27="C"))*COUNTIFS(B:B,B27,K:K,K27,B:B,"&lt;&gt;"&amp;"",C:C,"&lt;&gt;"&amp;"")&gt;1</f>
        <v>0</v>
      </c>
      <c r="AH27" s="125" t="b">
        <f t="shared" si="12"/>
        <v>0</v>
      </c>
      <c r="AI27" s="55">
        <f t="shared" si="13"/>
        <v>0</v>
      </c>
    </row>
    <row r="28" spans="1:35" ht="30.75" customHeight="1" x14ac:dyDescent="0.25">
      <c r="A28" s="57"/>
      <c r="B28" s="57"/>
      <c r="C28" s="59"/>
      <c r="D28" s="119"/>
      <c r="E28" s="43"/>
      <c r="F28" s="43"/>
      <c r="G28" s="58"/>
      <c r="H28" s="123"/>
      <c r="I28" s="132"/>
      <c r="J28" s="135">
        <f t="shared" si="5"/>
        <v>0</v>
      </c>
      <c r="K28" s="64" t="str">
        <f t="shared" si="0"/>
        <v>0</v>
      </c>
      <c r="L28" s="65" t="str">
        <f t="shared" si="1"/>
        <v>0</v>
      </c>
      <c r="M28" s="55">
        <f>SUMIFS($J:$J,$C:$C,Data!$B$6,$B:$B,$B28)</f>
        <v>0</v>
      </c>
      <c r="N28" s="55">
        <f>SUMIFS($J:$J,$C:$C,Data!$B$7,$B:$B,$B28)</f>
        <v>0</v>
      </c>
      <c r="O28" s="55">
        <f>SUMIFS($J:$J,$C:$C,Data!$B$8,$B:$B,$B28)</f>
        <v>0</v>
      </c>
      <c r="P28" s="55">
        <f t="shared" si="6"/>
        <v>0</v>
      </c>
      <c r="Q28" s="55">
        <f t="shared" si="7"/>
        <v>0</v>
      </c>
      <c r="R28" s="25" t="b">
        <f>AND($L28="A",$C$5=Data!$G$24)</f>
        <v>0</v>
      </c>
      <c r="S28" s="25" t="b">
        <f>AND($L28="A",$C$5=Data!$G$23)</f>
        <v>0</v>
      </c>
      <c r="T28" s="55">
        <f t="shared" si="8"/>
        <v>0</v>
      </c>
      <c r="U28" s="55">
        <f t="shared" si="2"/>
        <v>0</v>
      </c>
      <c r="V28" s="25" t="b">
        <f>AND($L28="B",$C$6=Data!$G$24)</f>
        <v>0</v>
      </c>
      <c r="W28" s="25" t="b">
        <f>AND($L28="B",$C$6=Data!$G$23)</f>
        <v>0</v>
      </c>
      <c r="X28" s="55">
        <f t="shared" si="9"/>
        <v>0</v>
      </c>
      <c r="Y28" s="55">
        <f t="shared" si="3"/>
        <v>0</v>
      </c>
      <c r="Z28" s="25" t="b">
        <f>AND($L28="C",$C$7=Data!$G$24)</f>
        <v>0</v>
      </c>
      <c r="AA28" s="25" t="b">
        <f>AND($L28="C",$C$7=Data!$G$23)</f>
        <v>0</v>
      </c>
      <c r="AB28" s="55">
        <f t="shared" si="10"/>
        <v>0</v>
      </c>
      <c r="AC28" s="55">
        <f t="shared" si="4"/>
        <v>0</v>
      </c>
      <c r="AE28" s="55">
        <f t="shared" si="11"/>
        <v>0</v>
      </c>
      <c r="AG28" s="125" t="b">
        <f>OR(AND($C$5=Data!$G$24,K28="A"),AND($C$6=Data!$G$24,K28="B"),AND($C$7=Data!$G$24,K28="C"))*COUNTIFS(B:B,B28,K:K,K28,B:B,"&lt;&gt;"&amp;"",C:C,"&lt;&gt;"&amp;"")&gt;1</f>
        <v>0</v>
      </c>
      <c r="AH28" s="125" t="b">
        <f t="shared" si="12"/>
        <v>0</v>
      </c>
      <c r="AI28" s="55">
        <f t="shared" si="13"/>
        <v>0</v>
      </c>
    </row>
    <row r="29" spans="1:35" ht="30.75" customHeight="1" x14ac:dyDescent="0.25">
      <c r="A29" s="57"/>
      <c r="B29" s="57"/>
      <c r="C29" s="59"/>
      <c r="D29" s="119"/>
      <c r="E29" s="43"/>
      <c r="F29" s="43"/>
      <c r="G29" s="58"/>
      <c r="H29" s="123"/>
      <c r="I29" s="132"/>
      <c r="J29" s="135">
        <f t="shared" si="5"/>
        <v>0</v>
      </c>
      <c r="K29" s="64" t="str">
        <f t="shared" si="0"/>
        <v>0</v>
      </c>
      <c r="L29" s="65" t="str">
        <f t="shared" si="1"/>
        <v>0</v>
      </c>
      <c r="M29" s="55">
        <f>SUMIFS($J:$J,$C:$C,Data!$B$6,$B:$B,$B29)</f>
        <v>0</v>
      </c>
      <c r="N29" s="55">
        <f>SUMIFS($J:$J,$C:$C,Data!$B$7,$B:$B,$B29)</f>
        <v>0</v>
      </c>
      <c r="O29" s="55">
        <f>SUMIFS($J:$J,$C:$C,Data!$B$8,$B:$B,$B29)</f>
        <v>0</v>
      </c>
      <c r="P29" s="55">
        <f t="shared" si="6"/>
        <v>0</v>
      </c>
      <c r="Q29" s="55">
        <f t="shared" si="7"/>
        <v>0</v>
      </c>
      <c r="R29" s="25" t="b">
        <f>AND($L29="A",$C$5=Data!$G$24)</f>
        <v>0</v>
      </c>
      <c r="S29" s="25" t="b">
        <f>AND($L29="A",$C$5=Data!$G$23)</f>
        <v>0</v>
      </c>
      <c r="T29" s="55">
        <f t="shared" si="8"/>
        <v>0</v>
      </c>
      <c r="U29" s="55">
        <f t="shared" si="2"/>
        <v>0</v>
      </c>
      <c r="V29" s="25" t="b">
        <f>AND($L29="B",$C$6=Data!$G$24)</f>
        <v>0</v>
      </c>
      <c r="W29" s="25" t="b">
        <f>AND($L29="B",$C$6=Data!$G$23)</f>
        <v>0</v>
      </c>
      <c r="X29" s="55">
        <f t="shared" si="9"/>
        <v>0</v>
      </c>
      <c r="Y29" s="55">
        <f t="shared" si="3"/>
        <v>0</v>
      </c>
      <c r="Z29" s="25" t="b">
        <f>AND($L29="C",$C$7=Data!$G$24)</f>
        <v>0</v>
      </c>
      <c r="AA29" s="25" t="b">
        <f>AND($L29="C",$C$7=Data!$G$23)</f>
        <v>0</v>
      </c>
      <c r="AB29" s="55">
        <f t="shared" si="10"/>
        <v>0</v>
      </c>
      <c r="AC29" s="55">
        <f t="shared" si="4"/>
        <v>0</v>
      </c>
      <c r="AE29" s="55">
        <f t="shared" si="11"/>
        <v>0</v>
      </c>
      <c r="AG29" s="125" t="b">
        <f>OR(AND($C$5=Data!$G$24,K29="A"),AND($C$6=Data!$G$24,K29="B"),AND($C$7=Data!$G$24,K29="C"))*COUNTIFS(B:B,B29,K:K,K29,B:B,"&lt;&gt;"&amp;"",C:C,"&lt;&gt;"&amp;"")&gt;1</f>
        <v>0</v>
      </c>
      <c r="AH29" s="125" t="b">
        <f t="shared" si="12"/>
        <v>0</v>
      </c>
      <c r="AI29" s="55">
        <f t="shared" si="13"/>
        <v>0</v>
      </c>
    </row>
    <row r="30" spans="1:35" ht="30.75" customHeight="1" x14ac:dyDescent="0.25">
      <c r="A30" s="57"/>
      <c r="B30" s="57"/>
      <c r="C30" s="59"/>
      <c r="D30" s="119"/>
      <c r="E30" s="43"/>
      <c r="F30" s="43"/>
      <c r="G30" s="58"/>
      <c r="H30" s="123"/>
      <c r="I30" s="132"/>
      <c r="J30" s="135">
        <f t="shared" si="5"/>
        <v>0</v>
      </c>
      <c r="K30" s="64" t="str">
        <f t="shared" si="0"/>
        <v>0</v>
      </c>
      <c r="L30" s="65" t="str">
        <f t="shared" si="1"/>
        <v>0</v>
      </c>
      <c r="M30" s="55">
        <f>SUMIFS($J:$J,$C:$C,Data!$B$6,$B:$B,$B30)</f>
        <v>0</v>
      </c>
      <c r="N30" s="55">
        <f>SUMIFS($J:$J,$C:$C,Data!$B$7,$B:$B,$B30)</f>
        <v>0</v>
      </c>
      <c r="O30" s="55">
        <f>SUMIFS($J:$J,$C:$C,Data!$B$8,$B:$B,$B30)</f>
        <v>0</v>
      </c>
      <c r="P30" s="55">
        <f t="shared" si="6"/>
        <v>0</v>
      </c>
      <c r="Q30" s="55">
        <f t="shared" si="7"/>
        <v>0</v>
      </c>
      <c r="R30" s="25" t="b">
        <f>AND($L30="A",$C$5=Data!$G$24)</f>
        <v>0</v>
      </c>
      <c r="S30" s="25" t="b">
        <f>AND($L30="A",$C$5=Data!$G$23)</f>
        <v>0</v>
      </c>
      <c r="T30" s="55">
        <f t="shared" si="8"/>
        <v>0</v>
      </c>
      <c r="U30" s="55">
        <f t="shared" si="2"/>
        <v>0</v>
      </c>
      <c r="V30" s="25" t="b">
        <f>AND($L30="B",$C$6=Data!$G$24)</f>
        <v>0</v>
      </c>
      <c r="W30" s="25" t="b">
        <f>AND($L30="B",$C$6=Data!$G$23)</f>
        <v>0</v>
      </c>
      <c r="X30" s="55">
        <f t="shared" si="9"/>
        <v>0</v>
      </c>
      <c r="Y30" s="55">
        <f t="shared" si="3"/>
        <v>0</v>
      </c>
      <c r="Z30" s="25" t="b">
        <f>AND($L30="C",$C$7=Data!$G$24)</f>
        <v>0</v>
      </c>
      <c r="AA30" s="25" t="b">
        <f>AND($L30="C",$C$7=Data!$G$23)</f>
        <v>0</v>
      </c>
      <c r="AB30" s="55">
        <f t="shared" si="10"/>
        <v>0</v>
      </c>
      <c r="AC30" s="55">
        <f t="shared" si="4"/>
        <v>0</v>
      </c>
      <c r="AE30" s="55">
        <f t="shared" si="11"/>
        <v>0</v>
      </c>
      <c r="AG30" s="125" t="b">
        <f>OR(AND($C$5=Data!$G$24,K30="A"),AND($C$6=Data!$G$24,K30="B"),AND($C$7=Data!$G$24,K30="C"))*COUNTIFS(B:B,B30,K:K,K30,B:B,"&lt;&gt;"&amp;"",C:C,"&lt;&gt;"&amp;"")&gt;1</f>
        <v>0</v>
      </c>
      <c r="AH30" s="125" t="b">
        <f t="shared" si="12"/>
        <v>0</v>
      </c>
      <c r="AI30" s="55">
        <f t="shared" si="13"/>
        <v>0</v>
      </c>
    </row>
    <row r="31" spans="1:35" ht="30.75" customHeight="1" x14ac:dyDescent="0.25">
      <c r="A31" s="57"/>
      <c r="B31" s="57"/>
      <c r="C31" s="59"/>
      <c r="D31" s="119"/>
      <c r="E31" s="43"/>
      <c r="F31" s="43"/>
      <c r="G31" s="58"/>
      <c r="H31" s="123"/>
      <c r="I31" s="132"/>
      <c r="J31" s="135">
        <f t="shared" si="5"/>
        <v>0</v>
      </c>
      <c r="K31" s="64" t="str">
        <f t="shared" si="0"/>
        <v>0</v>
      </c>
      <c r="L31" s="65" t="str">
        <f t="shared" si="1"/>
        <v>0</v>
      </c>
      <c r="M31" s="55">
        <f>SUMIFS($J:$J,$C:$C,Data!$B$6,$B:$B,$B31)</f>
        <v>0</v>
      </c>
      <c r="N31" s="55">
        <f>SUMIFS($J:$J,$C:$C,Data!$B$7,$B:$B,$B31)</f>
        <v>0</v>
      </c>
      <c r="O31" s="55">
        <f>SUMIFS($J:$J,$C:$C,Data!$B$8,$B:$B,$B31)</f>
        <v>0</v>
      </c>
      <c r="P31" s="55">
        <f t="shared" si="6"/>
        <v>0</v>
      </c>
      <c r="Q31" s="55">
        <f t="shared" si="7"/>
        <v>0</v>
      </c>
      <c r="R31" s="25" t="b">
        <f>AND($L31="A",$C$5=Data!$G$24)</f>
        <v>0</v>
      </c>
      <c r="S31" s="25" t="b">
        <f>AND($L31="A",$C$5=Data!$G$23)</f>
        <v>0</v>
      </c>
      <c r="T31" s="55">
        <f t="shared" si="8"/>
        <v>0</v>
      </c>
      <c r="U31" s="55">
        <f t="shared" si="2"/>
        <v>0</v>
      </c>
      <c r="V31" s="25" t="b">
        <f>AND($L31="B",$C$6=Data!$G$24)</f>
        <v>0</v>
      </c>
      <c r="W31" s="25" t="b">
        <f>AND($L31="B",$C$6=Data!$G$23)</f>
        <v>0</v>
      </c>
      <c r="X31" s="55">
        <f t="shared" si="9"/>
        <v>0</v>
      </c>
      <c r="Y31" s="55">
        <f t="shared" si="3"/>
        <v>0</v>
      </c>
      <c r="Z31" s="25" t="b">
        <f>AND($L31="C",$C$7=Data!$G$24)</f>
        <v>0</v>
      </c>
      <c r="AA31" s="25" t="b">
        <f>AND($L31="C",$C$7=Data!$G$23)</f>
        <v>0</v>
      </c>
      <c r="AB31" s="55">
        <f t="shared" si="10"/>
        <v>0</v>
      </c>
      <c r="AC31" s="55">
        <f t="shared" si="4"/>
        <v>0</v>
      </c>
      <c r="AE31" s="55">
        <f t="shared" si="11"/>
        <v>0</v>
      </c>
      <c r="AG31" s="125" t="b">
        <f>OR(AND($C$5=Data!$G$24,K31="A"),AND($C$6=Data!$G$24,K31="B"),AND($C$7=Data!$G$24,K31="C"))*COUNTIFS(B:B,B31,K:K,K31,B:B,"&lt;&gt;"&amp;"",C:C,"&lt;&gt;"&amp;"")&gt;1</f>
        <v>0</v>
      </c>
      <c r="AH31" s="125" t="b">
        <f t="shared" si="12"/>
        <v>0</v>
      </c>
      <c r="AI31" s="55">
        <f t="shared" si="13"/>
        <v>0</v>
      </c>
    </row>
    <row r="32" spans="1:35" ht="30.75" customHeight="1" x14ac:dyDescent="0.25">
      <c r="A32" s="57"/>
      <c r="B32" s="57"/>
      <c r="C32" s="59"/>
      <c r="D32" s="119"/>
      <c r="E32" s="43"/>
      <c r="F32" s="43"/>
      <c r="G32" s="58"/>
      <c r="H32" s="123"/>
      <c r="I32" s="132"/>
      <c r="J32" s="135">
        <f t="shared" si="5"/>
        <v>0</v>
      </c>
      <c r="K32" s="64" t="str">
        <f t="shared" si="0"/>
        <v>0</v>
      </c>
      <c r="L32" s="65" t="str">
        <f t="shared" si="1"/>
        <v>0</v>
      </c>
      <c r="M32" s="55">
        <f>SUMIFS($J:$J,$C:$C,Data!$B$6,$B:$B,$B32)</f>
        <v>0</v>
      </c>
      <c r="N32" s="55">
        <f>SUMIFS($J:$J,$C:$C,Data!$B$7,$B:$B,$B32)</f>
        <v>0</v>
      </c>
      <c r="O32" s="55">
        <f>SUMIFS($J:$J,$C:$C,Data!$B$8,$B:$B,$B32)</f>
        <v>0</v>
      </c>
      <c r="P32" s="55">
        <f t="shared" si="6"/>
        <v>0</v>
      </c>
      <c r="Q32" s="55">
        <f t="shared" si="7"/>
        <v>0</v>
      </c>
      <c r="R32" s="25" t="b">
        <f>AND($L32="A",$C$5=Data!$G$24)</f>
        <v>0</v>
      </c>
      <c r="S32" s="25" t="b">
        <f>AND($L32="A",$C$5=Data!$G$23)</f>
        <v>0</v>
      </c>
      <c r="T32" s="55">
        <f t="shared" si="8"/>
        <v>0</v>
      </c>
      <c r="U32" s="55">
        <f t="shared" si="2"/>
        <v>0</v>
      </c>
      <c r="V32" s="25" t="b">
        <f>AND($L32="B",$C$6=Data!$G$24)</f>
        <v>0</v>
      </c>
      <c r="W32" s="25" t="b">
        <f>AND($L32="B",$C$6=Data!$G$23)</f>
        <v>0</v>
      </c>
      <c r="X32" s="55">
        <f t="shared" si="9"/>
        <v>0</v>
      </c>
      <c r="Y32" s="55">
        <f t="shared" si="3"/>
        <v>0</v>
      </c>
      <c r="Z32" s="25" t="b">
        <f>AND($L32="C",$C$7=Data!$G$24)</f>
        <v>0</v>
      </c>
      <c r="AA32" s="25" t="b">
        <f>AND($L32="C",$C$7=Data!$G$23)</f>
        <v>0</v>
      </c>
      <c r="AB32" s="55">
        <f t="shared" si="10"/>
        <v>0</v>
      </c>
      <c r="AC32" s="55">
        <f t="shared" si="4"/>
        <v>0</v>
      </c>
      <c r="AE32" s="55">
        <f t="shared" si="11"/>
        <v>0</v>
      </c>
      <c r="AG32" s="125" t="b">
        <f>OR(AND($C$5=Data!$G$24,K32="A"),AND($C$6=Data!$G$24,K32="B"),AND($C$7=Data!$G$24,K32="C"))*COUNTIFS(B:B,B32,K:K,K32,B:B,"&lt;&gt;"&amp;"",C:C,"&lt;&gt;"&amp;"")&gt;1</f>
        <v>0</v>
      </c>
      <c r="AH32" s="125" t="b">
        <f t="shared" si="12"/>
        <v>0</v>
      </c>
      <c r="AI32" s="55">
        <f t="shared" si="13"/>
        <v>0</v>
      </c>
    </row>
    <row r="33" spans="1:35" ht="30.75" customHeight="1" x14ac:dyDescent="0.25">
      <c r="A33" s="57"/>
      <c r="B33" s="57"/>
      <c r="C33" s="59"/>
      <c r="D33" s="119"/>
      <c r="E33" s="43"/>
      <c r="F33" s="43"/>
      <c r="G33" s="58"/>
      <c r="H33" s="123"/>
      <c r="I33" s="132"/>
      <c r="J33" s="135">
        <f t="shared" si="5"/>
        <v>0</v>
      </c>
      <c r="K33" s="64" t="str">
        <f t="shared" si="0"/>
        <v>0</v>
      </c>
      <c r="L33" s="65" t="str">
        <f t="shared" si="1"/>
        <v>0</v>
      </c>
      <c r="M33" s="55">
        <f>SUMIFS($J:$J,$C:$C,Data!$B$6,$B:$B,$B33)</f>
        <v>0</v>
      </c>
      <c r="N33" s="55">
        <f>SUMIFS($J:$J,$C:$C,Data!$B$7,$B:$B,$B33)</f>
        <v>0</v>
      </c>
      <c r="O33" s="55">
        <f>SUMIFS($J:$J,$C:$C,Data!$B$8,$B:$B,$B33)</f>
        <v>0</v>
      </c>
      <c r="P33" s="55">
        <f t="shared" si="6"/>
        <v>0</v>
      </c>
      <c r="Q33" s="55">
        <f t="shared" si="7"/>
        <v>0</v>
      </c>
      <c r="R33" s="25" t="b">
        <f>AND($L33="A",$C$5=Data!$G$24)</f>
        <v>0</v>
      </c>
      <c r="S33" s="25" t="b">
        <f>AND($L33="A",$C$5=Data!$G$23)</f>
        <v>0</v>
      </c>
      <c r="T33" s="55">
        <f t="shared" si="8"/>
        <v>0</v>
      </c>
      <c r="U33" s="55">
        <f t="shared" si="2"/>
        <v>0</v>
      </c>
      <c r="V33" s="25" t="b">
        <f>AND($L33="B",$C$6=Data!$G$24)</f>
        <v>0</v>
      </c>
      <c r="W33" s="25" t="b">
        <f>AND($L33="B",$C$6=Data!$G$23)</f>
        <v>0</v>
      </c>
      <c r="X33" s="55">
        <f t="shared" si="9"/>
        <v>0</v>
      </c>
      <c r="Y33" s="55">
        <f t="shared" si="3"/>
        <v>0</v>
      </c>
      <c r="Z33" s="25" t="b">
        <f>AND($L33="C",$C$7=Data!$G$24)</f>
        <v>0</v>
      </c>
      <c r="AA33" s="25" t="b">
        <f>AND($L33="C",$C$7=Data!$G$23)</f>
        <v>0</v>
      </c>
      <c r="AB33" s="55">
        <f t="shared" si="10"/>
        <v>0</v>
      </c>
      <c r="AC33" s="55">
        <f t="shared" si="4"/>
        <v>0</v>
      </c>
      <c r="AE33" s="55">
        <f t="shared" si="11"/>
        <v>0</v>
      </c>
      <c r="AG33" s="125" t="b">
        <f>OR(AND($C$5=Data!$G$24,K33="A"),AND($C$6=Data!$G$24,K33="B"),AND($C$7=Data!$G$24,K33="C"))*COUNTIFS(B:B,B33,K:K,K33,B:B,"&lt;&gt;"&amp;"",C:C,"&lt;&gt;"&amp;"")&gt;1</f>
        <v>0</v>
      </c>
      <c r="AH33" s="125" t="b">
        <f t="shared" si="12"/>
        <v>0</v>
      </c>
      <c r="AI33" s="55">
        <f t="shared" si="13"/>
        <v>0</v>
      </c>
    </row>
    <row r="34" spans="1:35" ht="30.75" customHeight="1" x14ac:dyDescent="0.25">
      <c r="A34" s="57"/>
      <c r="B34" s="57"/>
      <c r="C34" s="59"/>
      <c r="D34" s="119"/>
      <c r="E34" s="43"/>
      <c r="F34" s="43"/>
      <c r="G34" s="58"/>
      <c r="H34" s="123"/>
      <c r="I34" s="132"/>
      <c r="J34" s="135">
        <f t="shared" si="5"/>
        <v>0</v>
      </c>
      <c r="K34" s="64" t="str">
        <f t="shared" si="0"/>
        <v>0</v>
      </c>
      <c r="L34" s="65" t="str">
        <f t="shared" si="1"/>
        <v>0</v>
      </c>
      <c r="M34" s="55">
        <f>SUMIFS($J:$J,$C:$C,Data!$B$6,$B:$B,$B34)</f>
        <v>0</v>
      </c>
      <c r="N34" s="55">
        <f>SUMIFS($J:$J,$C:$C,Data!$B$7,$B:$B,$B34)</f>
        <v>0</v>
      </c>
      <c r="O34" s="55">
        <f>SUMIFS($J:$J,$C:$C,Data!$B$8,$B:$B,$B34)</f>
        <v>0</v>
      </c>
      <c r="P34" s="55">
        <f t="shared" si="6"/>
        <v>0</v>
      </c>
      <c r="Q34" s="55">
        <f t="shared" si="7"/>
        <v>0</v>
      </c>
      <c r="R34" s="25" t="b">
        <f>AND($L34="A",$C$5=Data!$G$24)</f>
        <v>0</v>
      </c>
      <c r="S34" s="25" t="b">
        <f>AND($L34="A",$C$5=Data!$G$23)</f>
        <v>0</v>
      </c>
      <c r="T34" s="55">
        <f t="shared" si="8"/>
        <v>0</v>
      </c>
      <c r="U34" s="55">
        <f t="shared" si="2"/>
        <v>0</v>
      </c>
      <c r="V34" s="25" t="b">
        <f>AND($L34="B",$C$6=Data!$G$24)</f>
        <v>0</v>
      </c>
      <c r="W34" s="25" t="b">
        <f>AND($L34="B",$C$6=Data!$G$23)</f>
        <v>0</v>
      </c>
      <c r="X34" s="55">
        <f t="shared" si="9"/>
        <v>0</v>
      </c>
      <c r="Y34" s="55">
        <f t="shared" si="3"/>
        <v>0</v>
      </c>
      <c r="Z34" s="25" t="b">
        <f>AND($L34="C",$C$7=Data!$G$24)</f>
        <v>0</v>
      </c>
      <c r="AA34" s="25" t="b">
        <f>AND($L34="C",$C$7=Data!$G$23)</f>
        <v>0</v>
      </c>
      <c r="AB34" s="55">
        <f t="shared" si="10"/>
        <v>0</v>
      </c>
      <c r="AC34" s="55">
        <f t="shared" si="4"/>
        <v>0</v>
      </c>
      <c r="AE34" s="55">
        <f t="shared" si="11"/>
        <v>0</v>
      </c>
      <c r="AG34" s="125" t="b">
        <f>OR(AND($C$5=Data!$G$24,K34="A"),AND($C$6=Data!$G$24,K34="B"),AND($C$7=Data!$G$24,K34="C"))*COUNTIFS(B:B,B34,K:K,K34,B:B,"&lt;&gt;"&amp;"",C:C,"&lt;&gt;"&amp;"")&gt;1</f>
        <v>0</v>
      </c>
      <c r="AH34" s="125" t="b">
        <f t="shared" si="12"/>
        <v>0</v>
      </c>
      <c r="AI34" s="55">
        <f t="shared" si="13"/>
        <v>0</v>
      </c>
    </row>
    <row r="35" spans="1:35" ht="30.75" customHeight="1" x14ac:dyDescent="0.25">
      <c r="A35" s="57"/>
      <c r="B35" s="57"/>
      <c r="C35" s="59"/>
      <c r="D35" s="119"/>
      <c r="E35" s="43"/>
      <c r="F35" s="43"/>
      <c r="G35" s="58"/>
      <c r="H35" s="123"/>
      <c r="I35" s="132"/>
      <c r="J35" s="135">
        <f t="shared" si="5"/>
        <v>0</v>
      </c>
      <c r="K35" s="64" t="str">
        <f t="shared" si="0"/>
        <v>0</v>
      </c>
      <c r="L35" s="65" t="str">
        <f t="shared" si="1"/>
        <v>0</v>
      </c>
      <c r="M35" s="55">
        <f>SUMIFS($J:$J,$C:$C,Data!$B$6,$B:$B,$B35)</f>
        <v>0</v>
      </c>
      <c r="N35" s="55">
        <f>SUMIFS($J:$J,$C:$C,Data!$B$7,$B:$B,$B35)</f>
        <v>0</v>
      </c>
      <c r="O35" s="55">
        <f>SUMIFS($J:$J,$C:$C,Data!$B$8,$B:$B,$B35)</f>
        <v>0</v>
      </c>
      <c r="P35" s="55">
        <f t="shared" si="6"/>
        <v>0</v>
      </c>
      <c r="Q35" s="55">
        <f t="shared" si="7"/>
        <v>0</v>
      </c>
      <c r="R35" s="25" t="b">
        <f>AND($L35="A",$C$5=Data!$G$24)</f>
        <v>0</v>
      </c>
      <c r="S35" s="25" t="b">
        <f>AND($L35="A",$C$5=Data!$G$23)</f>
        <v>0</v>
      </c>
      <c r="T35" s="55">
        <f t="shared" si="8"/>
        <v>0</v>
      </c>
      <c r="U35" s="55">
        <f t="shared" si="2"/>
        <v>0</v>
      </c>
      <c r="V35" s="25" t="b">
        <f>AND($L35="B",$C$6=Data!$G$24)</f>
        <v>0</v>
      </c>
      <c r="W35" s="25" t="b">
        <f>AND($L35="B",$C$6=Data!$G$23)</f>
        <v>0</v>
      </c>
      <c r="X35" s="55">
        <f t="shared" si="9"/>
        <v>0</v>
      </c>
      <c r="Y35" s="55">
        <f t="shared" si="3"/>
        <v>0</v>
      </c>
      <c r="Z35" s="25" t="b">
        <f>AND($L35="C",$C$7=Data!$G$24)</f>
        <v>0</v>
      </c>
      <c r="AA35" s="25" t="b">
        <f>AND($L35="C",$C$7=Data!$G$23)</f>
        <v>0</v>
      </c>
      <c r="AB35" s="55">
        <f t="shared" si="10"/>
        <v>0</v>
      </c>
      <c r="AC35" s="55">
        <f t="shared" si="4"/>
        <v>0</v>
      </c>
      <c r="AE35" s="55">
        <f t="shared" si="11"/>
        <v>0</v>
      </c>
      <c r="AG35" s="125" t="b">
        <f>OR(AND($C$5=Data!$G$24,K35="A"),AND($C$6=Data!$G$24,K35="B"),AND($C$7=Data!$G$24,K35="C"))*COUNTIFS(B:B,B35,K:K,K35,B:B,"&lt;&gt;"&amp;"",C:C,"&lt;&gt;"&amp;"")&gt;1</f>
        <v>0</v>
      </c>
      <c r="AH35" s="125" t="b">
        <f t="shared" si="12"/>
        <v>0</v>
      </c>
      <c r="AI35" s="55">
        <f t="shared" si="13"/>
        <v>0</v>
      </c>
    </row>
    <row r="36" spans="1:35" ht="30.75" customHeight="1" x14ac:dyDescent="0.25">
      <c r="A36" s="57"/>
      <c r="B36" s="57"/>
      <c r="C36" s="59"/>
      <c r="D36" s="119"/>
      <c r="E36" s="43"/>
      <c r="F36" s="43"/>
      <c r="G36" s="58"/>
      <c r="H36" s="123"/>
      <c r="I36" s="132"/>
      <c r="J36" s="135">
        <f t="shared" si="5"/>
        <v>0</v>
      </c>
      <c r="K36" s="64" t="str">
        <f t="shared" si="0"/>
        <v>0</v>
      </c>
      <c r="L36" s="65" t="str">
        <f t="shared" si="1"/>
        <v>0</v>
      </c>
      <c r="M36" s="55">
        <f>SUMIFS($J:$J,$C:$C,Data!$B$6,$B:$B,$B36)</f>
        <v>0</v>
      </c>
      <c r="N36" s="55">
        <f>SUMIFS($J:$J,$C:$C,Data!$B$7,$B:$B,$B36)</f>
        <v>0</v>
      </c>
      <c r="O36" s="55">
        <f>SUMIFS($J:$J,$C:$C,Data!$B$8,$B:$B,$B36)</f>
        <v>0</v>
      </c>
      <c r="P36" s="55">
        <f t="shared" si="6"/>
        <v>0</v>
      </c>
      <c r="Q36" s="55">
        <f t="shared" si="7"/>
        <v>0</v>
      </c>
      <c r="R36" s="25" t="b">
        <f>AND($L36="A",$C$5=Data!$G$24)</f>
        <v>0</v>
      </c>
      <c r="S36" s="25" t="b">
        <f>AND($L36="A",$C$5=Data!$G$23)</f>
        <v>0</v>
      </c>
      <c r="T36" s="55">
        <f t="shared" si="8"/>
        <v>0</v>
      </c>
      <c r="U36" s="55">
        <f t="shared" si="2"/>
        <v>0</v>
      </c>
      <c r="V36" s="25" t="b">
        <f>AND($L36="B",$C$6=Data!$G$24)</f>
        <v>0</v>
      </c>
      <c r="W36" s="25" t="b">
        <f>AND($L36="B",$C$6=Data!$G$23)</f>
        <v>0</v>
      </c>
      <c r="X36" s="55">
        <f t="shared" si="9"/>
        <v>0</v>
      </c>
      <c r="Y36" s="55">
        <f t="shared" si="3"/>
        <v>0</v>
      </c>
      <c r="Z36" s="25" t="b">
        <f>AND($L36="C",$C$7=Data!$G$24)</f>
        <v>0</v>
      </c>
      <c r="AA36" s="25" t="b">
        <f>AND($L36="C",$C$7=Data!$G$23)</f>
        <v>0</v>
      </c>
      <c r="AB36" s="55">
        <f t="shared" si="10"/>
        <v>0</v>
      </c>
      <c r="AC36" s="55">
        <f t="shared" si="4"/>
        <v>0</v>
      </c>
      <c r="AE36" s="55">
        <f t="shared" si="11"/>
        <v>0</v>
      </c>
      <c r="AG36" s="125" t="b">
        <f>OR(AND($C$5=Data!$G$24,K36="A"),AND($C$6=Data!$G$24,K36="B"),AND($C$7=Data!$G$24,K36="C"))*COUNTIFS(B:B,B36,K:K,K36,B:B,"&lt;&gt;"&amp;"",C:C,"&lt;&gt;"&amp;"")&gt;1</f>
        <v>0</v>
      </c>
      <c r="AH36" s="125" t="b">
        <f t="shared" si="12"/>
        <v>0</v>
      </c>
      <c r="AI36" s="55">
        <f t="shared" si="13"/>
        <v>0</v>
      </c>
    </row>
    <row r="37" spans="1:35" ht="30.75" customHeight="1" x14ac:dyDescent="0.25">
      <c r="A37" s="57"/>
      <c r="B37" s="57"/>
      <c r="C37" s="59"/>
      <c r="D37" s="119"/>
      <c r="E37" s="43"/>
      <c r="F37" s="43"/>
      <c r="G37" s="58"/>
      <c r="H37" s="123"/>
      <c r="I37" s="132"/>
      <c r="J37" s="135">
        <f t="shared" si="5"/>
        <v>0</v>
      </c>
      <c r="K37" s="64" t="str">
        <f t="shared" si="0"/>
        <v>0</v>
      </c>
      <c r="L37" s="65" t="str">
        <f t="shared" si="1"/>
        <v>0</v>
      </c>
      <c r="M37" s="55">
        <f>SUMIFS($J:$J,$C:$C,Data!$B$6,$B:$B,$B37)</f>
        <v>0</v>
      </c>
      <c r="N37" s="55">
        <f>SUMIFS($J:$J,$C:$C,Data!$B$7,$B:$B,$B37)</f>
        <v>0</v>
      </c>
      <c r="O37" s="55">
        <f>SUMIFS($J:$J,$C:$C,Data!$B$8,$B:$B,$B37)</f>
        <v>0</v>
      </c>
      <c r="P37" s="55">
        <f t="shared" si="6"/>
        <v>0</v>
      </c>
      <c r="Q37" s="55">
        <f t="shared" si="7"/>
        <v>0</v>
      </c>
      <c r="R37" s="25" t="b">
        <f>AND($L37="A",$C$5=Data!$G$24)</f>
        <v>0</v>
      </c>
      <c r="S37" s="25" t="b">
        <f>AND($L37="A",$C$5=Data!$G$23)</f>
        <v>0</v>
      </c>
      <c r="T37" s="55">
        <f t="shared" si="8"/>
        <v>0</v>
      </c>
      <c r="U37" s="55">
        <f t="shared" si="2"/>
        <v>0</v>
      </c>
      <c r="V37" s="25" t="b">
        <f>AND($L37="B",$C$6=Data!$G$24)</f>
        <v>0</v>
      </c>
      <c r="W37" s="25" t="b">
        <f>AND($L37="B",$C$6=Data!$G$23)</f>
        <v>0</v>
      </c>
      <c r="X37" s="55">
        <f t="shared" si="9"/>
        <v>0</v>
      </c>
      <c r="Y37" s="55">
        <f t="shared" si="3"/>
        <v>0</v>
      </c>
      <c r="Z37" s="25" t="b">
        <f>AND($L37="C",$C$7=Data!$G$24)</f>
        <v>0</v>
      </c>
      <c r="AA37" s="25" t="b">
        <f>AND($L37="C",$C$7=Data!$G$23)</f>
        <v>0</v>
      </c>
      <c r="AB37" s="55">
        <f t="shared" si="10"/>
        <v>0</v>
      </c>
      <c r="AC37" s="55">
        <f t="shared" si="4"/>
        <v>0</v>
      </c>
      <c r="AE37" s="55">
        <f t="shared" si="11"/>
        <v>0</v>
      </c>
      <c r="AG37" s="125" t="b">
        <f>OR(AND($C$5=Data!$G$24,K37="A"),AND($C$6=Data!$G$24,K37="B"),AND($C$7=Data!$G$24,K37="C"))*COUNTIFS(B:B,B37,K:K,K37,B:B,"&lt;&gt;"&amp;"",C:C,"&lt;&gt;"&amp;"")&gt;1</f>
        <v>0</v>
      </c>
      <c r="AH37" s="125" t="b">
        <f t="shared" si="12"/>
        <v>0</v>
      </c>
      <c r="AI37" s="55">
        <f t="shared" si="13"/>
        <v>0</v>
      </c>
    </row>
    <row r="38" spans="1:35" ht="30.75" customHeight="1" x14ac:dyDescent="0.25">
      <c r="A38" s="57"/>
      <c r="B38" s="57"/>
      <c r="C38" s="59"/>
      <c r="D38" s="119"/>
      <c r="E38" s="43"/>
      <c r="F38" s="43"/>
      <c r="G38" s="58"/>
      <c r="H38" s="123"/>
      <c r="I38" s="132"/>
      <c r="J38" s="135">
        <f t="shared" si="5"/>
        <v>0</v>
      </c>
      <c r="K38" s="64" t="str">
        <f t="shared" si="0"/>
        <v>0</v>
      </c>
      <c r="L38" s="65" t="str">
        <f t="shared" si="1"/>
        <v>0</v>
      </c>
      <c r="M38" s="55">
        <f>SUMIFS($J:$J,$C:$C,Data!$B$6,$B:$B,$B38)</f>
        <v>0</v>
      </c>
      <c r="N38" s="55">
        <f>SUMIFS($J:$J,$C:$C,Data!$B$7,$B:$B,$B38)</f>
        <v>0</v>
      </c>
      <c r="O38" s="55">
        <f>SUMIFS($J:$J,$C:$C,Data!$B$8,$B:$B,$B38)</f>
        <v>0</v>
      </c>
      <c r="P38" s="55">
        <f t="shared" si="6"/>
        <v>0</v>
      </c>
      <c r="Q38" s="55">
        <f t="shared" si="7"/>
        <v>0</v>
      </c>
      <c r="R38" s="25" t="b">
        <f>AND($L38="A",$C$5=Data!$G$24)</f>
        <v>0</v>
      </c>
      <c r="S38" s="25" t="b">
        <f>AND($L38="A",$C$5=Data!$G$23)</f>
        <v>0</v>
      </c>
      <c r="T38" s="55">
        <f t="shared" si="8"/>
        <v>0</v>
      </c>
      <c r="U38" s="55">
        <f t="shared" si="2"/>
        <v>0</v>
      </c>
      <c r="V38" s="25" t="b">
        <f>AND($L38="B",$C$6=Data!$G$24)</f>
        <v>0</v>
      </c>
      <c r="W38" s="25" t="b">
        <f>AND($L38="B",$C$6=Data!$G$23)</f>
        <v>0</v>
      </c>
      <c r="X38" s="55">
        <f t="shared" si="9"/>
        <v>0</v>
      </c>
      <c r="Y38" s="55">
        <f t="shared" si="3"/>
        <v>0</v>
      </c>
      <c r="Z38" s="25" t="b">
        <f>AND($L38="C",$C$7=Data!$G$24)</f>
        <v>0</v>
      </c>
      <c r="AA38" s="25" t="b">
        <f>AND($L38="C",$C$7=Data!$G$23)</f>
        <v>0</v>
      </c>
      <c r="AB38" s="55">
        <f t="shared" si="10"/>
        <v>0</v>
      </c>
      <c r="AC38" s="55">
        <f t="shared" si="4"/>
        <v>0</v>
      </c>
      <c r="AE38" s="55">
        <f t="shared" si="11"/>
        <v>0</v>
      </c>
      <c r="AG38" s="125" t="b">
        <f>OR(AND($C$5=Data!$G$24,K38="A"),AND($C$6=Data!$G$24,K38="B"),AND($C$7=Data!$G$24,K38="C"))*COUNTIFS(B:B,B38,K:K,K38,B:B,"&lt;&gt;"&amp;"",C:C,"&lt;&gt;"&amp;"")&gt;1</f>
        <v>0</v>
      </c>
      <c r="AH38" s="125" t="b">
        <f t="shared" si="12"/>
        <v>0</v>
      </c>
      <c r="AI38" s="55">
        <f t="shared" si="13"/>
        <v>0</v>
      </c>
    </row>
    <row r="39" spans="1:35" ht="30.75" customHeight="1" x14ac:dyDescent="0.25">
      <c r="A39" s="57"/>
      <c r="B39" s="57"/>
      <c r="C39" s="59"/>
      <c r="D39" s="119"/>
      <c r="E39" s="43"/>
      <c r="F39" s="43"/>
      <c r="G39" s="58"/>
      <c r="H39" s="123"/>
      <c r="I39" s="132"/>
      <c r="J39" s="135">
        <f t="shared" si="5"/>
        <v>0</v>
      </c>
      <c r="K39" s="64" t="str">
        <f t="shared" si="0"/>
        <v>0</v>
      </c>
      <c r="L39" s="65" t="str">
        <f t="shared" si="1"/>
        <v>0</v>
      </c>
      <c r="M39" s="55">
        <f>SUMIFS($J:$J,$C:$C,Data!$B$6,$B:$B,$B39)</f>
        <v>0</v>
      </c>
      <c r="N39" s="55">
        <f>SUMIFS($J:$J,$C:$C,Data!$B$7,$B:$B,$B39)</f>
        <v>0</v>
      </c>
      <c r="O39" s="55">
        <f>SUMIFS($J:$J,$C:$C,Data!$B$8,$B:$B,$B39)</f>
        <v>0</v>
      </c>
      <c r="P39" s="55">
        <f t="shared" si="6"/>
        <v>0</v>
      </c>
      <c r="Q39" s="55">
        <f t="shared" si="7"/>
        <v>0</v>
      </c>
      <c r="R39" s="25" t="b">
        <f>AND($L39="A",$C$5=Data!$G$24)</f>
        <v>0</v>
      </c>
      <c r="S39" s="25" t="b">
        <f>AND($L39="A",$C$5=Data!$G$23)</f>
        <v>0</v>
      </c>
      <c r="T39" s="55">
        <f t="shared" si="8"/>
        <v>0</v>
      </c>
      <c r="U39" s="55">
        <f t="shared" si="2"/>
        <v>0</v>
      </c>
      <c r="V39" s="25" t="b">
        <f>AND($L39="B",$C$6=Data!$G$24)</f>
        <v>0</v>
      </c>
      <c r="W39" s="25" t="b">
        <f>AND($L39="B",$C$6=Data!$G$23)</f>
        <v>0</v>
      </c>
      <c r="X39" s="55">
        <f t="shared" si="9"/>
        <v>0</v>
      </c>
      <c r="Y39" s="55">
        <f t="shared" si="3"/>
        <v>0</v>
      </c>
      <c r="Z39" s="25" t="b">
        <f>AND($L39="C",$C$7=Data!$G$24)</f>
        <v>0</v>
      </c>
      <c r="AA39" s="25" t="b">
        <f>AND($L39="C",$C$7=Data!$G$23)</f>
        <v>0</v>
      </c>
      <c r="AB39" s="55">
        <f t="shared" si="10"/>
        <v>0</v>
      </c>
      <c r="AC39" s="55">
        <f t="shared" si="4"/>
        <v>0</v>
      </c>
      <c r="AE39" s="55">
        <f t="shared" si="11"/>
        <v>0</v>
      </c>
      <c r="AG39" s="125" t="b">
        <f>OR(AND($C$5=Data!$G$24,K39="A"),AND($C$6=Data!$G$24,K39="B"),AND($C$7=Data!$G$24,K39="C"))*COUNTIFS(B:B,B39,K:K,K39,B:B,"&lt;&gt;"&amp;"",C:C,"&lt;&gt;"&amp;"")&gt;1</f>
        <v>0</v>
      </c>
      <c r="AH39" s="125" t="b">
        <f t="shared" si="12"/>
        <v>0</v>
      </c>
      <c r="AI39" s="55">
        <f t="shared" si="13"/>
        <v>0</v>
      </c>
    </row>
    <row r="40" spans="1:35" ht="30.75" customHeight="1" x14ac:dyDescent="0.25">
      <c r="A40" s="57"/>
      <c r="B40" s="57"/>
      <c r="C40" s="59"/>
      <c r="D40" s="119"/>
      <c r="E40" s="43"/>
      <c r="F40" s="43"/>
      <c r="G40" s="58"/>
      <c r="H40" s="123"/>
      <c r="I40" s="132"/>
      <c r="J40" s="135">
        <f t="shared" si="5"/>
        <v>0</v>
      </c>
      <c r="K40" s="64" t="str">
        <f t="shared" si="0"/>
        <v>0</v>
      </c>
      <c r="L40" s="65" t="str">
        <f t="shared" si="1"/>
        <v>0</v>
      </c>
      <c r="M40" s="55">
        <f>SUMIFS($J:$J,$C:$C,Data!$B$6,$B:$B,$B40)</f>
        <v>0</v>
      </c>
      <c r="N40" s="55">
        <f>SUMIFS($J:$J,$C:$C,Data!$B$7,$B:$B,$B40)</f>
        <v>0</v>
      </c>
      <c r="O40" s="55">
        <f>SUMIFS($J:$J,$C:$C,Data!$B$8,$B:$B,$B40)</f>
        <v>0</v>
      </c>
      <c r="P40" s="55">
        <f t="shared" si="6"/>
        <v>0</v>
      </c>
      <c r="Q40" s="55">
        <f t="shared" si="7"/>
        <v>0</v>
      </c>
      <c r="R40" s="25" t="b">
        <f>AND($L40="A",$C$5=Data!$G$24)</f>
        <v>0</v>
      </c>
      <c r="S40" s="25" t="b">
        <f>AND($L40="A",$C$5=Data!$G$23)</f>
        <v>0</v>
      </c>
      <c r="T40" s="55">
        <f t="shared" si="8"/>
        <v>0</v>
      </c>
      <c r="U40" s="55">
        <f t="shared" si="2"/>
        <v>0</v>
      </c>
      <c r="V40" s="25" t="b">
        <f>AND($L40="B",$C$6=Data!$G$24)</f>
        <v>0</v>
      </c>
      <c r="W40" s="25" t="b">
        <f>AND($L40="B",$C$6=Data!$G$23)</f>
        <v>0</v>
      </c>
      <c r="X40" s="55">
        <f t="shared" si="9"/>
        <v>0</v>
      </c>
      <c r="Y40" s="55">
        <f t="shared" si="3"/>
        <v>0</v>
      </c>
      <c r="Z40" s="25" t="b">
        <f>AND($L40="C",$C$7=Data!$G$24)</f>
        <v>0</v>
      </c>
      <c r="AA40" s="25" t="b">
        <f>AND($L40="C",$C$7=Data!$G$23)</f>
        <v>0</v>
      </c>
      <c r="AB40" s="55">
        <f t="shared" si="10"/>
        <v>0</v>
      </c>
      <c r="AC40" s="55">
        <f t="shared" si="4"/>
        <v>0</v>
      </c>
      <c r="AE40" s="55">
        <f t="shared" si="11"/>
        <v>0</v>
      </c>
      <c r="AG40" s="125" t="b">
        <f>OR(AND($C$5=Data!$G$24,K40="A"),AND($C$6=Data!$G$24,K40="B"),AND($C$7=Data!$G$24,K40="C"))*COUNTIFS(B:B,B40,K:K,K40,B:B,"&lt;&gt;"&amp;"",C:C,"&lt;&gt;"&amp;"")&gt;1</f>
        <v>0</v>
      </c>
      <c r="AH40" s="125" t="b">
        <f t="shared" si="12"/>
        <v>0</v>
      </c>
      <c r="AI40" s="55">
        <f t="shared" si="13"/>
        <v>0</v>
      </c>
    </row>
    <row r="41" spans="1:35" ht="30.75" customHeight="1" x14ac:dyDescent="0.25">
      <c r="A41" s="57"/>
      <c r="B41" s="57"/>
      <c r="C41" s="59"/>
      <c r="D41" s="119"/>
      <c r="E41" s="43"/>
      <c r="F41" s="43"/>
      <c r="G41" s="58"/>
      <c r="H41" s="123"/>
      <c r="I41" s="132"/>
      <c r="J41" s="135">
        <f t="shared" si="5"/>
        <v>0</v>
      </c>
      <c r="K41" s="64" t="str">
        <f t="shared" si="0"/>
        <v>0</v>
      </c>
      <c r="L41" s="65" t="str">
        <f t="shared" si="1"/>
        <v>0</v>
      </c>
      <c r="M41" s="55">
        <f>SUMIFS($J:$J,$C:$C,Data!$B$6,$B:$B,$B41)</f>
        <v>0</v>
      </c>
      <c r="N41" s="55">
        <f>SUMIFS($J:$J,$C:$C,Data!$B$7,$B:$B,$B41)</f>
        <v>0</v>
      </c>
      <c r="O41" s="55">
        <f>SUMIFS($J:$J,$C:$C,Data!$B$8,$B:$B,$B41)</f>
        <v>0</v>
      </c>
      <c r="P41" s="55">
        <f t="shared" si="6"/>
        <v>0</v>
      </c>
      <c r="Q41" s="55">
        <f t="shared" si="7"/>
        <v>0</v>
      </c>
      <c r="R41" s="25" t="b">
        <f>AND($L41="A",$C$5=Data!$G$24)</f>
        <v>0</v>
      </c>
      <c r="S41" s="25" t="b">
        <f>AND($L41="A",$C$5=Data!$G$23)</f>
        <v>0</v>
      </c>
      <c r="T41" s="55">
        <f t="shared" si="8"/>
        <v>0</v>
      </c>
      <c r="U41" s="55">
        <f t="shared" si="2"/>
        <v>0</v>
      </c>
      <c r="V41" s="25" t="b">
        <f>AND($L41="B",$C$6=Data!$G$24)</f>
        <v>0</v>
      </c>
      <c r="W41" s="25" t="b">
        <f>AND($L41="B",$C$6=Data!$G$23)</f>
        <v>0</v>
      </c>
      <c r="X41" s="55">
        <f t="shared" si="9"/>
        <v>0</v>
      </c>
      <c r="Y41" s="55">
        <f t="shared" si="3"/>
        <v>0</v>
      </c>
      <c r="Z41" s="25" t="b">
        <f>AND($L41="C",$C$7=Data!$G$24)</f>
        <v>0</v>
      </c>
      <c r="AA41" s="25" t="b">
        <f>AND($L41="C",$C$7=Data!$G$23)</f>
        <v>0</v>
      </c>
      <c r="AB41" s="55">
        <f t="shared" si="10"/>
        <v>0</v>
      </c>
      <c r="AC41" s="55">
        <f t="shared" si="4"/>
        <v>0</v>
      </c>
      <c r="AE41" s="55">
        <f t="shared" si="11"/>
        <v>0</v>
      </c>
      <c r="AG41" s="125" t="b">
        <f>OR(AND($C$5=Data!$G$24,K41="A"),AND($C$6=Data!$G$24,K41="B"),AND($C$7=Data!$G$24,K41="C"))*COUNTIFS(B:B,B41,K:K,K41,B:B,"&lt;&gt;"&amp;"",C:C,"&lt;&gt;"&amp;"")&gt;1</f>
        <v>0</v>
      </c>
      <c r="AH41" s="125" t="b">
        <f t="shared" si="12"/>
        <v>0</v>
      </c>
      <c r="AI41" s="55">
        <f t="shared" si="13"/>
        <v>0</v>
      </c>
    </row>
    <row r="42" spans="1:35" ht="30.75" customHeight="1" x14ac:dyDescent="0.25">
      <c r="A42" s="57"/>
      <c r="B42" s="57"/>
      <c r="C42" s="59"/>
      <c r="D42" s="119"/>
      <c r="E42" s="43"/>
      <c r="F42" s="43"/>
      <c r="G42" s="58"/>
      <c r="H42" s="123"/>
      <c r="I42" s="132"/>
      <c r="J42" s="135">
        <f t="shared" si="5"/>
        <v>0</v>
      </c>
      <c r="K42" s="64" t="str">
        <f t="shared" si="0"/>
        <v>0</v>
      </c>
      <c r="L42" s="65" t="str">
        <f t="shared" si="1"/>
        <v>0</v>
      </c>
      <c r="M42" s="55">
        <f>SUMIFS($J:$J,$C:$C,Data!$B$6,$B:$B,$B42)</f>
        <v>0</v>
      </c>
      <c r="N42" s="55">
        <f>SUMIFS($J:$J,$C:$C,Data!$B$7,$B:$B,$B42)</f>
        <v>0</v>
      </c>
      <c r="O42" s="55">
        <f>SUMIFS($J:$J,$C:$C,Data!$B$8,$B:$B,$B42)</f>
        <v>0</v>
      </c>
      <c r="P42" s="55">
        <f t="shared" si="6"/>
        <v>0</v>
      </c>
      <c r="Q42" s="55">
        <f t="shared" si="7"/>
        <v>0</v>
      </c>
      <c r="R42" s="25" t="b">
        <f>AND($L42="A",$C$5=Data!$G$24)</f>
        <v>0</v>
      </c>
      <c r="S42" s="25" t="b">
        <f>AND($L42="A",$C$5=Data!$G$23)</f>
        <v>0</v>
      </c>
      <c r="T42" s="55">
        <f t="shared" si="8"/>
        <v>0</v>
      </c>
      <c r="U42" s="55">
        <f t="shared" si="2"/>
        <v>0</v>
      </c>
      <c r="V42" s="25" t="b">
        <f>AND($L42="B",$C$6=Data!$G$24)</f>
        <v>0</v>
      </c>
      <c r="W42" s="25" t="b">
        <f>AND($L42="B",$C$6=Data!$G$23)</f>
        <v>0</v>
      </c>
      <c r="X42" s="55">
        <f t="shared" si="9"/>
        <v>0</v>
      </c>
      <c r="Y42" s="55">
        <f t="shared" si="3"/>
        <v>0</v>
      </c>
      <c r="Z42" s="25" t="b">
        <f>AND($L42="C",$C$7=Data!$G$24)</f>
        <v>0</v>
      </c>
      <c r="AA42" s="25" t="b">
        <f>AND($L42="C",$C$7=Data!$G$23)</f>
        <v>0</v>
      </c>
      <c r="AB42" s="55">
        <f t="shared" si="10"/>
        <v>0</v>
      </c>
      <c r="AC42" s="55">
        <f t="shared" si="4"/>
        <v>0</v>
      </c>
      <c r="AE42" s="55">
        <f t="shared" si="11"/>
        <v>0</v>
      </c>
      <c r="AG42" s="125" t="b">
        <f>OR(AND($C$5=Data!$G$24,K42="A"),AND($C$6=Data!$G$24,K42="B"),AND($C$7=Data!$G$24,K42="C"))*COUNTIFS(B:B,B42,K:K,K42,B:B,"&lt;&gt;"&amp;"",C:C,"&lt;&gt;"&amp;"")&gt;1</f>
        <v>0</v>
      </c>
      <c r="AH42" s="125" t="b">
        <f t="shared" si="12"/>
        <v>0</v>
      </c>
      <c r="AI42" s="55">
        <f t="shared" si="13"/>
        <v>0</v>
      </c>
    </row>
    <row r="43" spans="1:35" ht="30.75" customHeight="1" x14ac:dyDescent="0.25">
      <c r="A43" s="57"/>
      <c r="B43" s="57"/>
      <c r="C43" s="59"/>
      <c r="D43" s="119"/>
      <c r="E43" s="43"/>
      <c r="F43" s="43"/>
      <c r="G43" s="58"/>
      <c r="H43" s="123"/>
      <c r="I43" s="132"/>
      <c r="J43" s="135">
        <f t="shared" si="5"/>
        <v>0</v>
      </c>
      <c r="K43" s="64" t="str">
        <f t="shared" si="0"/>
        <v>0</v>
      </c>
      <c r="L43" s="65" t="str">
        <f t="shared" si="1"/>
        <v>0</v>
      </c>
      <c r="M43" s="55">
        <f>SUMIFS($J:$J,$C:$C,Data!$B$6,$B:$B,$B43)</f>
        <v>0</v>
      </c>
      <c r="N43" s="55">
        <f>SUMIFS($J:$J,$C:$C,Data!$B$7,$B:$B,$B43)</f>
        <v>0</v>
      </c>
      <c r="O43" s="55">
        <f>SUMIFS($J:$J,$C:$C,Data!$B$8,$B:$B,$B43)</f>
        <v>0</v>
      </c>
      <c r="P43" s="55">
        <f t="shared" si="6"/>
        <v>0</v>
      </c>
      <c r="Q43" s="55">
        <f t="shared" si="7"/>
        <v>0</v>
      </c>
      <c r="R43" s="25" t="b">
        <f>AND($L43="A",$C$5=Data!$G$24)</f>
        <v>0</v>
      </c>
      <c r="S43" s="25" t="b">
        <f>AND($L43="A",$C$5=Data!$G$23)</f>
        <v>0</v>
      </c>
      <c r="T43" s="55">
        <f t="shared" si="8"/>
        <v>0</v>
      </c>
      <c r="U43" s="55">
        <f t="shared" si="2"/>
        <v>0</v>
      </c>
      <c r="V43" s="25" t="b">
        <f>AND($L43="B",$C$6=Data!$G$24)</f>
        <v>0</v>
      </c>
      <c r="W43" s="25" t="b">
        <f>AND($L43="B",$C$6=Data!$G$23)</f>
        <v>0</v>
      </c>
      <c r="X43" s="55">
        <f t="shared" si="9"/>
        <v>0</v>
      </c>
      <c r="Y43" s="55">
        <f t="shared" si="3"/>
        <v>0</v>
      </c>
      <c r="Z43" s="25" t="b">
        <f>AND($L43="C",$C$7=Data!$G$24)</f>
        <v>0</v>
      </c>
      <c r="AA43" s="25" t="b">
        <f>AND($L43="C",$C$7=Data!$G$23)</f>
        <v>0</v>
      </c>
      <c r="AB43" s="55">
        <f t="shared" si="10"/>
        <v>0</v>
      </c>
      <c r="AC43" s="55">
        <f t="shared" si="4"/>
        <v>0</v>
      </c>
      <c r="AE43" s="55">
        <f t="shared" si="11"/>
        <v>0</v>
      </c>
      <c r="AG43" s="125" t="b">
        <f>OR(AND($C$5=Data!$G$24,K43="A"),AND($C$6=Data!$G$24,K43="B"),AND($C$7=Data!$G$24,K43="C"))*COUNTIFS(B:B,B43,K:K,K43,B:B,"&lt;&gt;"&amp;"",C:C,"&lt;&gt;"&amp;"")&gt;1</f>
        <v>0</v>
      </c>
      <c r="AH43" s="125" t="b">
        <f t="shared" si="12"/>
        <v>0</v>
      </c>
      <c r="AI43" s="55">
        <f t="shared" si="13"/>
        <v>0</v>
      </c>
    </row>
    <row r="44" spans="1:35" ht="30.75" customHeight="1" x14ac:dyDescent="0.25">
      <c r="A44" s="57"/>
      <c r="B44" s="57"/>
      <c r="C44" s="59"/>
      <c r="D44" s="119"/>
      <c r="E44" s="43"/>
      <c r="F44" s="43"/>
      <c r="G44" s="58"/>
      <c r="H44" s="123"/>
      <c r="I44" s="132"/>
      <c r="J44" s="135">
        <f t="shared" si="5"/>
        <v>0</v>
      </c>
      <c r="K44" s="64" t="str">
        <f t="shared" si="0"/>
        <v>0</v>
      </c>
      <c r="L44" s="65" t="str">
        <f t="shared" si="1"/>
        <v>0</v>
      </c>
      <c r="M44" s="55">
        <f>SUMIFS($J:$J,$C:$C,Data!$B$6,$B:$B,$B44)</f>
        <v>0</v>
      </c>
      <c r="N44" s="55">
        <f>SUMIFS($J:$J,$C:$C,Data!$B$7,$B:$B,$B44)</f>
        <v>0</v>
      </c>
      <c r="O44" s="55">
        <f>SUMIFS($J:$J,$C:$C,Data!$B$8,$B:$B,$B44)</f>
        <v>0</v>
      </c>
      <c r="P44" s="55">
        <f t="shared" si="6"/>
        <v>0</v>
      </c>
      <c r="Q44" s="55">
        <f t="shared" si="7"/>
        <v>0</v>
      </c>
      <c r="R44" s="25" t="b">
        <f>AND($L44="A",$C$5=Data!$G$24)</f>
        <v>0</v>
      </c>
      <c r="S44" s="25" t="b">
        <f>AND($L44="A",$C$5=Data!$G$23)</f>
        <v>0</v>
      </c>
      <c r="T44" s="55">
        <f t="shared" si="8"/>
        <v>0</v>
      </c>
      <c r="U44" s="55">
        <f t="shared" si="2"/>
        <v>0</v>
      </c>
      <c r="V44" s="25" t="b">
        <f>AND($L44="B",$C$6=Data!$G$24)</f>
        <v>0</v>
      </c>
      <c r="W44" s="25" t="b">
        <f>AND($L44="B",$C$6=Data!$G$23)</f>
        <v>0</v>
      </c>
      <c r="X44" s="55">
        <f t="shared" si="9"/>
        <v>0</v>
      </c>
      <c r="Y44" s="55">
        <f t="shared" si="3"/>
        <v>0</v>
      </c>
      <c r="Z44" s="25" t="b">
        <f>AND($L44="C",$C$7=Data!$G$24)</f>
        <v>0</v>
      </c>
      <c r="AA44" s="25" t="b">
        <f>AND($L44="C",$C$7=Data!$G$23)</f>
        <v>0</v>
      </c>
      <c r="AB44" s="55">
        <f t="shared" si="10"/>
        <v>0</v>
      </c>
      <c r="AC44" s="55">
        <f t="shared" si="4"/>
        <v>0</v>
      </c>
      <c r="AE44" s="55">
        <f t="shared" si="11"/>
        <v>0</v>
      </c>
      <c r="AG44" s="125" t="b">
        <f>OR(AND($C$5=Data!$G$24,K44="A"),AND($C$6=Data!$G$24,K44="B"),AND($C$7=Data!$G$24,K44="C"))*COUNTIFS(B:B,B44,K:K,K44,B:B,"&lt;&gt;"&amp;"",C:C,"&lt;&gt;"&amp;"")&gt;1</f>
        <v>0</v>
      </c>
      <c r="AH44" s="125" t="b">
        <f t="shared" si="12"/>
        <v>0</v>
      </c>
      <c r="AI44" s="55">
        <f t="shared" si="13"/>
        <v>0</v>
      </c>
    </row>
    <row r="45" spans="1:35" ht="30.75" customHeight="1" x14ac:dyDescent="0.25">
      <c r="A45" s="57"/>
      <c r="B45" s="57"/>
      <c r="C45" s="59"/>
      <c r="D45" s="119"/>
      <c r="E45" s="43"/>
      <c r="F45" s="43"/>
      <c r="G45" s="58"/>
      <c r="H45" s="123"/>
      <c r="I45" s="132"/>
      <c r="J45" s="135">
        <f t="shared" si="5"/>
        <v>0</v>
      </c>
      <c r="K45" s="64" t="str">
        <f t="shared" si="0"/>
        <v>0</v>
      </c>
      <c r="L45" s="65" t="str">
        <f t="shared" si="1"/>
        <v>0</v>
      </c>
      <c r="M45" s="55">
        <f>SUMIFS($J:$J,$C:$C,Data!$B$6,$B:$B,$B45)</f>
        <v>0</v>
      </c>
      <c r="N45" s="55">
        <f>SUMIFS($J:$J,$C:$C,Data!$B$7,$B:$B,$B45)</f>
        <v>0</v>
      </c>
      <c r="O45" s="55">
        <f>SUMIFS($J:$J,$C:$C,Data!$B$8,$B:$B,$B45)</f>
        <v>0</v>
      </c>
      <c r="P45" s="55">
        <f t="shared" si="6"/>
        <v>0</v>
      </c>
      <c r="Q45" s="55">
        <f t="shared" si="7"/>
        <v>0</v>
      </c>
      <c r="R45" s="25" t="b">
        <f>AND($L45="A",$C$5=Data!$G$24)</f>
        <v>0</v>
      </c>
      <c r="S45" s="25" t="b">
        <f>AND($L45="A",$C$5=Data!$G$23)</f>
        <v>0</v>
      </c>
      <c r="T45" s="55">
        <f t="shared" si="8"/>
        <v>0</v>
      </c>
      <c r="U45" s="55">
        <f t="shared" si="2"/>
        <v>0</v>
      </c>
      <c r="V45" s="25" t="b">
        <f>AND($L45="B",$C$6=Data!$G$24)</f>
        <v>0</v>
      </c>
      <c r="W45" s="25" t="b">
        <f>AND($L45="B",$C$6=Data!$G$23)</f>
        <v>0</v>
      </c>
      <c r="X45" s="55">
        <f t="shared" si="9"/>
        <v>0</v>
      </c>
      <c r="Y45" s="55">
        <f t="shared" si="3"/>
        <v>0</v>
      </c>
      <c r="Z45" s="25" t="b">
        <f>AND($L45="C",$C$7=Data!$G$24)</f>
        <v>0</v>
      </c>
      <c r="AA45" s="25" t="b">
        <f>AND($L45="C",$C$7=Data!$G$23)</f>
        <v>0</v>
      </c>
      <c r="AB45" s="55">
        <f t="shared" si="10"/>
        <v>0</v>
      </c>
      <c r="AC45" s="55">
        <f t="shared" si="4"/>
        <v>0</v>
      </c>
      <c r="AE45" s="55">
        <f t="shared" si="11"/>
        <v>0</v>
      </c>
      <c r="AG45" s="125" t="b">
        <f>OR(AND($C$5=Data!$G$24,K45="A"),AND($C$6=Data!$G$24,K45="B"),AND($C$7=Data!$G$24,K45="C"))*COUNTIFS(B:B,B45,K:K,K45,B:B,"&lt;&gt;"&amp;"",C:C,"&lt;&gt;"&amp;"")&gt;1</f>
        <v>0</v>
      </c>
      <c r="AH45" s="125" t="b">
        <f t="shared" si="12"/>
        <v>0</v>
      </c>
      <c r="AI45" s="55">
        <f t="shared" si="13"/>
        <v>0</v>
      </c>
    </row>
    <row r="46" spans="1:35" ht="30.75" customHeight="1" x14ac:dyDescent="0.25">
      <c r="A46" s="57"/>
      <c r="B46" s="57"/>
      <c r="C46" s="59"/>
      <c r="D46" s="119"/>
      <c r="E46" s="43"/>
      <c r="F46" s="43"/>
      <c r="G46" s="58"/>
      <c r="H46" s="123"/>
      <c r="I46" s="132"/>
      <c r="J46" s="135">
        <f t="shared" si="5"/>
        <v>0</v>
      </c>
      <c r="K46" s="64" t="str">
        <f t="shared" si="0"/>
        <v>0</v>
      </c>
      <c r="L46" s="65" t="str">
        <f t="shared" si="1"/>
        <v>0</v>
      </c>
      <c r="M46" s="55">
        <f>SUMIFS($J:$J,$C:$C,Data!$B$6,$B:$B,$B46)</f>
        <v>0</v>
      </c>
      <c r="N46" s="55">
        <f>SUMIFS($J:$J,$C:$C,Data!$B$7,$B:$B,$B46)</f>
        <v>0</v>
      </c>
      <c r="O46" s="55">
        <f>SUMIFS($J:$J,$C:$C,Data!$B$8,$B:$B,$B46)</f>
        <v>0</v>
      </c>
      <c r="P46" s="55">
        <f t="shared" si="6"/>
        <v>0</v>
      </c>
      <c r="Q46" s="55">
        <f t="shared" si="7"/>
        <v>0</v>
      </c>
      <c r="R46" s="25" t="b">
        <f>AND($L46="A",$C$5=Data!$G$24)</f>
        <v>0</v>
      </c>
      <c r="S46" s="25" t="b">
        <f>AND($L46="A",$C$5=Data!$G$23)</f>
        <v>0</v>
      </c>
      <c r="T46" s="55">
        <f t="shared" si="8"/>
        <v>0</v>
      </c>
      <c r="U46" s="55">
        <f t="shared" si="2"/>
        <v>0</v>
      </c>
      <c r="V46" s="25" t="b">
        <f>AND($L46="B",$C$6=Data!$G$24)</f>
        <v>0</v>
      </c>
      <c r="W46" s="25" t="b">
        <f>AND($L46="B",$C$6=Data!$G$23)</f>
        <v>0</v>
      </c>
      <c r="X46" s="55">
        <f t="shared" si="9"/>
        <v>0</v>
      </c>
      <c r="Y46" s="55">
        <f t="shared" si="3"/>
        <v>0</v>
      </c>
      <c r="Z46" s="25" t="b">
        <f>AND($L46="C",$C$7=Data!$G$24)</f>
        <v>0</v>
      </c>
      <c r="AA46" s="25" t="b">
        <f>AND($L46="C",$C$7=Data!$G$23)</f>
        <v>0</v>
      </c>
      <c r="AB46" s="55">
        <f t="shared" si="10"/>
        <v>0</v>
      </c>
      <c r="AC46" s="55">
        <f t="shared" si="4"/>
        <v>0</v>
      </c>
      <c r="AE46" s="55">
        <f t="shared" si="11"/>
        <v>0</v>
      </c>
      <c r="AG46" s="125" t="b">
        <f>OR(AND($C$5=Data!$G$24,K46="A"),AND($C$6=Data!$G$24,K46="B"),AND($C$7=Data!$G$24,K46="C"))*COUNTIFS(B:B,B46,K:K,K46,B:B,"&lt;&gt;"&amp;"",C:C,"&lt;&gt;"&amp;"")&gt;1</f>
        <v>0</v>
      </c>
      <c r="AH46" s="125" t="b">
        <f t="shared" si="12"/>
        <v>0</v>
      </c>
      <c r="AI46" s="55">
        <f t="shared" si="13"/>
        <v>0</v>
      </c>
    </row>
    <row r="47" spans="1:35" ht="30.75" customHeight="1" x14ac:dyDescent="0.25">
      <c r="A47" s="57"/>
      <c r="B47" s="57"/>
      <c r="C47" s="59"/>
      <c r="D47" s="119"/>
      <c r="E47" s="43"/>
      <c r="F47" s="43"/>
      <c r="G47" s="58"/>
      <c r="H47" s="123"/>
      <c r="I47" s="132"/>
      <c r="J47" s="135">
        <f t="shared" si="5"/>
        <v>0</v>
      </c>
      <c r="K47" s="64" t="str">
        <f t="shared" si="0"/>
        <v>0</v>
      </c>
      <c r="L47" s="65" t="str">
        <f t="shared" si="1"/>
        <v>0</v>
      </c>
      <c r="M47" s="55">
        <f>SUMIFS($J:$J,$C:$C,Data!$B$6,$B:$B,$B47)</f>
        <v>0</v>
      </c>
      <c r="N47" s="55">
        <f>SUMIFS($J:$J,$C:$C,Data!$B$7,$B:$B,$B47)</f>
        <v>0</v>
      </c>
      <c r="O47" s="55">
        <f>SUMIFS($J:$J,$C:$C,Data!$B$8,$B:$B,$B47)</f>
        <v>0</v>
      </c>
      <c r="P47" s="55">
        <f t="shared" si="6"/>
        <v>0</v>
      </c>
      <c r="Q47" s="55">
        <f t="shared" si="7"/>
        <v>0</v>
      </c>
      <c r="R47" s="25" t="b">
        <f>AND($L47="A",$C$5=Data!$G$24)</f>
        <v>0</v>
      </c>
      <c r="S47" s="25" t="b">
        <f>AND($L47="A",$C$5=Data!$G$23)</f>
        <v>0</v>
      </c>
      <c r="T47" s="55">
        <f t="shared" si="8"/>
        <v>0</v>
      </c>
      <c r="U47" s="55">
        <f t="shared" si="2"/>
        <v>0</v>
      </c>
      <c r="V47" s="25" t="b">
        <f>AND($L47="B",$C$6=Data!$G$24)</f>
        <v>0</v>
      </c>
      <c r="W47" s="25" t="b">
        <f>AND($L47="B",$C$6=Data!$G$23)</f>
        <v>0</v>
      </c>
      <c r="X47" s="55">
        <f t="shared" si="9"/>
        <v>0</v>
      </c>
      <c r="Y47" s="55">
        <f t="shared" si="3"/>
        <v>0</v>
      </c>
      <c r="Z47" s="25" t="b">
        <f>AND($L47="C",$C$7=Data!$G$24)</f>
        <v>0</v>
      </c>
      <c r="AA47" s="25" t="b">
        <f>AND($L47="C",$C$7=Data!$G$23)</f>
        <v>0</v>
      </c>
      <c r="AB47" s="55">
        <f t="shared" si="10"/>
        <v>0</v>
      </c>
      <c r="AC47" s="55">
        <f t="shared" si="4"/>
        <v>0</v>
      </c>
      <c r="AE47" s="55">
        <f t="shared" si="11"/>
        <v>0</v>
      </c>
      <c r="AG47" s="125" t="b">
        <f>OR(AND($C$5=Data!$G$24,K47="A"),AND($C$6=Data!$G$24,K47="B"),AND($C$7=Data!$G$24,K47="C"))*COUNTIFS(B:B,B47,K:K,K47,B:B,"&lt;&gt;"&amp;"",C:C,"&lt;&gt;"&amp;"")&gt;1</f>
        <v>0</v>
      </c>
      <c r="AH47" s="125" t="b">
        <f t="shared" si="12"/>
        <v>0</v>
      </c>
      <c r="AI47" s="55">
        <f t="shared" si="13"/>
        <v>0</v>
      </c>
    </row>
    <row r="48" spans="1:35" ht="30.75" customHeight="1" x14ac:dyDescent="0.25">
      <c r="A48" s="57"/>
      <c r="B48" s="57"/>
      <c r="C48" s="59"/>
      <c r="D48" s="119"/>
      <c r="E48" s="43"/>
      <c r="F48" s="43"/>
      <c r="G48" s="58"/>
      <c r="H48" s="123"/>
      <c r="I48" s="132"/>
      <c r="J48" s="135">
        <f t="shared" si="5"/>
        <v>0</v>
      </c>
      <c r="K48" s="64" t="str">
        <f t="shared" si="0"/>
        <v>0</v>
      </c>
      <c r="L48" s="65" t="str">
        <f t="shared" si="1"/>
        <v>0</v>
      </c>
      <c r="M48" s="55">
        <f>SUMIFS($J:$J,$C:$C,Data!$B$6,$B:$B,$B48)</f>
        <v>0</v>
      </c>
      <c r="N48" s="55">
        <f>SUMIFS($J:$J,$C:$C,Data!$B$7,$B:$B,$B48)</f>
        <v>0</v>
      </c>
      <c r="O48" s="55">
        <f>SUMIFS($J:$J,$C:$C,Data!$B$8,$B:$B,$B48)</f>
        <v>0</v>
      </c>
      <c r="P48" s="55">
        <f t="shared" si="6"/>
        <v>0</v>
      </c>
      <c r="Q48" s="55">
        <f t="shared" si="7"/>
        <v>0</v>
      </c>
      <c r="R48" s="25" t="b">
        <f>AND($L48="A",$C$5=Data!$G$24)</f>
        <v>0</v>
      </c>
      <c r="S48" s="25" t="b">
        <f>AND($L48="A",$C$5=Data!$G$23)</f>
        <v>0</v>
      </c>
      <c r="T48" s="55">
        <f t="shared" si="8"/>
        <v>0</v>
      </c>
      <c r="U48" s="55">
        <f t="shared" si="2"/>
        <v>0</v>
      </c>
      <c r="V48" s="25" t="b">
        <f>AND($L48="B",$C$6=Data!$G$24)</f>
        <v>0</v>
      </c>
      <c r="W48" s="25" t="b">
        <f>AND($L48="B",$C$6=Data!$G$23)</f>
        <v>0</v>
      </c>
      <c r="X48" s="55">
        <f t="shared" si="9"/>
        <v>0</v>
      </c>
      <c r="Y48" s="55">
        <f t="shared" si="3"/>
        <v>0</v>
      </c>
      <c r="Z48" s="25" t="b">
        <f>AND($L48="C",$C$7=Data!$G$24)</f>
        <v>0</v>
      </c>
      <c r="AA48" s="25" t="b">
        <f>AND($L48="C",$C$7=Data!$G$23)</f>
        <v>0</v>
      </c>
      <c r="AB48" s="55">
        <f t="shared" si="10"/>
        <v>0</v>
      </c>
      <c r="AC48" s="55">
        <f t="shared" si="4"/>
        <v>0</v>
      </c>
      <c r="AE48" s="55">
        <f t="shared" si="11"/>
        <v>0</v>
      </c>
      <c r="AG48" s="125" t="b">
        <f>OR(AND($C$5=Data!$G$24,K48="A"),AND($C$6=Data!$G$24,K48="B"),AND($C$7=Data!$G$24,K48="C"))*COUNTIFS(B:B,B48,K:K,K48,B:B,"&lt;&gt;"&amp;"",C:C,"&lt;&gt;"&amp;"")&gt;1</f>
        <v>0</v>
      </c>
      <c r="AH48" s="125" t="b">
        <f t="shared" si="12"/>
        <v>0</v>
      </c>
      <c r="AI48" s="55">
        <f t="shared" si="13"/>
        <v>0</v>
      </c>
    </row>
    <row r="49" spans="1:35" ht="30.75" customHeight="1" x14ac:dyDescent="0.25">
      <c r="A49" s="57"/>
      <c r="B49" s="57"/>
      <c r="C49" s="59"/>
      <c r="D49" s="119"/>
      <c r="E49" s="43"/>
      <c r="F49" s="43"/>
      <c r="G49" s="58"/>
      <c r="H49" s="123"/>
      <c r="I49" s="132"/>
      <c r="J49" s="135">
        <f t="shared" si="5"/>
        <v>0</v>
      </c>
      <c r="K49" s="64" t="str">
        <f t="shared" si="0"/>
        <v>0</v>
      </c>
      <c r="L49" s="65" t="str">
        <f t="shared" si="1"/>
        <v>0</v>
      </c>
      <c r="M49" s="55">
        <f>SUMIFS($J:$J,$C:$C,Data!$B$6,$B:$B,$B49)</f>
        <v>0</v>
      </c>
      <c r="N49" s="55">
        <f>SUMIFS($J:$J,$C:$C,Data!$B$7,$B:$B,$B49)</f>
        <v>0</v>
      </c>
      <c r="O49" s="55">
        <f>SUMIFS($J:$J,$C:$C,Data!$B$8,$B:$B,$B49)</f>
        <v>0</v>
      </c>
      <c r="P49" s="55">
        <f t="shared" si="6"/>
        <v>0</v>
      </c>
      <c r="Q49" s="55">
        <f t="shared" si="7"/>
        <v>0</v>
      </c>
      <c r="R49" s="25" t="b">
        <f>AND($L49="A",$C$5=Data!$G$24)</f>
        <v>0</v>
      </c>
      <c r="S49" s="25" t="b">
        <f>AND($L49="A",$C$5=Data!$G$23)</f>
        <v>0</v>
      </c>
      <c r="T49" s="55">
        <f t="shared" si="8"/>
        <v>0</v>
      </c>
      <c r="U49" s="55">
        <f t="shared" si="2"/>
        <v>0</v>
      </c>
      <c r="V49" s="25" t="b">
        <f>AND($L49="B",$C$6=Data!$G$24)</f>
        <v>0</v>
      </c>
      <c r="W49" s="25" t="b">
        <f>AND($L49="B",$C$6=Data!$G$23)</f>
        <v>0</v>
      </c>
      <c r="X49" s="55">
        <f t="shared" si="9"/>
        <v>0</v>
      </c>
      <c r="Y49" s="55">
        <f t="shared" si="3"/>
        <v>0</v>
      </c>
      <c r="Z49" s="25" t="b">
        <f>AND($L49="C",$C$7=Data!$G$24)</f>
        <v>0</v>
      </c>
      <c r="AA49" s="25" t="b">
        <f>AND($L49="C",$C$7=Data!$G$23)</f>
        <v>0</v>
      </c>
      <c r="AB49" s="55">
        <f t="shared" si="10"/>
        <v>0</v>
      </c>
      <c r="AC49" s="55">
        <f t="shared" si="4"/>
        <v>0</v>
      </c>
      <c r="AE49" s="55">
        <f t="shared" si="11"/>
        <v>0</v>
      </c>
      <c r="AG49" s="125" t="b">
        <f>OR(AND($C$5=Data!$G$24,K49="A"),AND($C$6=Data!$G$24,K49="B"),AND($C$7=Data!$G$24,K49="C"))*COUNTIFS(B:B,B49,K:K,K49,B:B,"&lt;&gt;"&amp;"",C:C,"&lt;&gt;"&amp;"")&gt;1</f>
        <v>0</v>
      </c>
      <c r="AH49" s="125" t="b">
        <f t="shared" si="12"/>
        <v>0</v>
      </c>
      <c r="AI49" s="55">
        <f t="shared" si="13"/>
        <v>0</v>
      </c>
    </row>
    <row r="50" spans="1:35" ht="30.75" customHeight="1" x14ac:dyDescent="0.25">
      <c r="A50" s="57"/>
      <c r="B50" s="57"/>
      <c r="C50" s="59"/>
      <c r="D50" s="119"/>
      <c r="E50" s="43"/>
      <c r="F50" s="43"/>
      <c r="G50" s="58"/>
      <c r="H50" s="123"/>
      <c r="I50" s="132"/>
      <c r="J50" s="135">
        <f t="shared" si="5"/>
        <v>0</v>
      </c>
      <c r="K50" s="64" t="str">
        <f t="shared" si="0"/>
        <v>0</v>
      </c>
      <c r="L50" s="65" t="str">
        <f t="shared" si="1"/>
        <v>0</v>
      </c>
      <c r="M50" s="55">
        <f>SUMIFS($J:$J,$C:$C,Data!$B$6,$B:$B,$B50)</f>
        <v>0</v>
      </c>
      <c r="N50" s="55">
        <f>SUMIFS($J:$J,$C:$C,Data!$B$7,$B:$B,$B50)</f>
        <v>0</v>
      </c>
      <c r="O50" s="55">
        <f>SUMIFS($J:$J,$C:$C,Data!$B$8,$B:$B,$B50)</f>
        <v>0</v>
      </c>
      <c r="P50" s="55">
        <f t="shared" si="6"/>
        <v>0</v>
      </c>
      <c r="Q50" s="55">
        <f t="shared" si="7"/>
        <v>0</v>
      </c>
      <c r="R50" s="25" t="b">
        <f>AND($L50="A",$C$5=Data!$G$24)</f>
        <v>0</v>
      </c>
      <c r="S50" s="25" t="b">
        <f>AND($L50="A",$C$5=Data!$G$23)</f>
        <v>0</v>
      </c>
      <c r="T50" s="55">
        <f t="shared" si="8"/>
        <v>0</v>
      </c>
      <c r="U50" s="55">
        <f t="shared" si="2"/>
        <v>0</v>
      </c>
      <c r="V50" s="25" t="b">
        <f>AND($L50="B",$C$6=Data!$G$24)</f>
        <v>0</v>
      </c>
      <c r="W50" s="25" t="b">
        <f>AND($L50="B",$C$6=Data!$G$23)</f>
        <v>0</v>
      </c>
      <c r="X50" s="55">
        <f t="shared" si="9"/>
        <v>0</v>
      </c>
      <c r="Y50" s="55">
        <f t="shared" si="3"/>
        <v>0</v>
      </c>
      <c r="Z50" s="25" t="b">
        <f>AND($L50="C",$C$7=Data!$G$24)</f>
        <v>0</v>
      </c>
      <c r="AA50" s="25" t="b">
        <f>AND($L50="C",$C$7=Data!$G$23)</f>
        <v>0</v>
      </c>
      <c r="AB50" s="55">
        <f t="shared" si="10"/>
        <v>0</v>
      </c>
      <c r="AC50" s="55">
        <f t="shared" si="4"/>
        <v>0</v>
      </c>
      <c r="AE50" s="55">
        <f t="shared" si="11"/>
        <v>0</v>
      </c>
      <c r="AG50" s="125" t="b">
        <f>OR(AND($C$5=Data!$G$24,K50="A"),AND($C$6=Data!$G$24,K50="B"),AND($C$7=Data!$G$24,K50="C"))*COUNTIFS(B:B,B50,K:K,K50,B:B,"&lt;&gt;"&amp;"",C:C,"&lt;&gt;"&amp;"")&gt;1</f>
        <v>0</v>
      </c>
      <c r="AH50" s="125" t="b">
        <f t="shared" si="12"/>
        <v>0</v>
      </c>
      <c r="AI50" s="55">
        <f t="shared" si="13"/>
        <v>0</v>
      </c>
    </row>
    <row r="51" spans="1:35" ht="30.75" customHeight="1" x14ac:dyDescent="0.25">
      <c r="A51" s="57"/>
      <c r="B51" s="57"/>
      <c r="C51" s="59"/>
      <c r="D51" s="119"/>
      <c r="E51" s="43"/>
      <c r="F51" s="43"/>
      <c r="G51" s="58"/>
      <c r="H51" s="123"/>
      <c r="I51" s="132"/>
      <c r="J51" s="135">
        <f t="shared" si="5"/>
        <v>0</v>
      </c>
      <c r="K51" s="64" t="str">
        <f t="shared" si="0"/>
        <v>0</v>
      </c>
      <c r="L51" s="65" t="str">
        <f t="shared" si="1"/>
        <v>0</v>
      </c>
      <c r="M51" s="55">
        <f>SUMIFS($J:$J,$C:$C,Data!$B$6,$B:$B,$B51)</f>
        <v>0</v>
      </c>
      <c r="N51" s="55">
        <f>SUMIFS($J:$J,$C:$C,Data!$B$7,$B:$B,$B51)</f>
        <v>0</v>
      </c>
      <c r="O51" s="55">
        <f>SUMIFS($J:$J,$C:$C,Data!$B$8,$B:$B,$B51)</f>
        <v>0</v>
      </c>
      <c r="P51" s="55">
        <f t="shared" si="6"/>
        <v>0</v>
      </c>
      <c r="Q51" s="55">
        <f t="shared" si="7"/>
        <v>0</v>
      </c>
      <c r="R51" s="25" t="b">
        <f>AND($L51="A",$C$5=Data!$G$24)</f>
        <v>0</v>
      </c>
      <c r="S51" s="25" t="b">
        <f>AND($L51="A",$C$5=Data!$G$23)</f>
        <v>0</v>
      </c>
      <c r="T51" s="55">
        <f t="shared" si="8"/>
        <v>0</v>
      </c>
      <c r="U51" s="55">
        <f t="shared" si="2"/>
        <v>0</v>
      </c>
      <c r="V51" s="25" t="b">
        <f>AND($L51="B",$C$6=Data!$G$24)</f>
        <v>0</v>
      </c>
      <c r="W51" s="25" t="b">
        <f>AND($L51="B",$C$6=Data!$G$23)</f>
        <v>0</v>
      </c>
      <c r="X51" s="55">
        <f t="shared" si="9"/>
        <v>0</v>
      </c>
      <c r="Y51" s="55">
        <f t="shared" si="3"/>
        <v>0</v>
      </c>
      <c r="Z51" s="25" t="b">
        <f>AND($L51="C",$C$7=Data!$G$24)</f>
        <v>0</v>
      </c>
      <c r="AA51" s="25" t="b">
        <f>AND($L51="C",$C$7=Data!$G$23)</f>
        <v>0</v>
      </c>
      <c r="AB51" s="55">
        <f t="shared" si="10"/>
        <v>0</v>
      </c>
      <c r="AC51" s="55">
        <f t="shared" si="4"/>
        <v>0</v>
      </c>
      <c r="AE51" s="55">
        <f t="shared" si="11"/>
        <v>0</v>
      </c>
      <c r="AG51" s="125" t="b">
        <f>OR(AND($C$5=Data!$G$24,K51="A"),AND($C$6=Data!$G$24,K51="B"),AND($C$7=Data!$G$24,K51="C"))*COUNTIFS(B:B,B51,K:K,K51,B:B,"&lt;&gt;"&amp;"",C:C,"&lt;&gt;"&amp;"")&gt;1</f>
        <v>0</v>
      </c>
      <c r="AH51" s="125" t="b">
        <f t="shared" si="12"/>
        <v>0</v>
      </c>
      <c r="AI51" s="55">
        <f t="shared" si="13"/>
        <v>0</v>
      </c>
    </row>
    <row r="52" spans="1:35" ht="30.75" customHeight="1" x14ac:dyDescent="0.25">
      <c r="A52" s="57"/>
      <c r="B52" s="57"/>
      <c r="C52" s="59"/>
      <c r="D52" s="119"/>
      <c r="E52" s="43"/>
      <c r="F52" s="43"/>
      <c r="G52" s="58"/>
      <c r="H52" s="123"/>
      <c r="I52" s="132"/>
      <c r="J52" s="135">
        <f t="shared" si="5"/>
        <v>0</v>
      </c>
      <c r="K52" s="64" t="str">
        <f t="shared" si="0"/>
        <v>0</v>
      </c>
      <c r="L52" s="65" t="str">
        <f t="shared" si="1"/>
        <v>0</v>
      </c>
      <c r="M52" s="55">
        <f>SUMIFS($J:$J,$C:$C,Data!$B$6,$B:$B,$B52)</f>
        <v>0</v>
      </c>
      <c r="N52" s="55">
        <f>SUMIFS($J:$J,$C:$C,Data!$B$7,$B:$B,$B52)</f>
        <v>0</v>
      </c>
      <c r="O52" s="55">
        <f>SUMIFS($J:$J,$C:$C,Data!$B$8,$B:$B,$B52)</f>
        <v>0</v>
      </c>
      <c r="P52" s="55">
        <f t="shared" si="6"/>
        <v>0</v>
      </c>
      <c r="Q52" s="55">
        <f t="shared" si="7"/>
        <v>0</v>
      </c>
      <c r="R52" s="25" t="b">
        <f>AND($L52="A",$C$5=Data!$G$24)</f>
        <v>0</v>
      </c>
      <c r="S52" s="25" t="b">
        <f>AND($L52="A",$C$5=Data!$G$23)</f>
        <v>0</v>
      </c>
      <c r="T52" s="55">
        <f t="shared" si="8"/>
        <v>0</v>
      </c>
      <c r="U52" s="55">
        <f t="shared" si="2"/>
        <v>0</v>
      </c>
      <c r="V52" s="25" t="b">
        <f>AND($L52="B",$C$6=Data!$G$24)</f>
        <v>0</v>
      </c>
      <c r="W52" s="25" t="b">
        <f>AND($L52="B",$C$6=Data!$G$23)</f>
        <v>0</v>
      </c>
      <c r="X52" s="55">
        <f t="shared" si="9"/>
        <v>0</v>
      </c>
      <c r="Y52" s="55">
        <f t="shared" si="3"/>
        <v>0</v>
      </c>
      <c r="Z52" s="25" t="b">
        <f>AND($L52="C",$C$7=Data!$G$24)</f>
        <v>0</v>
      </c>
      <c r="AA52" s="25" t="b">
        <f>AND($L52="C",$C$7=Data!$G$23)</f>
        <v>0</v>
      </c>
      <c r="AB52" s="55">
        <f t="shared" si="10"/>
        <v>0</v>
      </c>
      <c r="AC52" s="55">
        <f t="shared" si="4"/>
        <v>0</v>
      </c>
      <c r="AE52" s="55">
        <f t="shared" si="11"/>
        <v>0</v>
      </c>
      <c r="AG52" s="125" t="b">
        <f>OR(AND($C$5=Data!$G$24,K52="A"),AND($C$6=Data!$G$24,K52="B"),AND($C$7=Data!$G$24,K52="C"))*COUNTIFS(B:B,B52,K:K,K52,B:B,"&lt;&gt;"&amp;"",C:C,"&lt;&gt;"&amp;"")&gt;1</f>
        <v>0</v>
      </c>
      <c r="AH52" s="125" t="b">
        <f t="shared" si="12"/>
        <v>0</v>
      </c>
      <c r="AI52" s="55">
        <f t="shared" si="13"/>
        <v>0</v>
      </c>
    </row>
    <row r="53" spans="1:35" ht="30.75" customHeight="1" x14ac:dyDescent="0.25">
      <c r="A53" s="57"/>
      <c r="B53" s="57"/>
      <c r="C53" s="59"/>
      <c r="D53" s="119"/>
      <c r="E53" s="43"/>
      <c r="F53" s="43"/>
      <c r="G53" s="58"/>
      <c r="H53" s="123"/>
      <c r="I53" s="132"/>
      <c r="J53" s="135">
        <f t="shared" si="5"/>
        <v>0</v>
      </c>
      <c r="K53" s="64" t="str">
        <f t="shared" si="0"/>
        <v>0</v>
      </c>
      <c r="L53" s="65" t="str">
        <f t="shared" si="1"/>
        <v>0</v>
      </c>
      <c r="M53" s="55">
        <f>SUMIFS($J:$J,$C:$C,Data!$B$6,$B:$B,$B53)</f>
        <v>0</v>
      </c>
      <c r="N53" s="55">
        <f>SUMIFS($J:$J,$C:$C,Data!$B$7,$B:$B,$B53)</f>
        <v>0</v>
      </c>
      <c r="O53" s="55">
        <f>SUMIFS($J:$J,$C:$C,Data!$B$8,$B:$B,$B53)</f>
        <v>0</v>
      </c>
      <c r="P53" s="55">
        <f t="shared" si="6"/>
        <v>0</v>
      </c>
      <c r="Q53" s="55">
        <f t="shared" si="7"/>
        <v>0</v>
      </c>
      <c r="R53" s="25" t="b">
        <f>AND($L53="A",$C$5=Data!$G$24)</f>
        <v>0</v>
      </c>
      <c r="S53" s="25" t="b">
        <f>AND($L53="A",$C$5=Data!$G$23)</f>
        <v>0</v>
      </c>
      <c r="T53" s="55">
        <f t="shared" si="8"/>
        <v>0</v>
      </c>
      <c r="U53" s="55">
        <f t="shared" si="2"/>
        <v>0</v>
      </c>
      <c r="V53" s="25" t="b">
        <f>AND($L53="B",$C$6=Data!$G$24)</f>
        <v>0</v>
      </c>
      <c r="W53" s="25" t="b">
        <f>AND($L53="B",$C$6=Data!$G$23)</f>
        <v>0</v>
      </c>
      <c r="X53" s="55">
        <f t="shared" si="9"/>
        <v>0</v>
      </c>
      <c r="Y53" s="55">
        <f t="shared" si="3"/>
        <v>0</v>
      </c>
      <c r="Z53" s="25" t="b">
        <f>AND($L53="C",$C$7=Data!$G$24)</f>
        <v>0</v>
      </c>
      <c r="AA53" s="25" t="b">
        <f>AND($L53="C",$C$7=Data!$G$23)</f>
        <v>0</v>
      </c>
      <c r="AB53" s="55">
        <f t="shared" si="10"/>
        <v>0</v>
      </c>
      <c r="AC53" s="55">
        <f t="shared" si="4"/>
        <v>0</v>
      </c>
      <c r="AE53" s="55">
        <f t="shared" si="11"/>
        <v>0</v>
      </c>
      <c r="AG53" s="125" t="b">
        <f>OR(AND($C$5=Data!$G$24,K53="A"),AND($C$6=Data!$G$24,K53="B"),AND($C$7=Data!$G$24,K53="C"))*COUNTIFS(B:B,B53,K:K,K53,B:B,"&lt;&gt;"&amp;"",C:C,"&lt;&gt;"&amp;"")&gt;1</f>
        <v>0</v>
      </c>
      <c r="AH53" s="125" t="b">
        <f t="shared" si="12"/>
        <v>0</v>
      </c>
      <c r="AI53" s="55">
        <f t="shared" si="13"/>
        <v>0</v>
      </c>
    </row>
    <row r="54" spans="1:35" ht="30.75" customHeight="1" x14ac:dyDescent="0.25">
      <c r="A54" s="57"/>
      <c r="B54" s="57"/>
      <c r="C54" s="59"/>
      <c r="D54" s="119"/>
      <c r="E54" s="43"/>
      <c r="F54" s="43"/>
      <c r="G54" s="58"/>
      <c r="H54" s="123"/>
      <c r="I54" s="132"/>
      <c r="J54" s="135">
        <f t="shared" si="5"/>
        <v>0</v>
      </c>
      <c r="K54" s="64" t="str">
        <f t="shared" si="0"/>
        <v>0</v>
      </c>
      <c r="L54" s="65" t="str">
        <f t="shared" si="1"/>
        <v>0</v>
      </c>
      <c r="M54" s="55">
        <f>SUMIFS($J:$J,$C:$C,Data!$B$6,$B:$B,$B54)</f>
        <v>0</v>
      </c>
      <c r="N54" s="55">
        <f>SUMIFS($J:$J,$C:$C,Data!$B$7,$B:$B,$B54)</f>
        <v>0</v>
      </c>
      <c r="O54" s="55">
        <f>SUMIFS($J:$J,$C:$C,Data!$B$8,$B:$B,$B54)</f>
        <v>0</v>
      </c>
      <c r="P54" s="55">
        <f t="shared" si="6"/>
        <v>0</v>
      </c>
      <c r="Q54" s="55">
        <f t="shared" si="7"/>
        <v>0</v>
      </c>
      <c r="R54" s="25" t="b">
        <f>AND($L54="A",$C$5=Data!$G$24)</f>
        <v>0</v>
      </c>
      <c r="S54" s="25" t="b">
        <f>AND($L54="A",$C$5=Data!$G$23)</f>
        <v>0</v>
      </c>
      <c r="T54" s="55">
        <f t="shared" si="8"/>
        <v>0</v>
      </c>
      <c r="U54" s="55">
        <f t="shared" si="2"/>
        <v>0</v>
      </c>
      <c r="V54" s="25" t="b">
        <f>AND($L54="B",$C$6=Data!$G$24)</f>
        <v>0</v>
      </c>
      <c r="W54" s="25" t="b">
        <f>AND($L54="B",$C$6=Data!$G$23)</f>
        <v>0</v>
      </c>
      <c r="X54" s="55">
        <f t="shared" si="9"/>
        <v>0</v>
      </c>
      <c r="Y54" s="55">
        <f t="shared" si="3"/>
        <v>0</v>
      </c>
      <c r="Z54" s="25" t="b">
        <f>AND($L54="C",$C$7=Data!$G$24)</f>
        <v>0</v>
      </c>
      <c r="AA54" s="25" t="b">
        <f>AND($L54="C",$C$7=Data!$G$23)</f>
        <v>0</v>
      </c>
      <c r="AB54" s="55">
        <f t="shared" si="10"/>
        <v>0</v>
      </c>
      <c r="AC54" s="55">
        <f t="shared" si="4"/>
        <v>0</v>
      </c>
      <c r="AE54" s="55">
        <f t="shared" si="11"/>
        <v>0</v>
      </c>
      <c r="AG54" s="125" t="b">
        <f>OR(AND($C$5=Data!$G$24,K54="A"),AND($C$6=Data!$G$24,K54="B"),AND($C$7=Data!$G$24,K54="C"))*COUNTIFS(B:B,B54,K:K,K54,B:B,"&lt;&gt;"&amp;"",C:C,"&lt;&gt;"&amp;"")&gt;1</f>
        <v>0</v>
      </c>
      <c r="AH54" s="125" t="b">
        <f t="shared" si="12"/>
        <v>0</v>
      </c>
      <c r="AI54" s="55">
        <f t="shared" si="13"/>
        <v>0</v>
      </c>
    </row>
    <row r="55" spans="1:35" ht="30.75" customHeight="1" x14ac:dyDescent="0.25">
      <c r="A55" s="57"/>
      <c r="B55" s="57"/>
      <c r="C55" s="59"/>
      <c r="D55" s="119"/>
      <c r="E55" s="43"/>
      <c r="F55" s="43"/>
      <c r="G55" s="58"/>
      <c r="H55" s="123"/>
      <c r="I55" s="132"/>
      <c r="J55" s="135">
        <f t="shared" si="5"/>
        <v>0</v>
      </c>
      <c r="K55" s="64" t="str">
        <f t="shared" si="0"/>
        <v>0</v>
      </c>
      <c r="L55" s="65" t="str">
        <f t="shared" si="1"/>
        <v>0</v>
      </c>
      <c r="M55" s="55">
        <f>SUMIFS($J:$J,$C:$C,Data!$B$6,$B:$B,$B55)</f>
        <v>0</v>
      </c>
      <c r="N55" s="55">
        <f>SUMIFS($J:$J,$C:$C,Data!$B$7,$B:$B,$B55)</f>
        <v>0</v>
      </c>
      <c r="O55" s="55">
        <f>SUMIFS($J:$J,$C:$C,Data!$B$8,$B:$B,$B55)</f>
        <v>0</v>
      </c>
      <c r="P55" s="55">
        <f t="shared" si="6"/>
        <v>0</v>
      </c>
      <c r="Q55" s="55">
        <f t="shared" si="7"/>
        <v>0</v>
      </c>
      <c r="R55" s="25" t="b">
        <f>AND($L55="A",$C$5=Data!$G$24)</f>
        <v>0</v>
      </c>
      <c r="S55" s="25" t="b">
        <f>AND($L55="A",$C$5=Data!$G$23)</f>
        <v>0</v>
      </c>
      <c r="T55" s="55">
        <f t="shared" si="8"/>
        <v>0</v>
      </c>
      <c r="U55" s="55">
        <f t="shared" si="2"/>
        <v>0</v>
      </c>
      <c r="V55" s="25" t="b">
        <f>AND($L55="B",$C$6=Data!$G$24)</f>
        <v>0</v>
      </c>
      <c r="W55" s="25" t="b">
        <f>AND($L55="B",$C$6=Data!$G$23)</f>
        <v>0</v>
      </c>
      <c r="X55" s="55">
        <f t="shared" si="9"/>
        <v>0</v>
      </c>
      <c r="Y55" s="55">
        <f t="shared" si="3"/>
        <v>0</v>
      </c>
      <c r="Z55" s="25" t="b">
        <f>AND($L55="C",$C$7=Data!$G$24)</f>
        <v>0</v>
      </c>
      <c r="AA55" s="25" t="b">
        <f>AND($L55="C",$C$7=Data!$G$23)</f>
        <v>0</v>
      </c>
      <c r="AB55" s="55">
        <f t="shared" si="10"/>
        <v>0</v>
      </c>
      <c r="AC55" s="55">
        <f t="shared" si="4"/>
        <v>0</v>
      </c>
      <c r="AE55" s="55">
        <f t="shared" si="11"/>
        <v>0</v>
      </c>
      <c r="AG55" s="125" t="b">
        <f>OR(AND($C$5=Data!$G$24,K55="A"),AND($C$6=Data!$G$24,K55="B"),AND($C$7=Data!$G$24,K55="C"))*COUNTIFS(B:B,B55,K:K,K55,B:B,"&lt;&gt;"&amp;"",C:C,"&lt;&gt;"&amp;"")&gt;1</f>
        <v>0</v>
      </c>
      <c r="AH55" s="125" t="b">
        <f t="shared" si="12"/>
        <v>0</v>
      </c>
      <c r="AI55" s="55">
        <f t="shared" si="13"/>
        <v>0</v>
      </c>
    </row>
    <row r="56" spans="1:35" ht="30.75" customHeight="1" x14ac:dyDescent="0.25">
      <c r="A56" s="57"/>
      <c r="B56" s="57"/>
      <c r="C56" s="59"/>
      <c r="D56" s="119"/>
      <c r="E56" s="43"/>
      <c r="F56" s="43"/>
      <c r="G56" s="58"/>
      <c r="H56" s="123"/>
      <c r="I56" s="132"/>
      <c r="J56" s="135">
        <f t="shared" si="5"/>
        <v>0</v>
      </c>
      <c r="K56" s="64" t="str">
        <f t="shared" si="0"/>
        <v>0</v>
      </c>
      <c r="L56" s="65" t="str">
        <f t="shared" si="1"/>
        <v>0</v>
      </c>
      <c r="M56" s="55">
        <f>SUMIFS($J:$J,$C:$C,Data!$B$6,$B:$B,$B56)</f>
        <v>0</v>
      </c>
      <c r="N56" s="55">
        <f>SUMIFS($J:$J,$C:$C,Data!$B$7,$B:$B,$B56)</f>
        <v>0</v>
      </c>
      <c r="O56" s="55">
        <f>SUMIFS($J:$J,$C:$C,Data!$B$8,$B:$B,$B56)</f>
        <v>0</v>
      </c>
      <c r="P56" s="55">
        <f t="shared" si="6"/>
        <v>0</v>
      </c>
      <c r="Q56" s="55">
        <f t="shared" si="7"/>
        <v>0</v>
      </c>
      <c r="R56" s="25" t="b">
        <f>AND($L56="A",$C$5=Data!$G$24)</f>
        <v>0</v>
      </c>
      <c r="S56" s="25" t="b">
        <f>AND($L56="A",$C$5=Data!$G$23)</f>
        <v>0</v>
      </c>
      <c r="T56" s="55">
        <f t="shared" si="8"/>
        <v>0</v>
      </c>
      <c r="U56" s="55">
        <f t="shared" si="2"/>
        <v>0</v>
      </c>
      <c r="V56" s="25" t="b">
        <f>AND($L56="B",$C$6=Data!$G$24)</f>
        <v>0</v>
      </c>
      <c r="W56" s="25" t="b">
        <f>AND($L56="B",$C$6=Data!$G$23)</f>
        <v>0</v>
      </c>
      <c r="X56" s="55">
        <f t="shared" si="9"/>
        <v>0</v>
      </c>
      <c r="Y56" s="55">
        <f t="shared" si="3"/>
        <v>0</v>
      </c>
      <c r="Z56" s="25" t="b">
        <f>AND($L56="C",$C$7=Data!$G$24)</f>
        <v>0</v>
      </c>
      <c r="AA56" s="25" t="b">
        <f>AND($L56="C",$C$7=Data!$G$23)</f>
        <v>0</v>
      </c>
      <c r="AB56" s="55">
        <f t="shared" si="10"/>
        <v>0</v>
      </c>
      <c r="AC56" s="55">
        <f t="shared" si="4"/>
        <v>0</v>
      </c>
      <c r="AE56" s="55">
        <f t="shared" si="11"/>
        <v>0</v>
      </c>
      <c r="AG56" s="125" t="b">
        <f>OR(AND($C$5=Data!$G$24,K56="A"),AND($C$6=Data!$G$24,K56="B"),AND($C$7=Data!$G$24,K56="C"))*COUNTIFS(B:B,B56,K:K,K56,B:B,"&lt;&gt;"&amp;"",C:C,"&lt;&gt;"&amp;"")&gt;1</f>
        <v>0</v>
      </c>
      <c r="AH56" s="125" t="b">
        <f t="shared" si="12"/>
        <v>0</v>
      </c>
      <c r="AI56" s="55">
        <f t="shared" si="13"/>
        <v>0</v>
      </c>
    </row>
    <row r="57" spans="1:35" ht="30.75" customHeight="1" x14ac:dyDescent="0.25">
      <c r="A57" s="57"/>
      <c r="B57" s="57"/>
      <c r="C57" s="59"/>
      <c r="D57" s="119"/>
      <c r="E57" s="43"/>
      <c r="F57" s="43"/>
      <c r="G57" s="58"/>
      <c r="H57" s="123"/>
      <c r="I57" s="132"/>
      <c r="J57" s="135">
        <f t="shared" si="5"/>
        <v>0</v>
      </c>
      <c r="K57" s="64" t="str">
        <f t="shared" si="0"/>
        <v>0</v>
      </c>
      <c r="L57" s="65" t="str">
        <f t="shared" si="1"/>
        <v>0</v>
      </c>
      <c r="M57" s="55">
        <f>SUMIFS($J:$J,$C:$C,Data!$B$6,$B:$B,$B57)</f>
        <v>0</v>
      </c>
      <c r="N57" s="55">
        <f>SUMIFS($J:$J,$C:$C,Data!$B$7,$B:$B,$B57)</f>
        <v>0</v>
      </c>
      <c r="O57" s="55">
        <f>SUMIFS($J:$J,$C:$C,Data!$B$8,$B:$B,$B57)</f>
        <v>0</v>
      </c>
      <c r="P57" s="55">
        <f t="shared" si="6"/>
        <v>0</v>
      </c>
      <c r="Q57" s="55">
        <f t="shared" si="7"/>
        <v>0</v>
      </c>
      <c r="R57" s="25" t="b">
        <f>AND($L57="A",$C$5=Data!$G$24)</f>
        <v>0</v>
      </c>
      <c r="S57" s="25" t="b">
        <f>AND($L57="A",$C$5=Data!$G$23)</f>
        <v>0</v>
      </c>
      <c r="T57" s="55">
        <f t="shared" si="8"/>
        <v>0</v>
      </c>
      <c r="U57" s="55">
        <f t="shared" si="2"/>
        <v>0</v>
      </c>
      <c r="V57" s="25" t="b">
        <f>AND($L57="B",$C$6=Data!$G$24)</f>
        <v>0</v>
      </c>
      <c r="W57" s="25" t="b">
        <f>AND($L57="B",$C$6=Data!$G$23)</f>
        <v>0</v>
      </c>
      <c r="X57" s="55">
        <f t="shared" si="9"/>
        <v>0</v>
      </c>
      <c r="Y57" s="55">
        <f t="shared" si="3"/>
        <v>0</v>
      </c>
      <c r="Z57" s="25" t="b">
        <f>AND($L57="C",$C$7=Data!$G$24)</f>
        <v>0</v>
      </c>
      <c r="AA57" s="25" t="b">
        <f>AND($L57="C",$C$7=Data!$G$23)</f>
        <v>0</v>
      </c>
      <c r="AB57" s="55">
        <f t="shared" si="10"/>
        <v>0</v>
      </c>
      <c r="AC57" s="55">
        <f t="shared" si="4"/>
        <v>0</v>
      </c>
      <c r="AE57" s="55">
        <f t="shared" si="11"/>
        <v>0</v>
      </c>
      <c r="AG57" s="125" t="b">
        <f>OR(AND($C$5=Data!$G$24,K57="A"),AND($C$6=Data!$G$24,K57="B"),AND($C$7=Data!$G$24,K57="C"))*COUNTIFS(B:B,B57,K:K,K57,B:B,"&lt;&gt;"&amp;"",C:C,"&lt;&gt;"&amp;"")&gt;1</f>
        <v>0</v>
      </c>
      <c r="AH57" s="125" t="b">
        <f t="shared" si="12"/>
        <v>0</v>
      </c>
      <c r="AI57" s="55">
        <f t="shared" si="13"/>
        <v>0</v>
      </c>
    </row>
    <row r="58" spans="1:35" ht="30.75" customHeight="1" x14ac:dyDescent="0.25">
      <c r="A58" s="57"/>
      <c r="B58" s="57"/>
      <c r="C58" s="59"/>
      <c r="D58" s="119"/>
      <c r="E58" s="43"/>
      <c r="F58" s="43"/>
      <c r="G58" s="58"/>
      <c r="H58" s="123"/>
      <c r="I58" s="132"/>
      <c r="J58" s="135">
        <f t="shared" si="5"/>
        <v>0</v>
      </c>
      <c r="K58" s="64" t="str">
        <f t="shared" si="0"/>
        <v>0</v>
      </c>
      <c r="L58" s="65" t="str">
        <f t="shared" si="1"/>
        <v>0</v>
      </c>
      <c r="M58" s="55">
        <f>SUMIFS($J:$J,$C:$C,Data!$B$6,$B:$B,$B58)</f>
        <v>0</v>
      </c>
      <c r="N58" s="55">
        <f>SUMIFS($J:$J,$C:$C,Data!$B$7,$B:$B,$B58)</f>
        <v>0</v>
      </c>
      <c r="O58" s="55">
        <f>SUMIFS($J:$J,$C:$C,Data!$B$8,$B:$B,$B58)</f>
        <v>0</v>
      </c>
      <c r="P58" s="55">
        <f t="shared" si="6"/>
        <v>0</v>
      </c>
      <c r="Q58" s="55">
        <f t="shared" si="7"/>
        <v>0</v>
      </c>
      <c r="R58" s="25" t="b">
        <f>AND($L58="A",$C$5=Data!$G$24)</f>
        <v>0</v>
      </c>
      <c r="S58" s="25" t="b">
        <f>AND($L58="A",$C$5=Data!$G$23)</f>
        <v>0</v>
      </c>
      <c r="T58" s="55">
        <f t="shared" si="8"/>
        <v>0</v>
      </c>
      <c r="U58" s="55">
        <f t="shared" si="2"/>
        <v>0</v>
      </c>
      <c r="V58" s="25" t="b">
        <f>AND($L58="B",$C$6=Data!$G$24)</f>
        <v>0</v>
      </c>
      <c r="W58" s="25" t="b">
        <f>AND($L58="B",$C$6=Data!$G$23)</f>
        <v>0</v>
      </c>
      <c r="X58" s="55">
        <f t="shared" si="9"/>
        <v>0</v>
      </c>
      <c r="Y58" s="55">
        <f t="shared" si="3"/>
        <v>0</v>
      </c>
      <c r="Z58" s="25" t="b">
        <f>AND($L58="C",$C$7=Data!$G$24)</f>
        <v>0</v>
      </c>
      <c r="AA58" s="25" t="b">
        <f>AND($L58="C",$C$7=Data!$G$23)</f>
        <v>0</v>
      </c>
      <c r="AB58" s="55">
        <f t="shared" si="10"/>
        <v>0</v>
      </c>
      <c r="AC58" s="55">
        <f t="shared" si="4"/>
        <v>0</v>
      </c>
      <c r="AE58" s="55">
        <f t="shared" si="11"/>
        <v>0</v>
      </c>
      <c r="AG58" s="125" t="b">
        <f>OR(AND($C$5=Data!$G$24,K58="A"),AND($C$6=Data!$G$24,K58="B"),AND($C$7=Data!$G$24,K58="C"))*COUNTIFS(B:B,B58,K:K,K58,B:B,"&lt;&gt;"&amp;"",C:C,"&lt;&gt;"&amp;"")&gt;1</f>
        <v>0</v>
      </c>
      <c r="AH58" s="125" t="b">
        <f t="shared" si="12"/>
        <v>0</v>
      </c>
      <c r="AI58" s="55">
        <f t="shared" si="13"/>
        <v>0</v>
      </c>
    </row>
    <row r="59" spans="1:35" ht="30.75" customHeight="1" x14ac:dyDescent="0.25">
      <c r="A59" s="57"/>
      <c r="B59" s="57"/>
      <c r="C59" s="59"/>
      <c r="D59" s="119"/>
      <c r="E59" s="43"/>
      <c r="F59" s="43"/>
      <c r="G59" s="58"/>
      <c r="H59" s="123"/>
      <c r="I59" s="132"/>
      <c r="J59" s="135">
        <f t="shared" si="5"/>
        <v>0</v>
      </c>
      <c r="K59" s="64" t="str">
        <f t="shared" si="0"/>
        <v>0</v>
      </c>
      <c r="L59" s="65" t="str">
        <f t="shared" si="1"/>
        <v>0</v>
      </c>
      <c r="M59" s="55">
        <f>SUMIFS($J:$J,$C:$C,Data!$B$6,$B:$B,$B59)</f>
        <v>0</v>
      </c>
      <c r="N59" s="55">
        <f>SUMIFS($J:$J,$C:$C,Data!$B$7,$B:$B,$B59)</f>
        <v>0</v>
      </c>
      <c r="O59" s="55">
        <f>SUMIFS($J:$J,$C:$C,Data!$B$8,$B:$B,$B59)</f>
        <v>0</v>
      </c>
      <c r="P59" s="55">
        <f t="shared" si="6"/>
        <v>0</v>
      </c>
      <c r="Q59" s="55">
        <f t="shared" si="7"/>
        <v>0</v>
      </c>
      <c r="R59" s="25" t="b">
        <f>AND($L59="A",$C$5=Data!$G$24)</f>
        <v>0</v>
      </c>
      <c r="S59" s="25" t="b">
        <f>AND($L59="A",$C$5=Data!$G$23)</f>
        <v>0</v>
      </c>
      <c r="T59" s="55">
        <f t="shared" si="8"/>
        <v>0</v>
      </c>
      <c r="U59" s="55">
        <f t="shared" si="2"/>
        <v>0</v>
      </c>
      <c r="V59" s="25" t="b">
        <f>AND($L59="B",$C$6=Data!$G$24)</f>
        <v>0</v>
      </c>
      <c r="W59" s="25" t="b">
        <f>AND($L59="B",$C$6=Data!$G$23)</f>
        <v>0</v>
      </c>
      <c r="X59" s="55">
        <f t="shared" si="9"/>
        <v>0</v>
      </c>
      <c r="Y59" s="55">
        <f t="shared" si="3"/>
        <v>0</v>
      </c>
      <c r="Z59" s="25" t="b">
        <f>AND($L59="C",$C$7=Data!$G$24)</f>
        <v>0</v>
      </c>
      <c r="AA59" s="25" t="b">
        <f>AND($L59="C",$C$7=Data!$G$23)</f>
        <v>0</v>
      </c>
      <c r="AB59" s="55">
        <f t="shared" si="10"/>
        <v>0</v>
      </c>
      <c r="AC59" s="55">
        <f t="shared" si="4"/>
        <v>0</v>
      </c>
      <c r="AE59" s="55">
        <f t="shared" si="11"/>
        <v>0</v>
      </c>
      <c r="AG59" s="125" t="b">
        <f>OR(AND($C$5=Data!$G$24,K59="A"),AND($C$6=Data!$G$24,K59="B"),AND($C$7=Data!$G$24,K59="C"))*COUNTIFS(B:B,B59,K:K,K59,B:B,"&lt;&gt;"&amp;"",C:C,"&lt;&gt;"&amp;"")&gt;1</f>
        <v>0</v>
      </c>
      <c r="AH59" s="125" t="b">
        <f t="shared" si="12"/>
        <v>0</v>
      </c>
      <c r="AI59" s="55">
        <f t="shared" si="13"/>
        <v>0</v>
      </c>
    </row>
    <row r="60" spans="1:35" ht="30.75" customHeight="1" x14ac:dyDescent="0.25">
      <c r="A60" s="57"/>
      <c r="B60" s="57"/>
      <c r="C60" s="59"/>
      <c r="D60" s="119"/>
      <c r="E60" s="43"/>
      <c r="F60" s="43"/>
      <c r="G60" s="58"/>
      <c r="H60" s="123"/>
      <c r="I60" s="132"/>
      <c r="J60" s="135">
        <f t="shared" si="5"/>
        <v>0</v>
      </c>
      <c r="K60" s="64" t="str">
        <f t="shared" si="0"/>
        <v>0</v>
      </c>
      <c r="L60" s="65" t="str">
        <f t="shared" si="1"/>
        <v>0</v>
      </c>
      <c r="M60" s="55">
        <f>SUMIFS($J:$J,$C:$C,Data!$B$6,$B:$B,$B60)</f>
        <v>0</v>
      </c>
      <c r="N60" s="55">
        <f>SUMIFS($J:$J,$C:$C,Data!$B$7,$B:$B,$B60)</f>
        <v>0</v>
      </c>
      <c r="O60" s="55">
        <f>SUMIFS($J:$J,$C:$C,Data!$B$8,$B:$B,$B60)</f>
        <v>0</v>
      </c>
      <c r="P60" s="55">
        <f t="shared" si="6"/>
        <v>0</v>
      </c>
      <c r="Q60" s="55">
        <f t="shared" si="7"/>
        <v>0</v>
      </c>
      <c r="R60" s="25" t="b">
        <f>AND($L60="A",$C$5=Data!$G$24)</f>
        <v>0</v>
      </c>
      <c r="S60" s="25" t="b">
        <f>AND($L60="A",$C$5=Data!$G$23)</f>
        <v>0</v>
      </c>
      <c r="T60" s="55">
        <f t="shared" si="8"/>
        <v>0</v>
      </c>
      <c r="U60" s="55">
        <f t="shared" si="2"/>
        <v>0</v>
      </c>
      <c r="V60" s="25" t="b">
        <f>AND($L60="B",$C$6=Data!$G$24)</f>
        <v>0</v>
      </c>
      <c r="W60" s="25" t="b">
        <f>AND($L60="B",$C$6=Data!$G$23)</f>
        <v>0</v>
      </c>
      <c r="X60" s="55">
        <f t="shared" si="9"/>
        <v>0</v>
      </c>
      <c r="Y60" s="55">
        <f t="shared" si="3"/>
        <v>0</v>
      </c>
      <c r="Z60" s="25" t="b">
        <f>AND($L60="C",$C$7=Data!$G$24)</f>
        <v>0</v>
      </c>
      <c r="AA60" s="25" t="b">
        <f>AND($L60="C",$C$7=Data!$G$23)</f>
        <v>0</v>
      </c>
      <c r="AB60" s="55">
        <f t="shared" si="10"/>
        <v>0</v>
      </c>
      <c r="AC60" s="55">
        <f t="shared" si="4"/>
        <v>0</v>
      </c>
      <c r="AE60" s="55">
        <f t="shared" si="11"/>
        <v>0</v>
      </c>
      <c r="AG60" s="125" t="b">
        <f>OR(AND($C$5=Data!$G$24,K60="A"),AND($C$6=Data!$G$24,K60="B"),AND($C$7=Data!$G$24,K60="C"))*COUNTIFS(B:B,B60,K:K,K60,B:B,"&lt;&gt;"&amp;"",C:C,"&lt;&gt;"&amp;"")&gt;1</f>
        <v>0</v>
      </c>
      <c r="AH60" s="125" t="b">
        <f t="shared" si="12"/>
        <v>0</v>
      </c>
      <c r="AI60" s="55">
        <f t="shared" si="13"/>
        <v>0</v>
      </c>
    </row>
    <row r="61" spans="1:35" ht="30.75" customHeight="1" x14ac:dyDescent="0.25">
      <c r="A61" s="57"/>
      <c r="B61" s="57"/>
      <c r="C61" s="59"/>
      <c r="D61" s="119"/>
      <c r="E61" s="43"/>
      <c r="F61" s="43"/>
      <c r="G61" s="58"/>
      <c r="H61" s="123"/>
      <c r="I61" s="132"/>
      <c r="J61" s="135">
        <f t="shared" si="5"/>
        <v>0</v>
      </c>
      <c r="K61" s="64" t="str">
        <f t="shared" si="0"/>
        <v>0</v>
      </c>
      <c r="L61" s="65" t="str">
        <f t="shared" si="1"/>
        <v>0</v>
      </c>
      <c r="M61" s="55">
        <f>SUMIFS($J:$J,$C:$C,Data!$B$6,$B:$B,$B61)</f>
        <v>0</v>
      </c>
      <c r="N61" s="55">
        <f>SUMIFS($J:$J,$C:$C,Data!$B$7,$B:$B,$B61)</f>
        <v>0</v>
      </c>
      <c r="O61" s="55">
        <f>SUMIFS($J:$J,$C:$C,Data!$B$8,$B:$B,$B61)</f>
        <v>0</v>
      </c>
      <c r="P61" s="55">
        <f t="shared" si="6"/>
        <v>0</v>
      </c>
      <c r="Q61" s="55">
        <f t="shared" si="7"/>
        <v>0</v>
      </c>
      <c r="R61" s="25" t="b">
        <f>AND($L61="A",$C$5=Data!$G$24)</f>
        <v>0</v>
      </c>
      <c r="S61" s="25" t="b">
        <f>AND($L61="A",$C$5=Data!$G$23)</f>
        <v>0</v>
      </c>
      <c r="T61" s="55">
        <f t="shared" si="8"/>
        <v>0</v>
      </c>
      <c r="U61" s="55">
        <f t="shared" si="2"/>
        <v>0</v>
      </c>
      <c r="V61" s="25" t="b">
        <f>AND($L61="B",$C$6=Data!$G$24)</f>
        <v>0</v>
      </c>
      <c r="W61" s="25" t="b">
        <f>AND($L61="B",$C$6=Data!$G$23)</f>
        <v>0</v>
      </c>
      <c r="X61" s="55">
        <f t="shared" si="9"/>
        <v>0</v>
      </c>
      <c r="Y61" s="55">
        <f t="shared" si="3"/>
        <v>0</v>
      </c>
      <c r="Z61" s="25" t="b">
        <f>AND($L61="C",$C$7=Data!$G$24)</f>
        <v>0</v>
      </c>
      <c r="AA61" s="25" t="b">
        <f>AND($L61="C",$C$7=Data!$G$23)</f>
        <v>0</v>
      </c>
      <c r="AB61" s="55">
        <f t="shared" si="10"/>
        <v>0</v>
      </c>
      <c r="AC61" s="55">
        <f t="shared" si="4"/>
        <v>0</v>
      </c>
      <c r="AE61" s="55">
        <f t="shared" si="11"/>
        <v>0</v>
      </c>
      <c r="AG61" s="125" t="b">
        <f>OR(AND($C$5=Data!$G$24,K61="A"),AND($C$6=Data!$G$24,K61="B"),AND($C$7=Data!$G$24,K61="C"))*COUNTIFS(B:B,B61,K:K,K61,B:B,"&lt;&gt;"&amp;"",C:C,"&lt;&gt;"&amp;"")&gt;1</f>
        <v>0</v>
      </c>
      <c r="AH61" s="125" t="b">
        <f t="shared" si="12"/>
        <v>0</v>
      </c>
      <c r="AI61" s="55">
        <f t="shared" si="13"/>
        <v>0</v>
      </c>
    </row>
    <row r="62" spans="1:35" ht="30.75" customHeight="1" x14ac:dyDescent="0.25">
      <c r="A62" s="57"/>
      <c r="B62" s="57"/>
      <c r="C62" s="59"/>
      <c r="D62" s="119"/>
      <c r="E62" s="43"/>
      <c r="F62" s="43"/>
      <c r="G62" s="58"/>
      <c r="H62" s="123"/>
      <c r="I62" s="132"/>
      <c r="J62" s="135">
        <f t="shared" si="5"/>
        <v>0</v>
      </c>
      <c r="K62" s="64" t="str">
        <f t="shared" si="0"/>
        <v>0</v>
      </c>
      <c r="L62" s="65" t="str">
        <f t="shared" si="1"/>
        <v>0</v>
      </c>
      <c r="M62" s="55">
        <f>SUMIFS($J:$J,$C:$C,Data!$B$6,$B:$B,$B62)</f>
        <v>0</v>
      </c>
      <c r="N62" s="55">
        <f>SUMIFS($J:$J,$C:$C,Data!$B$7,$B:$B,$B62)</f>
        <v>0</v>
      </c>
      <c r="O62" s="55">
        <f>SUMIFS($J:$J,$C:$C,Data!$B$8,$B:$B,$B62)</f>
        <v>0</v>
      </c>
      <c r="P62" s="55">
        <f t="shared" si="6"/>
        <v>0</v>
      </c>
      <c r="Q62" s="55">
        <f t="shared" si="7"/>
        <v>0</v>
      </c>
      <c r="R62" s="25" t="b">
        <f>AND($L62="A",$C$5=Data!$G$24)</f>
        <v>0</v>
      </c>
      <c r="S62" s="25" t="b">
        <f>AND($L62="A",$C$5=Data!$G$23)</f>
        <v>0</v>
      </c>
      <c r="T62" s="55">
        <f t="shared" si="8"/>
        <v>0</v>
      </c>
      <c r="U62" s="55">
        <f t="shared" si="2"/>
        <v>0</v>
      </c>
      <c r="V62" s="25" t="b">
        <f>AND($L62="B",$C$6=Data!$G$24)</f>
        <v>0</v>
      </c>
      <c r="W62" s="25" t="b">
        <f>AND($L62="B",$C$6=Data!$G$23)</f>
        <v>0</v>
      </c>
      <c r="X62" s="55">
        <f t="shared" si="9"/>
        <v>0</v>
      </c>
      <c r="Y62" s="55">
        <f t="shared" si="3"/>
        <v>0</v>
      </c>
      <c r="Z62" s="25" t="b">
        <f>AND($L62="C",$C$7=Data!$G$24)</f>
        <v>0</v>
      </c>
      <c r="AA62" s="25" t="b">
        <f>AND($L62="C",$C$7=Data!$G$23)</f>
        <v>0</v>
      </c>
      <c r="AB62" s="55">
        <f t="shared" si="10"/>
        <v>0</v>
      </c>
      <c r="AC62" s="55">
        <f t="shared" si="4"/>
        <v>0</v>
      </c>
      <c r="AE62" s="55">
        <f t="shared" si="11"/>
        <v>0</v>
      </c>
      <c r="AG62" s="125" t="b">
        <f>OR(AND($C$5=Data!$G$24,K62="A"),AND($C$6=Data!$G$24,K62="B"),AND($C$7=Data!$G$24,K62="C"))*COUNTIFS(B:B,B62,K:K,K62,B:B,"&lt;&gt;"&amp;"",C:C,"&lt;&gt;"&amp;"")&gt;1</f>
        <v>0</v>
      </c>
      <c r="AH62" s="125" t="b">
        <f t="shared" si="12"/>
        <v>0</v>
      </c>
      <c r="AI62" s="55">
        <f t="shared" si="13"/>
        <v>0</v>
      </c>
    </row>
    <row r="63" spans="1:35" ht="30.75" customHeight="1" x14ac:dyDescent="0.25">
      <c r="A63" s="57"/>
      <c r="B63" s="57"/>
      <c r="C63" s="59"/>
      <c r="D63" s="119"/>
      <c r="E63" s="43"/>
      <c r="F63" s="43"/>
      <c r="G63" s="58"/>
      <c r="H63" s="123"/>
      <c r="I63" s="132"/>
      <c r="J63" s="135">
        <f t="shared" si="5"/>
        <v>0</v>
      </c>
      <c r="K63" s="64" t="str">
        <f t="shared" si="0"/>
        <v>0</v>
      </c>
      <c r="L63" s="65" t="str">
        <f t="shared" si="1"/>
        <v>0</v>
      </c>
      <c r="M63" s="55">
        <f>SUMIFS($J:$J,$C:$C,Data!$B$6,$B:$B,$B63)</f>
        <v>0</v>
      </c>
      <c r="N63" s="55">
        <f>SUMIFS($J:$J,$C:$C,Data!$B$7,$B:$B,$B63)</f>
        <v>0</v>
      </c>
      <c r="O63" s="55">
        <f>SUMIFS($J:$J,$C:$C,Data!$B$8,$B:$B,$B63)</f>
        <v>0</v>
      </c>
      <c r="P63" s="55">
        <f t="shared" si="6"/>
        <v>0</v>
      </c>
      <c r="Q63" s="55">
        <f t="shared" si="7"/>
        <v>0</v>
      </c>
      <c r="R63" s="25" t="b">
        <f>AND($L63="A",$C$5=Data!$G$24)</f>
        <v>0</v>
      </c>
      <c r="S63" s="25" t="b">
        <f>AND($L63="A",$C$5=Data!$G$23)</f>
        <v>0</v>
      </c>
      <c r="T63" s="55">
        <f t="shared" si="8"/>
        <v>0</v>
      </c>
      <c r="U63" s="55">
        <f t="shared" si="2"/>
        <v>0</v>
      </c>
      <c r="V63" s="25" t="b">
        <f>AND($L63="B",$C$6=Data!$G$24)</f>
        <v>0</v>
      </c>
      <c r="W63" s="25" t="b">
        <f>AND($L63="B",$C$6=Data!$G$23)</f>
        <v>0</v>
      </c>
      <c r="X63" s="55">
        <f t="shared" si="9"/>
        <v>0</v>
      </c>
      <c r="Y63" s="55">
        <f t="shared" si="3"/>
        <v>0</v>
      </c>
      <c r="Z63" s="25" t="b">
        <f>AND($L63="C",$C$7=Data!$G$24)</f>
        <v>0</v>
      </c>
      <c r="AA63" s="25" t="b">
        <f>AND($L63="C",$C$7=Data!$G$23)</f>
        <v>0</v>
      </c>
      <c r="AB63" s="55">
        <f t="shared" si="10"/>
        <v>0</v>
      </c>
      <c r="AC63" s="55">
        <f t="shared" si="4"/>
        <v>0</v>
      </c>
      <c r="AE63" s="55">
        <f t="shared" si="11"/>
        <v>0</v>
      </c>
      <c r="AG63" s="125" t="b">
        <f>OR(AND($C$5=Data!$G$24,K63="A"),AND($C$6=Data!$G$24,K63="B"),AND($C$7=Data!$G$24,K63="C"))*COUNTIFS(B:B,B63,K:K,K63,B:B,"&lt;&gt;"&amp;"",C:C,"&lt;&gt;"&amp;"")&gt;1</f>
        <v>0</v>
      </c>
      <c r="AH63" s="125" t="b">
        <f t="shared" si="12"/>
        <v>0</v>
      </c>
      <c r="AI63" s="55">
        <f t="shared" si="13"/>
        <v>0</v>
      </c>
    </row>
    <row r="64" spans="1:35" ht="30.75" customHeight="1" x14ac:dyDescent="0.25">
      <c r="A64" s="57"/>
      <c r="B64" s="57"/>
      <c r="C64" s="59"/>
      <c r="D64" s="119"/>
      <c r="E64" s="43"/>
      <c r="F64" s="43"/>
      <c r="G64" s="58"/>
      <c r="H64" s="123"/>
      <c r="I64" s="132"/>
      <c r="J64" s="135">
        <f t="shared" si="5"/>
        <v>0</v>
      </c>
      <c r="K64" s="64" t="str">
        <f t="shared" si="0"/>
        <v>0</v>
      </c>
      <c r="L64" s="65" t="str">
        <f t="shared" si="1"/>
        <v>0</v>
      </c>
      <c r="M64" s="55">
        <f>SUMIFS($J:$J,$C:$C,Data!$B$6,$B:$B,$B64)</f>
        <v>0</v>
      </c>
      <c r="N64" s="55">
        <f>SUMIFS($J:$J,$C:$C,Data!$B$7,$B:$B,$B64)</f>
        <v>0</v>
      </c>
      <c r="O64" s="55">
        <f>SUMIFS($J:$J,$C:$C,Data!$B$8,$B:$B,$B64)</f>
        <v>0</v>
      </c>
      <c r="P64" s="55">
        <f t="shared" si="6"/>
        <v>0</v>
      </c>
      <c r="Q64" s="55">
        <f t="shared" si="7"/>
        <v>0</v>
      </c>
      <c r="R64" s="25" t="b">
        <f>AND($L64="A",$C$5=Data!$G$24)</f>
        <v>0</v>
      </c>
      <c r="S64" s="25" t="b">
        <f>AND($L64="A",$C$5=Data!$G$23)</f>
        <v>0</v>
      </c>
      <c r="T64" s="55">
        <f t="shared" si="8"/>
        <v>0</v>
      </c>
      <c r="U64" s="55">
        <f t="shared" si="2"/>
        <v>0</v>
      </c>
      <c r="V64" s="25" t="b">
        <f>AND($L64="B",$C$6=Data!$G$24)</f>
        <v>0</v>
      </c>
      <c r="W64" s="25" t="b">
        <f>AND($L64="B",$C$6=Data!$G$23)</f>
        <v>0</v>
      </c>
      <c r="X64" s="55">
        <f t="shared" si="9"/>
        <v>0</v>
      </c>
      <c r="Y64" s="55">
        <f t="shared" si="3"/>
        <v>0</v>
      </c>
      <c r="Z64" s="25" t="b">
        <f>AND($L64="C",$C$7=Data!$G$24)</f>
        <v>0</v>
      </c>
      <c r="AA64" s="25" t="b">
        <f>AND($L64="C",$C$7=Data!$G$23)</f>
        <v>0</v>
      </c>
      <c r="AB64" s="55">
        <f t="shared" si="10"/>
        <v>0</v>
      </c>
      <c r="AC64" s="55">
        <f t="shared" si="4"/>
        <v>0</v>
      </c>
      <c r="AE64" s="55">
        <f t="shared" si="11"/>
        <v>0</v>
      </c>
      <c r="AG64" s="125" t="b">
        <f>OR(AND($C$5=Data!$G$24,K64="A"),AND($C$6=Data!$G$24,K64="B"),AND($C$7=Data!$G$24,K64="C"))*COUNTIFS(B:B,B64,K:K,K64,B:B,"&lt;&gt;"&amp;"",C:C,"&lt;&gt;"&amp;"")&gt;1</f>
        <v>0</v>
      </c>
      <c r="AH64" s="125" t="b">
        <f t="shared" si="12"/>
        <v>0</v>
      </c>
      <c r="AI64" s="55">
        <f t="shared" si="13"/>
        <v>0</v>
      </c>
    </row>
    <row r="65" spans="1:35" ht="30.75" customHeight="1" x14ac:dyDescent="0.25">
      <c r="A65" s="57"/>
      <c r="B65" s="57"/>
      <c r="C65" s="59"/>
      <c r="D65" s="119"/>
      <c r="E65" s="43"/>
      <c r="F65" s="43"/>
      <c r="G65" s="58"/>
      <c r="H65" s="123"/>
      <c r="I65" s="132"/>
      <c r="J65" s="135">
        <f t="shared" si="5"/>
        <v>0</v>
      </c>
      <c r="K65" s="64" t="str">
        <f t="shared" si="0"/>
        <v>0</v>
      </c>
      <c r="L65" s="65" t="str">
        <f t="shared" si="1"/>
        <v>0</v>
      </c>
      <c r="M65" s="55">
        <f>SUMIFS($J:$J,$C:$C,Data!$B$6,$B:$B,$B65)</f>
        <v>0</v>
      </c>
      <c r="N65" s="55">
        <f>SUMIFS($J:$J,$C:$C,Data!$B$7,$B:$B,$B65)</f>
        <v>0</v>
      </c>
      <c r="O65" s="55">
        <f>SUMIFS($J:$J,$C:$C,Data!$B$8,$B:$B,$B65)</f>
        <v>0</v>
      </c>
      <c r="P65" s="55">
        <f t="shared" si="6"/>
        <v>0</v>
      </c>
      <c r="Q65" s="55">
        <f t="shared" si="7"/>
        <v>0</v>
      </c>
      <c r="R65" s="25" t="b">
        <f>AND($L65="A",$C$5=Data!$G$24)</f>
        <v>0</v>
      </c>
      <c r="S65" s="25" t="b">
        <f>AND($L65="A",$C$5=Data!$G$23)</f>
        <v>0</v>
      </c>
      <c r="T65" s="55">
        <f t="shared" si="8"/>
        <v>0</v>
      </c>
      <c r="U65" s="55">
        <f t="shared" si="2"/>
        <v>0</v>
      </c>
      <c r="V65" s="25" t="b">
        <f>AND($L65="B",$C$6=Data!$G$24)</f>
        <v>0</v>
      </c>
      <c r="W65" s="25" t="b">
        <f>AND($L65="B",$C$6=Data!$G$23)</f>
        <v>0</v>
      </c>
      <c r="X65" s="55">
        <f t="shared" si="9"/>
        <v>0</v>
      </c>
      <c r="Y65" s="55">
        <f t="shared" si="3"/>
        <v>0</v>
      </c>
      <c r="Z65" s="25" t="b">
        <f>AND($L65="C",$C$7=Data!$G$24)</f>
        <v>0</v>
      </c>
      <c r="AA65" s="25" t="b">
        <f>AND($L65="C",$C$7=Data!$G$23)</f>
        <v>0</v>
      </c>
      <c r="AB65" s="55">
        <f t="shared" si="10"/>
        <v>0</v>
      </c>
      <c r="AC65" s="55">
        <f t="shared" si="4"/>
        <v>0</v>
      </c>
      <c r="AE65" s="55">
        <f t="shared" si="11"/>
        <v>0</v>
      </c>
      <c r="AG65" s="125" t="b">
        <f>OR(AND($C$5=Data!$G$24,K65="A"),AND($C$6=Data!$G$24,K65="B"),AND($C$7=Data!$G$24,K65="C"))*COUNTIFS(B:B,B65,K:K,K65,B:B,"&lt;&gt;"&amp;"",C:C,"&lt;&gt;"&amp;"")&gt;1</f>
        <v>0</v>
      </c>
      <c r="AH65" s="125" t="b">
        <f t="shared" si="12"/>
        <v>0</v>
      </c>
      <c r="AI65" s="55">
        <f t="shared" si="13"/>
        <v>0</v>
      </c>
    </row>
    <row r="66" spans="1:35" ht="30.75" customHeight="1" x14ac:dyDescent="0.25">
      <c r="A66" s="57"/>
      <c r="B66" s="57"/>
      <c r="C66" s="59"/>
      <c r="D66" s="119"/>
      <c r="E66" s="43"/>
      <c r="F66" s="43"/>
      <c r="G66" s="58"/>
      <c r="H66" s="123"/>
      <c r="I66" s="132"/>
      <c r="J66" s="135">
        <f t="shared" si="5"/>
        <v>0</v>
      </c>
      <c r="K66" s="64" t="str">
        <f t="shared" si="0"/>
        <v>0</v>
      </c>
      <c r="L66" s="65" t="str">
        <f t="shared" si="1"/>
        <v>0</v>
      </c>
      <c r="M66" s="55">
        <f>SUMIFS($J:$J,$C:$C,Data!$B$6,$B:$B,$B66)</f>
        <v>0</v>
      </c>
      <c r="N66" s="55">
        <f>SUMIFS($J:$J,$C:$C,Data!$B$7,$B:$B,$B66)</f>
        <v>0</v>
      </c>
      <c r="O66" s="55">
        <f>SUMIFS($J:$J,$C:$C,Data!$B$8,$B:$B,$B66)</f>
        <v>0</v>
      </c>
      <c r="P66" s="55">
        <f t="shared" si="6"/>
        <v>0</v>
      </c>
      <c r="Q66" s="55">
        <f t="shared" si="7"/>
        <v>0</v>
      </c>
      <c r="R66" s="25" t="b">
        <f>AND($L66="A",$C$5=Data!$G$24)</f>
        <v>0</v>
      </c>
      <c r="S66" s="25" t="b">
        <f>AND($L66="A",$C$5=Data!$G$23)</f>
        <v>0</v>
      </c>
      <c r="T66" s="55">
        <f t="shared" si="8"/>
        <v>0</v>
      </c>
      <c r="U66" s="55">
        <f t="shared" si="2"/>
        <v>0</v>
      </c>
      <c r="V66" s="25" t="b">
        <f>AND($L66="B",$C$6=Data!$G$24)</f>
        <v>0</v>
      </c>
      <c r="W66" s="25" t="b">
        <f>AND($L66="B",$C$6=Data!$G$23)</f>
        <v>0</v>
      </c>
      <c r="X66" s="55">
        <f t="shared" si="9"/>
        <v>0</v>
      </c>
      <c r="Y66" s="55">
        <f t="shared" si="3"/>
        <v>0</v>
      </c>
      <c r="Z66" s="25" t="b">
        <f>AND($L66="C",$C$7=Data!$G$24)</f>
        <v>0</v>
      </c>
      <c r="AA66" s="25" t="b">
        <f>AND($L66="C",$C$7=Data!$G$23)</f>
        <v>0</v>
      </c>
      <c r="AB66" s="55">
        <f t="shared" si="10"/>
        <v>0</v>
      </c>
      <c r="AC66" s="55">
        <f t="shared" si="4"/>
        <v>0</v>
      </c>
      <c r="AE66" s="55">
        <f t="shared" si="11"/>
        <v>0</v>
      </c>
      <c r="AG66" s="125" t="b">
        <f>OR(AND($C$5=Data!$G$24,K66="A"),AND($C$6=Data!$G$24,K66="B"),AND($C$7=Data!$G$24,K66="C"))*COUNTIFS(B:B,B66,K:K,K66,B:B,"&lt;&gt;"&amp;"",C:C,"&lt;&gt;"&amp;"")&gt;1</f>
        <v>0</v>
      </c>
      <c r="AH66" s="125" t="b">
        <f t="shared" si="12"/>
        <v>0</v>
      </c>
      <c r="AI66" s="55">
        <f t="shared" si="13"/>
        <v>0</v>
      </c>
    </row>
    <row r="67" spans="1:35" ht="30.75" customHeight="1" x14ac:dyDescent="0.25">
      <c r="A67" s="57"/>
      <c r="B67" s="57"/>
      <c r="C67" s="59"/>
      <c r="D67" s="119"/>
      <c r="E67" s="43"/>
      <c r="F67" s="43"/>
      <c r="G67" s="58"/>
      <c r="H67" s="123"/>
      <c r="I67" s="132"/>
      <c r="J67" s="135">
        <f t="shared" si="5"/>
        <v>0</v>
      </c>
      <c r="K67" s="64" t="str">
        <f t="shared" si="0"/>
        <v>0</v>
      </c>
      <c r="L67" s="65" t="str">
        <f t="shared" si="1"/>
        <v>0</v>
      </c>
      <c r="M67" s="55">
        <f>SUMIFS($J:$J,$C:$C,Data!$B$6,$B:$B,$B67)</f>
        <v>0</v>
      </c>
      <c r="N67" s="55">
        <f>SUMIFS($J:$J,$C:$C,Data!$B$7,$B:$B,$B67)</f>
        <v>0</v>
      </c>
      <c r="O67" s="55">
        <f>SUMIFS($J:$J,$C:$C,Data!$B$8,$B:$B,$B67)</f>
        <v>0</v>
      </c>
      <c r="P67" s="55">
        <f t="shared" si="6"/>
        <v>0</v>
      </c>
      <c r="Q67" s="55">
        <f t="shared" si="7"/>
        <v>0</v>
      </c>
      <c r="R67" s="25" t="b">
        <f>AND($L67="A",$C$5=Data!$G$24)</f>
        <v>0</v>
      </c>
      <c r="S67" s="25" t="b">
        <f>AND($L67="A",$C$5=Data!$G$23)</f>
        <v>0</v>
      </c>
      <c r="T67" s="55">
        <f t="shared" si="8"/>
        <v>0</v>
      </c>
      <c r="U67" s="55">
        <f t="shared" si="2"/>
        <v>0</v>
      </c>
      <c r="V67" s="25" t="b">
        <f>AND($L67="B",$C$6=Data!$G$24)</f>
        <v>0</v>
      </c>
      <c r="W67" s="25" t="b">
        <f>AND($L67="B",$C$6=Data!$G$23)</f>
        <v>0</v>
      </c>
      <c r="X67" s="55">
        <f t="shared" si="9"/>
        <v>0</v>
      </c>
      <c r="Y67" s="55">
        <f t="shared" si="3"/>
        <v>0</v>
      </c>
      <c r="Z67" s="25" t="b">
        <f>AND($L67="C",$C$7=Data!$G$24)</f>
        <v>0</v>
      </c>
      <c r="AA67" s="25" t="b">
        <f>AND($L67="C",$C$7=Data!$G$23)</f>
        <v>0</v>
      </c>
      <c r="AB67" s="55">
        <f t="shared" si="10"/>
        <v>0</v>
      </c>
      <c r="AC67" s="55">
        <f t="shared" si="4"/>
        <v>0</v>
      </c>
      <c r="AE67" s="55">
        <f t="shared" si="11"/>
        <v>0</v>
      </c>
      <c r="AG67" s="125" t="b">
        <f>OR(AND($C$5=Data!$G$24,K67="A"),AND($C$6=Data!$G$24,K67="B"),AND($C$7=Data!$G$24,K67="C"))*COUNTIFS(B:B,B67,K:K,K67,B:B,"&lt;&gt;"&amp;"",C:C,"&lt;&gt;"&amp;"")&gt;1</f>
        <v>0</v>
      </c>
      <c r="AH67" s="125" t="b">
        <f t="shared" si="12"/>
        <v>0</v>
      </c>
      <c r="AI67" s="55">
        <f t="shared" si="13"/>
        <v>0</v>
      </c>
    </row>
    <row r="68" spans="1:35" ht="30.75" customHeight="1" x14ac:dyDescent="0.25">
      <c r="A68" s="57"/>
      <c r="B68" s="57"/>
      <c r="C68" s="59"/>
      <c r="D68" s="119"/>
      <c r="E68" s="43"/>
      <c r="F68" s="43"/>
      <c r="G68" s="58"/>
      <c r="H68" s="123"/>
      <c r="I68" s="132"/>
      <c r="J68" s="135">
        <f t="shared" si="5"/>
        <v>0</v>
      </c>
      <c r="K68" s="64" t="str">
        <f t="shared" si="0"/>
        <v>0</v>
      </c>
      <c r="L68" s="65" t="str">
        <f t="shared" si="1"/>
        <v>0</v>
      </c>
      <c r="M68" s="55">
        <f>SUMIFS($J:$J,$C:$C,Data!$B$6,$B:$B,$B68)</f>
        <v>0</v>
      </c>
      <c r="N68" s="55">
        <f>SUMIFS($J:$J,$C:$C,Data!$B$7,$B:$B,$B68)</f>
        <v>0</v>
      </c>
      <c r="O68" s="55">
        <f>SUMIFS($J:$J,$C:$C,Data!$B$8,$B:$B,$B68)</f>
        <v>0</v>
      </c>
      <c r="P68" s="55">
        <f t="shared" si="6"/>
        <v>0</v>
      </c>
      <c r="Q68" s="55">
        <f t="shared" si="7"/>
        <v>0</v>
      </c>
      <c r="R68" s="25" t="b">
        <f>AND($L68="A",$C$5=Data!$G$24)</f>
        <v>0</v>
      </c>
      <c r="S68" s="25" t="b">
        <f>AND($L68="A",$C$5=Data!$G$23)</f>
        <v>0</v>
      </c>
      <c r="T68" s="55">
        <f t="shared" si="8"/>
        <v>0</v>
      </c>
      <c r="U68" s="55">
        <f t="shared" si="2"/>
        <v>0</v>
      </c>
      <c r="V68" s="25" t="b">
        <f>AND($L68="B",$C$6=Data!$G$24)</f>
        <v>0</v>
      </c>
      <c r="W68" s="25" t="b">
        <f>AND($L68="B",$C$6=Data!$G$23)</f>
        <v>0</v>
      </c>
      <c r="X68" s="55">
        <f t="shared" si="9"/>
        <v>0</v>
      </c>
      <c r="Y68" s="55">
        <f t="shared" si="3"/>
        <v>0</v>
      </c>
      <c r="Z68" s="25" t="b">
        <f>AND($L68="C",$C$7=Data!$G$24)</f>
        <v>0</v>
      </c>
      <c r="AA68" s="25" t="b">
        <f>AND($L68="C",$C$7=Data!$G$23)</f>
        <v>0</v>
      </c>
      <c r="AB68" s="55">
        <f t="shared" si="10"/>
        <v>0</v>
      </c>
      <c r="AC68" s="55">
        <f t="shared" si="4"/>
        <v>0</v>
      </c>
      <c r="AE68" s="55">
        <f t="shared" si="11"/>
        <v>0</v>
      </c>
      <c r="AG68" s="125" t="b">
        <f>OR(AND($C$5=Data!$G$24,K68="A"),AND($C$6=Data!$G$24,K68="B"),AND($C$7=Data!$G$24,K68="C"))*COUNTIFS(B:B,B68,K:K,K68,B:B,"&lt;&gt;"&amp;"",C:C,"&lt;&gt;"&amp;"")&gt;1</f>
        <v>0</v>
      </c>
      <c r="AH68" s="125" t="b">
        <f t="shared" si="12"/>
        <v>0</v>
      </c>
      <c r="AI68" s="55">
        <f t="shared" si="13"/>
        <v>0</v>
      </c>
    </row>
    <row r="69" spans="1:35" ht="30.75" customHeight="1" x14ac:dyDescent="0.25">
      <c r="A69" s="57"/>
      <c r="B69" s="57"/>
      <c r="C69" s="59"/>
      <c r="D69" s="119"/>
      <c r="E69" s="43"/>
      <c r="F69" s="43"/>
      <c r="G69" s="58"/>
      <c r="H69" s="123"/>
      <c r="I69" s="132"/>
      <c r="J69" s="135">
        <f t="shared" si="5"/>
        <v>0</v>
      </c>
      <c r="K69" s="64" t="str">
        <f t="shared" si="0"/>
        <v>0</v>
      </c>
      <c r="L69" s="65" t="str">
        <f t="shared" si="1"/>
        <v>0</v>
      </c>
      <c r="M69" s="55">
        <f>SUMIFS($J:$J,$C:$C,Data!$B$6,$B:$B,$B69)</f>
        <v>0</v>
      </c>
      <c r="N69" s="55">
        <f>SUMIFS($J:$J,$C:$C,Data!$B$7,$B:$B,$B69)</f>
        <v>0</v>
      </c>
      <c r="O69" s="55">
        <f>SUMIFS($J:$J,$C:$C,Data!$B$8,$B:$B,$B69)</f>
        <v>0</v>
      </c>
      <c r="P69" s="55">
        <f t="shared" si="6"/>
        <v>0</v>
      </c>
      <c r="Q69" s="55">
        <f t="shared" si="7"/>
        <v>0</v>
      </c>
      <c r="R69" s="25" t="b">
        <f>AND($L69="A",$C$5=Data!$G$24)</f>
        <v>0</v>
      </c>
      <c r="S69" s="25" t="b">
        <f>AND($L69="A",$C$5=Data!$G$23)</f>
        <v>0</v>
      </c>
      <c r="T69" s="55">
        <f t="shared" si="8"/>
        <v>0</v>
      </c>
      <c r="U69" s="55">
        <f t="shared" si="2"/>
        <v>0</v>
      </c>
      <c r="V69" s="25" t="b">
        <f>AND($L69="B",$C$6=Data!$G$24)</f>
        <v>0</v>
      </c>
      <c r="W69" s="25" t="b">
        <f>AND($L69="B",$C$6=Data!$G$23)</f>
        <v>0</v>
      </c>
      <c r="X69" s="55">
        <f t="shared" si="9"/>
        <v>0</v>
      </c>
      <c r="Y69" s="55">
        <f t="shared" si="3"/>
        <v>0</v>
      </c>
      <c r="Z69" s="25" t="b">
        <f>AND($L69="C",$C$7=Data!$G$24)</f>
        <v>0</v>
      </c>
      <c r="AA69" s="25" t="b">
        <f>AND($L69="C",$C$7=Data!$G$23)</f>
        <v>0</v>
      </c>
      <c r="AB69" s="55">
        <f t="shared" si="10"/>
        <v>0</v>
      </c>
      <c r="AC69" s="55">
        <f t="shared" si="4"/>
        <v>0</v>
      </c>
      <c r="AE69" s="55">
        <f t="shared" si="11"/>
        <v>0</v>
      </c>
      <c r="AG69" s="125" t="b">
        <f>OR(AND($C$5=Data!$G$24,K69="A"),AND($C$6=Data!$G$24,K69="B"),AND($C$7=Data!$G$24,K69="C"))*COUNTIFS(B:B,B69,K:K,K69,B:B,"&lt;&gt;"&amp;"",C:C,"&lt;&gt;"&amp;"")&gt;1</f>
        <v>0</v>
      </c>
      <c r="AH69" s="125" t="b">
        <f t="shared" si="12"/>
        <v>0</v>
      </c>
      <c r="AI69" s="55">
        <f t="shared" si="13"/>
        <v>0</v>
      </c>
    </row>
    <row r="70" spans="1:35" ht="30.75" customHeight="1" x14ac:dyDescent="0.25">
      <c r="A70" s="57"/>
      <c r="B70" s="57"/>
      <c r="C70" s="59"/>
      <c r="D70" s="119"/>
      <c r="E70" s="43"/>
      <c r="F70" s="43"/>
      <c r="G70" s="58"/>
      <c r="H70" s="123"/>
      <c r="I70" s="132"/>
      <c r="J70" s="135">
        <f t="shared" si="5"/>
        <v>0</v>
      </c>
      <c r="K70" s="64" t="str">
        <f t="shared" si="0"/>
        <v>0</v>
      </c>
      <c r="L70" s="65" t="str">
        <f t="shared" si="1"/>
        <v>0</v>
      </c>
      <c r="M70" s="55">
        <f>SUMIFS($J:$J,$C:$C,Data!$B$6,$B:$B,$B70)</f>
        <v>0</v>
      </c>
      <c r="N70" s="55">
        <f>SUMIFS($J:$J,$C:$C,Data!$B$7,$B:$B,$B70)</f>
        <v>0</v>
      </c>
      <c r="O70" s="55">
        <f>SUMIFS($J:$J,$C:$C,Data!$B$8,$B:$B,$B70)</f>
        <v>0</v>
      </c>
      <c r="P70" s="55">
        <f t="shared" si="6"/>
        <v>0</v>
      </c>
      <c r="Q70" s="55">
        <f t="shared" si="7"/>
        <v>0</v>
      </c>
      <c r="R70" s="25" t="b">
        <f>AND($L70="A",$C$5=Data!$G$24)</f>
        <v>0</v>
      </c>
      <c r="S70" s="25" t="b">
        <f>AND($L70="A",$C$5=Data!$G$23)</f>
        <v>0</v>
      </c>
      <c r="T70" s="55">
        <f t="shared" si="8"/>
        <v>0</v>
      </c>
      <c r="U70" s="55">
        <f t="shared" si="2"/>
        <v>0</v>
      </c>
      <c r="V70" s="25" t="b">
        <f>AND($L70="B",$C$6=Data!$G$24)</f>
        <v>0</v>
      </c>
      <c r="W70" s="25" t="b">
        <f>AND($L70="B",$C$6=Data!$G$23)</f>
        <v>0</v>
      </c>
      <c r="X70" s="55">
        <f t="shared" si="9"/>
        <v>0</v>
      </c>
      <c r="Y70" s="55">
        <f t="shared" si="3"/>
        <v>0</v>
      </c>
      <c r="Z70" s="25" t="b">
        <f>AND($L70="C",$C$7=Data!$G$24)</f>
        <v>0</v>
      </c>
      <c r="AA70" s="25" t="b">
        <f>AND($L70="C",$C$7=Data!$G$23)</f>
        <v>0</v>
      </c>
      <c r="AB70" s="55">
        <f t="shared" si="10"/>
        <v>0</v>
      </c>
      <c r="AC70" s="55">
        <f t="shared" si="4"/>
        <v>0</v>
      </c>
      <c r="AE70" s="55">
        <f t="shared" si="11"/>
        <v>0</v>
      </c>
      <c r="AG70" s="125" t="b">
        <f>OR(AND($C$5=Data!$G$24,K70="A"),AND($C$6=Data!$G$24,K70="B"),AND($C$7=Data!$G$24,K70="C"))*COUNTIFS(B:B,B70,K:K,K70,B:B,"&lt;&gt;"&amp;"",C:C,"&lt;&gt;"&amp;"")&gt;1</f>
        <v>0</v>
      </c>
      <c r="AH70" s="125" t="b">
        <f t="shared" si="12"/>
        <v>0</v>
      </c>
      <c r="AI70" s="55">
        <f t="shared" si="13"/>
        <v>0</v>
      </c>
    </row>
    <row r="71" spans="1:35" ht="30.75" customHeight="1" x14ac:dyDescent="0.25">
      <c r="A71" s="57"/>
      <c r="B71" s="57"/>
      <c r="C71" s="59"/>
      <c r="D71" s="119"/>
      <c r="E71" s="43"/>
      <c r="F71" s="43"/>
      <c r="G71" s="58"/>
      <c r="H71" s="123"/>
      <c r="I71" s="132"/>
      <c r="J71" s="135">
        <f t="shared" si="5"/>
        <v>0</v>
      </c>
      <c r="K71" s="64" t="str">
        <f t="shared" si="0"/>
        <v>0</v>
      </c>
      <c r="L71" s="65" t="str">
        <f t="shared" si="1"/>
        <v>0</v>
      </c>
      <c r="M71" s="55">
        <f>SUMIFS($J:$J,$C:$C,Data!$B$6,$B:$B,$B71)</f>
        <v>0</v>
      </c>
      <c r="N71" s="55">
        <f>SUMIFS($J:$J,$C:$C,Data!$B$7,$B:$B,$B71)</f>
        <v>0</v>
      </c>
      <c r="O71" s="55">
        <f>SUMIFS($J:$J,$C:$C,Data!$B$8,$B:$B,$B71)</f>
        <v>0</v>
      </c>
      <c r="P71" s="55">
        <f t="shared" si="6"/>
        <v>0</v>
      </c>
      <c r="Q71" s="55">
        <f t="shared" si="7"/>
        <v>0</v>
      </c>
      <c r="R71" s="25" t="b">
        <f>AND($L71="A",$C$5=Data!$G$24)</f>
        <v>0</v>
      </c>
      <c r="S71" s="25" t="b">
        <f>AND($L71="A",$C$5=Data!$G$23)</f>
        <v>0</v>
      </c>
      <c r="T71" s="55">
        <f t="shared" si="8"/>
        <v>0</v>
      </c>
      <c r="U71" s="55">
        <f t="shared" si="2"/>
        <v>0</v>
      </c>
      <c r="V71" s="25" t="b">
        <f>AND($L71="B",$C$6=Data!$G$24)</f>
        <v>0</v>
      </c>
      <c r="W71" s="25" t="b">
        <f>AND($L71="B",$C$6=Data!$G$23)</f>
        <v>0</v>
      </c>
      <c r="X71" s="55">
        <f t="shared" si="9"/>
        <v>0</v>
      </c>
      <c r="Y71" s="55">
        <f t="shared" si="3"/>
        <v>0</v>
      </c>
      <c r="Z71" s="25" t="b">
        <f>AND($L71="C",$C$7=Data!$G$24)</f>
        <v>0</v>
      </c>
      <c r="AA71" s="25" t="b">
        <f>AND($L71="C",$C$7=Data!$G$23)</f>
        <v>0</v>
      </c>
      <c r="AB71" s="55">
        <f t="shared" si="10"/>
        <v>0</v>
      </c>
      <c r="AC71" s="55">
        <f t="shared" si="4"/>
        <v>0</v>
      </c>
      <c r="AE71" s="55">
        <f t="shared" si="11"/>
        <v>0</v>
      </c>
      <c r="AG71" s="125" t="b">
        <f>OR(AND($C$5=Data!$G$24,K71="A"),AND($C$6=Data!$G$24,K71="B"),AND($C$7=Data!$G$24,K71="C"))*COUNTIFS(B:B,B71,K:K,K71,B:B,"&lt;&gt;"&amp;"",C:C,"&lt;&gt;"&amp;"")&gt;1</f>
        <v>0</v>
      </c>
      <c r="AH71" s="125" t="b">
        <f t="shared" si="12"/>
        <v>0</v>
      </c>
      <c r="AI71" s="55">
        <f t="shared" si="13"/>
        <v>0</v>
      </c>
    </row>
    <row r="72" spans="1:35" ht="30.75" customHeight="1" x14ac:dyDescent="0.25">
      <c r="A72" s="57"/>
      <c r="B72" s="57"/>
      <c r="C72" s="59"/>
      <c r="D72" s="119"/>
      <c r="E72" s="43"/>
      <c r="F72" s="43"/>
      <c r="G72" s="58"/>
      <c r="H72" s="123"/>
      <c r="I72" s="132"/>
      <c r="J72" s="135">
        <f t="shared" si="5"/>
        <v>0</v>
      </c>
      <c r="K72" s="64" t="str">
        <f t="shared" si="0"/>
        <v>0</v>
      </c>
      <c r="L72" s="65" t="str">
        <f t="shared" si="1"/>
        <v>0</v>
      </c>
      <c r="M72" s="55">
        <f>SUMIFS($J:$J,$C:$C,Data!$B$6,$B:$B,$B72)</f>
        <v>0</v>
      </c>
      <c r="N72" s="55">
        <f>SUMIFS($J:$J,$C:$C,Data!$B$7,$B:$B,$B72)</f>
        <v>0</v>
      </c>
      <c r="O72" s="55">
        <f>SUMIFS($J:$J,$C:$C,Data!$B$8,$B:$B,$B72)</f>
        <v>0</v>
      </c>
      <c r="P72" s="55">
        <f t="shared" si="6"/>
        <v>0</v>
      </c>
      <c r="Q72" s="55">
        <f t="shared" si="7"/>
        <v>0</v>
      </c>
      <c r="R72" s="25" t="b">
        <f>AND($L72="A",$C$5=Data!$G$24)</f>
        <v>0</v>
      </c>
      <c r="S72" s="25" t="b">
        <f>AND($L72="A",$C$5=Data!$G$23)</f>
        <v>0</v>
      </c>
      <c r="T72" s="55">
        <f t="shared" si="8"/>
        <v>0</v>
      </c>
      <c r="U72" s="55">
        <f t="shared" si="2"/>
        <v>0</v>
      </c>
      <c r="V72" s="25" t="b">
        <f>AND($L72="B",$C$6=Data!$G$24)</f>
        <v>0</v>
      </c>
      <c r="W72" s="25" t="b">
        <f>AND($L72="B",$C$6=Data!$G$23)</f>
        <v>0</v>
      </c>
      <c r="X72" s="55">
        <f t="shared" si="9"/>
        <v>0</v>
      </c>
      <c r="Y72" s="55">
        <f t="shared" si="3"/>
        <v>0</v>
      </c>
      <c r="Z72" s="25" t="b">
        <f>AND($L72="C",$C$7=Data!$G$24)</f>
        <v>0</v>
      </c>
      <c r="AA72" s="25" t="b">
        <f>AND($L72="C",$C$7=Data!$G$23)</f>
        <v>0</v>
      </c>
      <c r="AB72" s="55">
        <f t="shared" si="10"/>
        <v>0</v>
      </c>
      <c r="AC72" s="55">
        <f t="shared" si="4"/>
        <v>0</v>
      </c>
      <c r="AE72" s="55">
        <f t="shared" si="11"/>
        <v>0</v>
      </c>
      <c r="AG72" s="125" t="b">
        <f>OR(AND($C$5=Data!$G$24,K72="A"),AND($C$6=Data!$G$24,K72="B"),AND($C$7=Data!$G$24,K72="C"))*COUNTIFS(B:B,B72,K:K,K72,B:B,"&lt;&gt;"&amp;"",C:C,"&lt;&gt;"&amp;"")&gt;1</f>
        <v>0</v>
      </c>
      <c r="AH72" s="125" t="b">
        <f t="shared" si="12"/>
        <v>0</v>
      </c>
      <c r="AI72" s="55">
        <f t="shared" si="13"/>
        <v>0</v>
      </c>
    </row>
    <row r="73" spans="1:35" ht="30.75" customHeight="1" x14ac:dyDescent="0.25">
      <c r="A73" s="57"/>
      <c r="B73" s="57"/>
      <c r="C73" s="59"/>
      <c r="D73" s="119"/>
      <c r="E73" s="43"/>
      <c r="F73" s="43"/>
      <c r="G73" s="58"/>
      <c r="H73" s="123"/>
      <c r="I73" s="132"/>
      <c r="J73" s="135">
        <f t="shared" si="5"/>
        <v>0</v>
      </c>
      <c r="K73" s="64" t="str">
        <f t="shared" si="0"/>
        <v>0</v>
      </c>
      <c r="L73" s="65" t="str">
        <f t="shared" si="1"/>
        <v>0</v>
      </c>
      <c r="M73" s="55">
        <f>SUMIFS($J:$J,$C:$C,Data!$B$6,$B:$B,$B73)</f>
        <v>0</v>
      </c>
      <c r="N73" s="55">
        <f>SUMIFS($J:$J,$C:$C,Data!$B$7,$B:$B,$B73)</f>
        <v>0</v>
      </c>
      <c r="O73" s="55">
        <f>SUMIFS($J:$J,$C:$C,Data!$B$8,$B:$B,$B73)</f>
        <v>0</v>
      </c>
      <c r="P73" s="55">
        <f t="shared" si="6"/>
        <v>0</v>
      </c>
      <c r="Q73" s="55">
        <f t="shared" si="7"/>
        <v>0</v>
      </c>
      <c r="R73" s="25" t="b">
        <f>AND($L73="A",$C$5=Data!$G$24)</f>
        <v>0</v>
      </c>
      <c r="S73" s="25" t="b">
        <f>AND($L73="A",$C$5=Data!$G$23)</f>
        <v>0</v>
      </c>
      <c r="T73" s="55">
        <f t="shared" si="8"/>
        <v>0</v>
      </c>
      <c r="U73" s="55">
        <f t="shared" si="2"/>
        <v>0</v>
      </c>
      <c r="V73" s="25" t="b">
        <f>AND($L73="B",$C$6=Data!$G$24)</f>
        <v>0</v>
      </c>
      <c r="W73" s="25" t="b">
        <f>AND($L73="B",$C$6=Data!$G$23)</f>
        <v>0</v>
      </c>
      <c r="X73" s="55">
        <f t="shared" si="9"/>
        <v>0</v>
      </c>
      <c r="Y73" s="55">
        <f t="shared" si="3"/>
        <v>0</v>
      </c>
      <c r="Z73" s="25" t="b">
        <f>AND($L73="C",$C$7=Data!$G$24)</f>
        <v>0</v>
      </c>
      <c r="AA73" s="25" t="b">
        <f>AND($L73="C",$C$7=Data!$G$23)</f>
        <v>0</v>
      </c>
      <c r="AB73" s="55">
        <f t="shared" si="10"/>
        <v>0</v>
      </c>
      <c r="AC73" s="55">
        <f t="shared" si="4"/>
        <v>0</v>
      </c>
      <c r="AE73" s="55">
        <f t="shared" si="11"/>
        <v>0</v>
      </c>
      <c r="AG73" s="125" t="b">
        <f>OR(AND($C$5=Data!$G$24,K73="A"),AND($C$6=Data!$G$24,K73="B"),AND($C$7=Data!$G$24,K73="C"))*COUNTIFS(B:B,B73,K:K,K73,B:B,"&lt;&gt;"&amp;"",C:C,"&lt;&gt;"&amp;"")&gt;1</f>
        <v>0</v>
      </c>
      <c r="AH73" s="125" t="b">
        <f t="shared" si="12"/>
        <v>0</v>
      </c>
      <c r="AI73" s="55">
        <f t="shared" si="13"/>
        <v>0</v>
      </c>
    </row>
    <row r="74" spans="1:35" ht="30.75" customHeight="1" x14ac:dyDescent="0.25">
      <c r="A74" s="57"/>
      <c r="B74" s="57"/>
      <c r="C74" s="59"/>
      <c r="D74" s="119"/>
      <c r="E74" s="43"/>
      <c r="F74" s="43"/>
      <c r="G74" s="58"/>
      <c r="H74" s="123"/>
      <c r="I74" s="132"/>
      <c r="J74" s="135">
        <f t="shared" si="5"/>
        <v>0</v>
      </c>
      <c r="K74" s="64" t="str">
        <f t="shared" ref="K74:K137" si="14">IF(C74&lt;&gt;"",VLOOKUP(C74,budgetLine11ext,2,FALSE),"0")</f>
        <v>0</v>
      </c>
      <c r="L74" s="65" t="str">
        <f t="shared" ref="L74:L137" si="15">IF(C74&lt;&gt;"",VLOOKUP(C74,budgetLine11ext,3,FALSE),"0")</f>
        <v>0</v>
      </c>
      <c r="M74" s="55">
        <f>SUMIFS($J:$J,$C:$C,Data!$B$6,$B:$B,$B74)</f>
        <v>0</v>
      </c>
      <c r="N74" s="55">
        <f>SUMIFS($J:$J,$C:$C,Data!$B$7,$B:$B,$B74)</f>
        <v>0</v>
      </c>
      <c r="O74" s="55">
        <f>SUMIFS($J:$J,$C:$C,Data!$B$8,$B:$B,$B74)</f>
        <v>0</v>
      </c>
      <c r="P74" s="55">
        <f t="shared" si="6"/>
        <v>0</v>
      </c>
      <c r="Q74" s="55">
        <f t="shared" si="7"/>
        <v>0</v>
      </c>
      <c r="R74" s="25" t="b">
        <f>AND($L74="A",$C$5=Data!$G$24)</f>
        <v>0</v>
      </c>
      <c r="S74" s="25" t="b">
        <f>AND($L74="A",$C$5=Data!$G$23)</f>
        <v>0</v>
      </c>
      <c r="T74" s="55">
        <f t="shared" si="8"/>
        <v>0</v>
      </c>
      <c r="U74" s="55">
        <f t="shared" ref="U74:U137" si="16">IF(R74,P74*$D$5,0)</f>
        <v>0</v>
      </c>
      <c r="V74" s="25" t="b">
        <f>AND($L74="B",$C$6=Data!$G$24)</f>
        <v>0</v>
      </c>
      <c r="W74" s="25" t="b">
        <f>AND($L74="B",$C$6=Data!$G$23)</f>
        <v>0</v>
      </c>
      <c r="X74" s="55">
        <f t="shared" si="9"/>
        <v>0</v>
      </c>
      <c r="Y74" s="55">
        <f t="shared" ref="Y74:Y137" si="17">IF(V74,Q74*$D$6,0)</f>
        <v>0</v>
      </c>
      <c r="Z74" s="25" t="b">
        <f>AND($L74="C",$C$7=Data!$G$24)</f>
        <v>0</v>
      </c>
      <c r="AA74" s="25" t="b">
        <f>AND($L74="C",$C$7=Data!$G$23)</f>
        <v>0</v>
      </c>
      <c r="AB74" s="55">
        <f t="shared" si="10"/>
        <v>0</v>
      </c>
      <c r="AC74" s="55">
        <f t="shared" ref="AC74:AC137" si="18">IF(Z74,Q74*$D$7,0)</f>
        <v>0</v>
      </c>
      <c r="AE74" s="55">
        <f t="shared" si="11"/>
        <v>0</v>
      </c>
      <c r="AG74" s="125" t="b">
        <f>OR(AND($C$5=Data!$G$24,K74="A"),AND($C$6=Data!$G$24,K74="B"),AND($C$7=Data!$G$24,K74="C"))*COUNTIFS(B:B,B74,K:K,K74,B:B,"&lt;&gt;"&amp;"",C:C,"&lt;&gt;"&amp;"")&gt;1</f>
        <v>0</v>
      </c>
      <c r="AH74" s="125" t="b">
        <f t="shared" si="12"/>
        <v>0</v>
      </c>
      <c r="AI74" s="55">
        <f t="shared" si="13"/>
        <v>0</v>
      </c>
    </row>
    <row r="75" spans="1:35" ht="30.75" customHeight="1" x14ac:dyDescent="0.25">
      <c r="A75" s="57"/>
      <c r="B75" s="57"/>
      <c r="C75" s="59"/>
      <c r="D75" s="119"/>
      <c r="E75" s="43"/>
      <c r="F75" s="43"/>
      <c r="G75" s="58"/>
      <c r="H75" s="123"/>
      <c r="I75" s="132"/>
      <c r="J75" s="135">
        <f t="shared" ref="J75:J138" si="19">AI75</f>
        <v>0</v>
      </c>
      <c r="K75" s="64" t="str">
        <f t="shared" si="14"/>
        <v>0</v>
      </c>
      <c r="L75" s="65" t="str">
        <f t="shared" si="15"/>
        <v>0</v>
      </c>
      <c r="M75" s="55">
        <f>SUMIFS($J:$J,$C:$C,Data!$B$6,$B:$B,$B75)</f>
        <v>0</v>
      </c>
      <c r="N75" s="55">
        <f>SUMIFS($J:$J,$C:$C,Data!$B$7,$B:$B,$B75)</f>
        <v>0</v>
      </c>
      <c r="O75" s="55">
        <f>SUMIFS($J:$J,$C:$C,Data!$B$8,$B:$B,$B75)</f>
        <v>0</v>
      </c>
      <c r="P75" s="55">
        <f t="shared" ref="P75:P138" si="20">M75+N75+O75</f>
        <v>0</v>
      </c>
      <c r="Q75" s="55">
        <f t="shared" ref="Q75:Q138" si="21">SUMIFS(J:J,L:L,"A*",B:B,B75)</f>
        <v>0</v>
      </c>
      <c r="R75" s="25" t="b">
        <f>AND($L75="A",$C$5=Data!$G$24)</f>
        <v>0</v>
      </c>
      <c r="S75" s="25" t="b">
        <f>AND($L75="A",$C$5=Data!$G$23)</f>
        <v>0</v>
      </c>
      <c r="T75" s="55">
        <f t="shared" ref="T75:T138" si="22">IF(S75,$G75*$H75*$I75,0)</f>
        <v>0</v>
      </c>
      <c r="U75" s="55">
        <f t="shared" si="16"/>
        <v>0</v>
      </c>
      <c r="V75" s="25" t="b">
        <f>AND($L75="B",$C$6=Data!$G$24)</f>
        <v>0</v>
      </c>
      <c r="W75" s="25" t="b">
        <f>AND($L75="B",$C$6=Data!$G$23)</f>
        <v>0</v>
      </c>
      <c r="X75" s="55">
        <f t="shared" ref="X75:X138" si="23">IF(W75,$G75*$I75,0)</f>
        <v>0</v>
      </c>
      <c r="Y75" s="55">
        <f t="shared" si="17"/>
        <v>0</v>
      </c>
      <c r="Z75" s="25" t="b">
        <f>AND($L75="C",$C$7=Data!$G$24)</f>
        <v>0</v>
      </c>
      <c r="AA75" s="25" t="b">
        <f>AND($L75="C",$C$7=Data!$G$23)</f>
        <v>0</v>
      </c>
      <c r="AB75" s="55">
        <f t="shared" ref="AB75:AB138" si="24">IF(AA75,$G75*$H75*$I75,0)</f>
        <v>0</v>
      </c>
      <c r="AC75" s="55">
        <f t="shared" si="18"/>
        <v>0</v>
      </c>
      <c r="AE75" s="55">
        <f t="shared" ref="AE75:AE138" si="25">IF(OR(L75="D",L75="E",L75="F"),$G75*$I75,0)</f>
        <v>0</v>
      </c>
      <c r="AG75" s="125" t="b">
        <f>OR(AND($C$5=Data!$G$24,K75="A"),AND($C$6=Data!$G$24,K75="B"),AND($C$7=Data!$G$24,K75="C"))*COUNTIFS(B:B,B75,K:K,K75,B:B,"&lt;&gt;"&amp;"",C:C,"&lt;&gt;"&amp;"")&gt;1</f>
        <v>0</v>
      </c>
      <c r="AH75" s="125" t="b">
        <f t="shared" ref="AH75:AH138" si="26">AND(AND(A75&lt;&gt;"",B75&lt;&gt;""),RIGHT(A75,1)&lt;&gt;MID(B75,3,1))</f>
        <v>0</v>
      </c>
      <c r="AI75" s="55">
        <f t="shared" ref="AI75:AI138" si="27">T75+U75+X75+Y75+AB75+AC75+AE75</f>
        <v>0</v>
      </c>
    </row>
    <row r="76" spans="1:35" ht="30.75" customHeight="1" x14ac:dyDescent="0.25">
      <c r="A76" s="57"/>
      <c r="B76" s="57"/>
      <c r="C76" s="59"/>
      <c r="D76" s="119"/>
      <c r="E76" s="43"/>
      <c r="F76" s="43"/>
      <c r="G76" s="58"/>
      <c r="H76" s="123"/>
      <c r="I76" s="132"/>
      <c r="J76" s="135">
        <f t="shared" si="19"/>
        <v>0</v>
      </c>
      <c r="K76" s="64" t="str">
        <f t="shared" si="14"/>
        <v>0</v>
      </c>
      <c r="L76" s="65" t="str">
        <f t="shared" si="15"/>
        <v>0</v>
      </c>
      <c r="M76" s="55">
        <f>SUMIFS($J:$J,$C:$C,Data!$B$6,$B:$B,$B76)</f>
        <v>0</v>
      </c>
      <c r="N76" s="55">
        <f>SUMIFS($J:$J,$C:$C,Data!$B$7,$B:$B,$B76)</f>
        <v>0</v>
      </c>
      <c r="O76" s="55">
        <f>SUMIFS($J:$J,$C:$C,Data!$B$8,$B:$B,$B76)</f>
        <v>0</v>
      </c>
      <c r="P76" s="55">
        <f t="shared" si="20"/>
        <v>0</v>
      </c>
      <c r="Q76" s="55">
        <f t="shared" si="21"/>
        <v>0</v>
      </c>
      <c r="R76" s="25" t="b">
        <f>AND($L76="A",$C$5=Data!$G$24)</f>
        <v>0</v>
      </c>
      <c r="S76" s="25" t="b">
        <f>AND($L76="A",$C$5=Data!$G$23)</f>
        <v>0</v>
      </c>
      <c r="T76" s="55">
        <f t="shared" si="22"/>
        <v>0</v>
      </c>
      <c r="U76" s="55">
        <f t="shared" si="16"/>
        <v>0</v>
      </c>
      <c r="V76" s="25" t="b">
        <f>AND($L76="B",$C$6=Data!$G$24)</f>
        <v>0</v>
      </c>
      <c r="W76" s="25" t="b">
        <f>AND($L76="B",$C$6=Data!$G$23)</f>
        <v>0</v>
      </c>
      <c r="X76" s="55">
        <f t="shared" si="23"/>
        <v>0</v>
      </c>
      <c r="Y76" s="55">
        <f t="shared" si="17"/>
        <v>0</v>
      </c>
      <c r="Z76" s="25" t="b">
        <f>AND($L76="C",$C$7=Data!$G$24)</f>
        <v>0</v>
      </c>
      <c r="AA76" s="25" t="b">
        <f>AND($L76="C",$C$7=Data!$G$23)</f>
        <v>0</v>
      </c>
      <c r="AB76" s="55">
        <f t="shared" si="24"/>
        <v>0</v>
      </c>
      <c r="AC76" s="55">
        <f t="shared" si="18"/>
        <v>0</v>
      </c>
      <c r="AE76" s="55">
        <f t="shared" si="25"/>
        <v>0</v>
      </c>
      <c r="AG76" s="125" t="b">
        <f>OR(AND($C$5=Data!$G$24,K76="A"),AND($C$6=Data!$G$24,K76="B"),AND($C$7=Data!$G$24,K76="C"))*COUNTIFS(B:B,B76,K:K,K76,B:B,"&lt;&gt;"&amp;"",C:C,"&lt;&gt;"&amp;"")&gt;1</f>
        <v>0</v>
      </c>
      <c r="AH76" s="125" t="b">
        <f t="shared" si="26"/>
        <v>0</v>
      </c>
      <c r="AI76" s="55">
        <f t="shared" si="27"/>
        <v>0</v>
      </c>
    </row>
    <row r="77" spans="1:35" ht="30.75" customHeight="1" x14ac:dyDescent="0.25">
      <c r="A77" s="57"/>
      <c r="B77" s="57"/>
      <c r="C77" s="59"/>
      <c r="D77" s="119"/>
      <c r="E77" s="43"/>
      <c r="F77" s="43"/>
      <c r="G77" s="58"/>
      <c r="H77" s="123"/>
      <c r="I77" s="132"/>
      <c r="J77" s="135">
        <f t="shared" si="19"/>
        <v>0</v>
      </c>
      <c r="K77" s="64" t="str">
        <f t="shared" si="14"/>
        <v>0</v>
      </c>
      <c r="L77" s="65" t="str">
        <f t="shared" si="15"/>
        <v>0</v>
      </c>
      <c r="M77" s="55">
        <f>SUMIFS($J:$J,$C:$C,Data!$B$6,$B:$B,$B77)</f>
        <v>0</v>
      </c>
      <c r="N77" s="55">
        <f>SUMIFS($J:$J,$C:$C,Data!$B$7,$B:$B,$B77)</f>
        <v>0</v>
      </c>
      <c r="O77" s="55">
        <f>SUMIFS($J:$J,$C:$C,Data!$B$8,$B:$B,$B77)</f>
        <v>0</v>
      </c>
      <c r="P77" s="55">
        <f t="shared" si="20"/>
        <v>0</v>
      </c>
      <c r="Q77" s="55">
        <f t="shared" si="21"/>
        <v>0</v>
      </c>
      <c r="R77" s="25" t="b">
        <f>AND($L77="A",$C$5=Data!$G$24)</f>
        <v>0</v>
      </c>
      <c r="S77" s="25" t="b">
        <f>AND($L77="A",$C$5=Data!$G$23)</f>
        <v>0</v>
      </c>
      <c r="T77" s="55">
        <f t="shared" si="22"/>
        <v>0</v>
      </c>
      <c r="U77" s="55">
        <f t="shared" si="16"/>
        <v>0</v>
      </c>
      <c r="V77" s="25" t="b">
        <f>AND($L77="B",$C$6=Data!$G$24)</f>
        <v>0</v>
      </c>
      <c r="W77" s="25" t="b">
        <f>AND($L77="B",$C$6=Data!$G$23)</f>
        <v>0</v>
      </c>
      <c r="X77" s="55">
        <f t="shared" si="23"/>
        <v>0</v>
      </c>
      <c r="Y77" s="55">
        <f t="shared" si="17"/>
        <v>0</v>
      </c>
      <c r="Z77" s="25" t="b">
        <f>AND($L77="C",$C$7=Data!$G$24)</f>
        <v>0</v>
      </c>
      <c r="AA77" s="25" t="b">
        <f>AND($L77="C",$C$7=Data!$G$23)</f>
        <v>0</v>
      </c>
      <c r="AB77" s="55">
        <f t="shared" si="24"/>
        <v>0</v>
      </c>
      <c r="AC77" s="55">
        <f t="shared" si="18"/>
        <v>0</v>
      </c>
      <c r="AE77" s="55">
        <f t="shared" si="25"/>
        <v>0</v>
      </c>
      <c r="AG77" s="125" t="b">
        <f>OR(AND($C$5=Data!$G$24,K77="A"),AND($C$6=Data!$G$24,K77="B"),AND($C$7=Data!$G$24,K77="C"))*COUNTIFS(B:B,B77,K:K,K77,B:B,"&lt;&gt;"&amp;"",C:C,"&lt;&gt;"&amp;"")&gt;1</f>
        <v>0</v>
      </c>
      <c r="AH77" s="125" t="b">
        <f t="shared" si="26"/>
        <v>0</v>
      </c>
      <c r="AI77" s="55">
        <f t="shared" si="27"/>
        <v>0</v>
      </c>
    </row>
    <row r="78" spans="1:35" ht="30.75" customHeight="1" x14ac:dyDescent="0.25">
      <c r="A78" s="57"/>
      <c r="B78" s="57"/>
      <c r="C78" s="59"/>
      <c r="D78" s="119"/>
      <c r="E78" s="43"/>
      <c r="F78" s="43"/>
      <c r="G78" s="58"/>
      <c r="H78" s="123"/>
      <c r="I78" s="132"/>
      <c r="J78" s="135">
        <f t="shared" si="19"/>
        <v>0</v>
      </c>
      <c r="K78" s="64" t="str">
        <f t="shared" si="14"/>
        <v>0</v>
      </c>
      <c r="L78" s="65" t="str">
        <f t="shared" si="15"/>
        <v>0</v>
      </c>
      <c r="M78" s="55">
        <f>SUMIFS($J:$J,$C:$C,Data!$B$6,$B:$B,$B78)</f>
        <v>0</v>
      </c>
      <c r="N78" s="55">
        <f>SUMIFS($J:$J,$C:$C,Data!$B$7,$B:$B,$B78)</f>
        <v>0</v>
      </c>
      <c r="O78" s="55">
        <f>SUMIFS($J:$J,$C:$C,Data!$B$8,$B:$B,$B78)</f>
        <v>0</v>
      </c>
      <c r="P78" s="55">
        <f t="shared" si="20"/>
        <v>0</v>
      </c>
      <c r="Q78" s="55">
        <f t="shared" si="21"/>
        <v>0</v>
      </c>
      <c r="R78" s="25" t="b">
        <f>AND($L78="A",$C$5=Data!$G$24)</f>
        <v>0</v>
      </c>
      <c r="S78" s="25" t="b">
        <f>AND($L78="A",$C$5=Data!$G$23)</f>
        <v>0</v>
      </c>
      <c r="T78" s="55">
        <f t="shared" si="22"/>
        <v>0</v>
      </c>
      <c r="U78" s="55">
        <f t="shared" si="16"/>
        <v>0</v>
      </c>
      <c r="V78" s="25" t="b">
        <f>AND($L78="B",$C$6=Data!$G$24)</f>
        <v>0</v>
      </c>
      <c r="W78" s="25" t="b">
        <f>AND($L78="B",$C$6=Data!$G$23)</f>
        <v>0</v>
      </c>
      <c r="X78" s="55">
        <f t="shared" si="23"/>
        <v>0</v>
      </c>
      <c r="Y78" s="55">
        <f t="shared" si="17"/>
        <v>0</v>
      </c>
      <c r="Z78" s="25" t="b">
        <f>AND($L78="C",$C$7=Data!$G$24)</f>
        <v>0</v>
      </c>
      <c r="AA78" s="25" t="b">
        <f>AND($L78="C",$C$7=Data!$G$23)</f>
        <v>0</v>
      </c>
      <c r="AB78" s="55">
        <f t="shared" si="24"/>
        <v>0</v>
      </c>
      <c r="AC78" s="55">
        <f t="shared" si="18"/>
        <v>0</v>
      </c>
      <c r="AE78" s="55">
        <f t="shared" si="25"/>
        <v>0</v>
      </c>
      <c r="AG78" s="125" t="b">
        <f>OR(AND($C$5=Data!$G$24,K78="A"),AND($C$6=Data!$G$24,K78="B"),AND($C$7=Data!$G$24,K78="C"))*COUNTIFS(B:B,B78,K:K,K78,B:B,"&lt;&gt;"&amp;"",C:C,"&lt;&gt;"&amp;"")&gt;1</f>
        <v>0</v>
      </c>
      <c r="AH78" s="125" t="b">
        <f t="shared" si="26"/>
        <v>0</v>
      </c>
      <c r="AI78" s="55">
        <f t="shared" si="27"/>
        <v>0</v>
      </c>
    </row>
    <row r="79" spans="1:35" ht="30.75" customHeight="1" x14ac:dyDescent="0.25">
      <c r="A79" s="57"/>
      <c r="B79" s="57"/>
      <c r="C79" s="59"/>
      <c r="D79" s="119"/>
      <c r="E79" s="43"/>
      <c r="F79" s="43"/>
      <c r="G79" s="58"/>
      <c r="H79" s="123"/>
      <c r="I79" s="132"/>
      <c r="J79" s="135">
        <f t="shared" si="19"/>
        <v>0</v>
      </c>
      <c r="K79" s="64" t="str">
        <f t="shared" si="14"/>
        <v>0</v>
      </c>
      <c r="L79" s="65" t="str">
        <f t="shared" si="15"/>
        <v>0</v>
      </c>
      <c r="M79" s="55">
        <f>SUMIFS($J:$J,$C:$C,Data!$B$6,$B:$B,$B79)</f>
        <v>0</v>
      </c>
      <c r="N79" s="55">
        <f>SUMIFS($J:$J,$C:$C,Data!$B$7,$B:$B,$B79)</f>
        <v>0</v>
      </c>
      <c r="O79" s="55">
        <f>SUMIFS($J:$J,$C:$C,Data!$B$8,$B:$B,$B79)</f>
        <v>0</v>
      </c>
      <c r="P79" s="55">
        <f t="shared" si="20"/>
        <v>0</v>
      </c>
      <c r="Q79" s="55">
        <f t="shared" si="21"/>
        <v>0</v>
      </c>
      <c r="R79" s="25" t="b">
        <f>AND($L79="A",$C$5=Data!$G$24)</f>
        <v>0</v>
      </c>
      <c r="S79" s="25" t="b">
        <f>AND($L79="A",$C$5=Data!$G$23)</f>
        <v>0</v>
      </c>
      <c r="T79" s="55">
        <f t="shared" si="22"/>
        <v>0</v>
      </c>
      <c r="U79" s="55">
        <f t="shared" si="16"/>
        <v>0</v>
      </c>
      <c r="V79" s="25" t="b">
        <f>AND($L79="B",$C$6=Data!$G$24)</f>
        <v>0</v>
      </c>
      <c r="W79" s="25" t="b">
        <f>AND($L79="B",$C$6=Data!$G$23)</f>
        <v>0</v>
      </c>
      <c r="X79" s="55">
        <f t="shared" si="23"/>
        <v>0</v>
      </c>
      <c r="Y79" s="55">
        <f t="shared" si="17"/>
        <v>0</v>
      </c>
      <c r="Z79" s="25" t="b">
        <f>AND($L79="C",$C$7=Data!$G$24)</f>
        <v>0</v>
      </c>
      <c r="AA79" s="25" t="b">
        <f>AND($L79="C",$C$7=Data!$G$23)</f>
        <v>0</v>
      </c>
      <c r="AB79" s="55">
        <f t="shared" si="24"/>
        <v>0</v>
      </c>
      <c r="AC79" s="55">
        <f t="shared" si="18"/>
        <v>0</v>
      </c>
      <c r="AE79" s="55">
        <f t="shared" si="25"/>
        <v>0</v>
      </c>
      <c r="AG79" s="125" t="b">
        <f>OR(AND($C$5=Data!$G$24,K79="A"),AND($C$6=Data!$G$24,K79="B"),AND($C$7=Data!$G$24,K79="C"))*COUNTIFS(B:B,B79,K:K,K79,B:B,"&lt;&gt;"&amp;"",C:C,"&lt;&gt;"&amp;"")&gt;1</f>
        <v>0</v>
      </c>
      <c r="AH79" s="125" t="b">
        <f t="shared" si="26"/>
        <v>0</v>
      </c>
      <c r="AI79" s="55">
        <f t="shared" si="27"/>
        <v>0</v>
      </c>
    </row>
    <row r="80" spans="1:35" ht="30.75" customHeight="1" x14ac:dyDescent="0.25">
      <c r="A80" s="57"/>
      <c r="B80" s="57"/>
      <c r="C80" s="59"/>
      <c r="D80" s="119"/>
      <c r="E80" s="43"/>
      <c r="F80" s="43"/>
      <c r="G80" s="58"/>
      <c r="H80" s="123"/>
      <c r="I80" s="132"/>
      <c r="J80" s="135">
        <f t="shared" si="19"/>
        <v>0</v>
      </c>
      <c r="K80" s="64" t="str">
        <f t="shared" si="14"/>
        <v>0</v>
      </c>
      <c r="L80" s="65" t="str">
        <f t="shared" si="15"/>
        <v>0</v>
      </c>
      <c r="M80" s="55">
        <f>SUMIFS($J:$J,$C:$C,Data!$B$6,$B:$B,$B80)</f>
        <v>0</v>
      </c>
      <c r="N80" s="55">
        <f>SUMIFS($J:$J,$C:$C,Data!$B$7,$B:$B,$B80)</f>
        <v>0</v>
      </c>
      <c r="O80" s="55">
        <f>SUMIFS($J:$J,$C:$C,Data!$B$8,$B:$B,$B80)</f>
        <v>0</v>
      </c>
      <c r="P80" s="55">
        <f t="shared" si="20"/>
        <v>0</v>
      </c>
      <c r="Q80" s="55">
        <f t="shared" si="21"/>
        <v>0</v>
      </c>
      <c r="R80" s="25" t="b">
        <f>AND($L80="A",$C$5=Data!$G$24)</f>
        <v>0</v>
      </c>
      <c r="S80" s="25" t="b">
        <f>AND($L80="A",$C$5=Data!$G$23)</f>
        <v>0</v>
      </c>
      <c r="T80" s="55">
        <f t="shared" si="22"/>
        <v>0</v>
      </c>
      <c r="U80" s="55">
        <f t="shared" si="16"/>
        <v>0</v>
      </c>
      <c r="V80" s="25" t="b">
        <f>AND($L80="B",$C$6=Data!$G$24)</f>
        <v>0</v>
      </c>
      <c r="W80" s="25" t="b">
        <f>AND($L80="B",$C$6=Data!$G$23)</f>
        <v>0</v>
      </c>
      <c r="X80" s="55">
        <f t="shared" si="23"/>
        <v>0</v>
      </c>
      <c r="Y80" s="55">
        <f t="shared" si="17"/>
        <v>0</v>
      </c>
      <c r="Z80" s="25" t="b">
        <f>AND($L80="C",$C$7=Data!$G$24)</f>
        <v>0</v>
      </c>
      <c r="AA80" s="25" t="b">
        <f>AND($L80="C",$C$7=Data!$G$23)</f>
        <v>0</v>
      </c>
      <c r="AB80" s="55">
        <f t="shared" si="24"/>
        <v>0</v>
      </c>
      <c r="AC80" s="55">
        <f t="shared" si="18"/>
        <v>0</v>
      </c>
      <c r="AE80" s="55">
        <f t="shared" si="25"/>
        <v>0</v>
      </c>
      <c r="AG80" s="125" t="b">
        <f>OR(AND($C$5=Data!$G$24,K80="A"),AND($C$6=Data!$G$24,K80="B"),AND($C$7=Data!$G$24,K80="C"))*COUNTIFS(B:B,B80,K:K,K80,B:B,"&lt;&gt;"&amp;"",C:C,"&lt;&gt;"&amp;"")&gt;1</f>
        <v>0</v>
      </c>
      <c r="AH80" s="125" t="b">
        <f t="shared" si="26"/>
        <v>0</v>
      </c>
      <c r="AI80" s="55">
        <f t="shared" si="27"/>
        <v>0</v>
      </c>
    </row>
    <row r="81" spans="1:35" ht="30.75" customHeight="1" x14ac:dyDescent="0.25">
      <c r="A81" s="57"/>
      <c r="B81" s="57"/>
      <c r="C81" s="59"/>
      <c r="D81" s="119"/>
      <c r="E81" s="43"/>
      <c r="F81" s="43"/>
      <c r="G81" s="58"/>
      <c r="H81" s="123"/>
      <c r="I81" s="132"/>
      <c r="J81" s="135">
        <f t="shared" si="19"/>
        <v>0</v>
      </c>
      <c r="K81" s="64" t="str">
        <f t="shared" si="14"/>
        <v>0</v>
      </c>
      <c r="L81" s="65" t="str">
        <f t="shared" si="15"/>
        <v>0</v>
      </c>
      <c r="M81" s="55">
        <f>SUMIFS($J:$J,$C:$C,Data!$B$6,$B:$B,$B81)</f>
        <v>0</v>
      </c>
      <c r="N81" s="55">
        <f>SUMIFS($J:$J,$C:$C,Data!$B$7,$B:$B,$B81)</f>
        <v>0</v>
      </c>
      <c r="O81" s="55">
        <f>SUMIFS($J:$J,$C:$C,Data!$B$8,$B:$B,$B81)</f>
        <v>0</v>
      </c>
      <c r="P81" s="55">
        <f t="shared" si="20"/>
        <v>0</v>
      </c>
      <c r="Q81" s="55">
        <f t="shared" si="21"/>
        <v>0</v>
      </c>
      <c r="R81" s="25" t="b">
        <f>AND($L81="A",$C$5=Data!$G$24)</f>
        <v>0</v>
      </c>
      <c r="S81" s="25" t="b">
        <f>AND($L81="A",$C$5=Data!$G$23)</f>
        <v>0</v>
      </c>
      <c r="T81" s="55">
        <f t="shared" si="22"/>
        <v>0</v>
      </c>
      <c r="U81" s="55">
        <f t="shared" si="16"/>
        <v>0</v>
      </c>
      <c r="V81" s="25" t="b">
        <f>AND($L81="B",$C$6=Data!$G$24)</f>
        <v>0</v>
      </c>
      <c r="W81" s="25" t="b">
        <f>AND($L81="B",$C$6=Data!$G$23)</f>
        <v>0</v>
      </c>
      <c r="X81" s="55">
        <f t="shared" si="23"/>
        <v>0</v>
      </c>
      <c r="Y81" s="55">
        <f t="shared" si="17"/>
        <v>0</v>
      </c>
      <c r="Z81" s="25" t="b">
        <f>AND($L81="C",$C$7=Data!$G$24)</f>
        <v>0</v>
      </c>
      <c r="AA81" s="25" t="b">
        <f>AND($L81="C",$C$7=Data!$G$23)</f>
        <v>0</v>
      </c>
      <c r="AB81" s="55">
        <f t="shared" si="24"/>
        <v>0</v>
      </c>
      <c r="AC81" s="55">
        <f t="shared" si="18"/>
        <v>0</v>
      </c>
      <c r="AE81" s="55">
        <f t="shared" si="25"/>
        <v>0</v>
      </c>
      <c r="AG81" s="125" t="b">
        <f>OR(AND($C$5=Data!$G$24,K81="A"),AND($C$6=Data!$G$24,K81="B"),AND($C$7=Data!$G$24,K81="C"))*COUNTIFS(B:B,B81,K:K,K81,B:B,"&lt;&gt;"&amp;"",C:C,"&lt;&gt;"&amp;"")&gt;1</f>
        <v>0</v>
      </c>
      <c r="AH81" s="125" t="b">
        <f t="shared" si="26"/>
        <v>0</v>
      </c>
      <c r="AI81" s="55">
        <f t="shared" si="27"/>
        <v>0</v>
      </c>
    </row>
    <row r="82" spans="1:35" ht="30.75" customHeight="1" x14ac:dyDescent="0.25">
      <c r="A82" s="57"/>
      <c r="B82" s="57"/>
      <c r="C82" s="59"/>
      <c r="D82" s="119"/>
      <c r="E82" s="43"/>
      <c r="F82" s="43"/>
      <c r="G82" s="58"/>
      <c r="H82" s="123"/>
      <c r="I82" s="132"/>
      <c r="J82" s="135">
        <f t="shared" si="19"/>
        <v>0</v>
      </c>
      <c r="K82" s="64" t="str">
        <f t="shared" si="14"/>
        <v>0</v>
      </c>
      <c r="L82" s="65" t="str">
        <f t="shared" si="15"/>
        <v>0</v>
      </c>
      <c r="M82" s="55">
        <f>SUMIFS($J:$J,$C:$C,Data!$B$6,$B:$B,$B82)</f>
        <v>0</v>
      </c>
      <c r="N82" s="55">
        <f>SUMIFS($J:$J,$C:$C,Data!$B$7,$B:$B,$B82)</f>
        <v>0</v>
      </c>
      <c r="O82" s="55">
        <f>SUMIFS($J:$J,$C:$C,Data!$B$8,$B:$B,$B82)</f>
        <v>0</v>
      </c>
      <c r="P82" s="55">
        <f t="shared" si="20"/>
        <v>0</v>
      </c>
      <c r="Q82" s="55">
        <f t="shared" si="21"/>
        <v>0</v>
      </c>
      <c r="R82" s="25" t="b">
        <f>AND($L82="A",$C$5=Data!$G$24)</f>
        <v>0</v>
      </c>
      <c r="S82" s="25" t="b">
        <f>AND($L82="A",$C$5=Data!$G$23)</f>
        <v>0</v>
      </c>
      <c r="T82" s="55">
        <f t="shared" si="22"/>
        <v>0</v>
      </c>
      <c r="U82" s="55">
        <f t="shared" si="16"/>
        <v>0</v>
      </c>
      <c r="V82" s="25" t="b">
        <f>AND($L82="B",$C$6=Data!$G$24)</f>
        <v>0</v>
      </c>
      <c r="W82" s="25" t="b">
        <f>AND($L82="B",$C$6=Data!$G$23)</f>
        <v>0</v>
      </c>
      <c r="X82" s="55">
        <f t="shared" si="23"/>
        <v>0</v>
      </c>
      <c r="Y82" s="55">
        <f t="shared" si="17"/>
        <v>0</v>
      </c>
      <c r="Z82" s="25" t="b">
        <f>AND($L82="C",$C$7=Data!$G$24)</f>
        <v>0</v>
      </c>
      <c r="AA82" s="25" t="b">
        <f>AND($L82="C",$C$7=Data!$G$23)</f>
        <v>0</v>
      </c>
      <c r="AB82" s="55">
        <f t="shared" si="24"/>
        <v>0</v>
      </c>
      <c r="AC82" s="55">
        <f t="shared" si="18"/>
        <v>0</v>
      </c>
      <c r="AE82" s="55">
        <f t="shared" si="25"/>
        <v>0</v>
      </c>
      <c r="AG82" s="125" t="b">
        <f>OR(AND($C$5=Data!$G$24,K82="A"),AND($C$6=Data!$G$24,K82="B"),AND($C$7=Data!$G$24,K82="C"))*COUNTIFS(B:B,B82,K:K,K82,B:B,"&lt;&gt;"&amp;"",C:C,"&lt;&gt;"&amp;"")&gt;1</f>
        <v>0</v>
      </c>
      <c r="AH82" s="125" t="b">
        <f t="shared" si="26"/>
        <v>0</v>
      </c>
      <c r="AI82" s="55">
        <f t="shared" si="27"/>
        <v>0</v>
      </c>
    </row>
    <row r="83" spans="1:35" ht="30.75" customHeight="1" x14ac:dyDescent="0.25">
      <c r="A83" s="57"/>
      <c r="B83" s="57"/>
      <c r="C83" s="59"/>
      <c r="D83" s="119"/>
      <c r="E83" s="43"/>
      <c r="F83" s="43"/>
      <c r="G83" s="58"/>
      <c r="H83" s="123"/>
      <c r="I83" s="132"/>
      <c r="J83" s="135">
        <f t="shared" si="19"/>
        <v>0</v>
      </c>
      <c r="K83" s="64" t="str">
        <f t="shared" si="14"/>
        <v>0</v>
      </c>
      <c r="L83" s="65" t="str">
        <f t="shared" si="15"/>
        <v>0</v>
      </c>
      <c r="M83" s="55">
        <f>SUMIFS($J:$J,$C:$C,Data!$B$6,$B:$B,$B83)</f>
        <v>0</v>
      </c>
      <c r="N83" s="55">
        <f>SUMIFS($J:$J,$C:$C,Data!$B$7,$B:$B,$B83)</f>
        <v>0</v>
      </c>
      <c r="O83" s="55">
        <f>SUMIFS($J:$J,$C:$C,Data!$B$8,$B:$B,$B83)</f>
        <v>0</v>
      </c>
      <c r="P83" s="55">
        <f t="shared" si="20"/>
        <v>0</v>
      </c>
      <c r="Q83" s="55">
        <f t="shared" si="21"/>
        <v>0</v>
      </c>
      <c r="R83" s="25" t="b">
        <f>AND($L83="A",$C$5=Data!$G$24)</f>
        <v>0</v>
      </c>
      <c r="S83" s="25" t="b">
        <f>AND($L83="A",$C$5=Data!$G$23)</f>
        <v>0</v>
      </c>
      <c r="T83" s="55">
        <f t="shared" si="22"/>
        <v>0</v>
      </c>
      <c r="U83" s="55">
        <f t="shared" si="16"/>
        <v>0</v>
      </c>
      <c r="V83" s="25" t="b">
        <f>AND($L83="B",$C$6=Data!$G$24)</f>
        <v>0</v>
      </c>
      <c r="W83" s="25" t="b">
        <f>AND($L83="B",$C$6=Data!$G$23)</f>
        <v>0</v>
      </c>
      <c r="X83" s="55">
        <f t="shared" si="23"/>
        <v>0</v>
      </c>
      <c r="Y83" s="55">
        <f t="shared" si="17"/>
        <v>0</v>
      </c>
      <c r="Z83" s="25" t="b">
        <f>AND($L83="C",$C$7=Data!$G$24)</f>
        <v>0</v>
      </c>
      <c r="AA83" s="25" t="b">
        <f>AND($L83="C",$C$7=Data!$G$23)</f>
        <v>0</v>
      </c>
      <c r="AB83" s="55">
        <f t="shared" si="24"/>
        <v>0</v>
      </c>
      <c r="AC83" s="55">
        <f t="shared" si="18"/>
        <v>0</v>
      </c>
      <c r="AE83" s="55">
        <f t="shared" si="25"/>
        <v>0</v>
      </c>
      <c r="AG83" s="125" t="b">
        <f>OR(AND($C$5=Data!$G$24,K83="A"),AND($C$6=Data!$G$24,K83="B"),AND($C$7=Data!$G$24,K83="C"))*COUNTIFS(B:B,B83,K:K,K83,B:B,"&lt;&gt;"&amp;"",C:C,"&lt;&gt;"&amp;"")&gt;1</f>
        <v>0</v>
      </c>
      <c r="AH83" s="125" t="b">
        <f t="shared" si="26"/>
        <v>0</v>
      </c>
      <c r="AI83" s="55">
        <f t="shared" si="27"/>
        <v>0</v>
      </c>
    </row>
    <row r="84" spans="1:35" ht="30.75" customHeight="1" x14ac:dyDescent="0.25">
      <c r="A84" s="57"/>
      <c r="B84" s="57"/>
      <c r="C84" s="59"/>
      <c r="D84" s="119"/>
      <c r="E84" s="43"/>
      <c r="F84" s="43"/>
      <c r="G84" s="58"/>
      <c r="H84" s="123"/>
      <c r="I84" s="132"/>
      <c r="J84" s="135">
        <f t="shared" si="19"/>
        <v>0</v>
      </c>
      <c r="K84" s="64" t="str">
        <f t="shared" si="14"/>
        <v>0</v>
      </c>
      <c r="L84" s="65" t="str">
        <f t="shared" si="15"/>
        <v>0</v>
      </c>
      <c r="M84" s="55">
        <f>SUMIFS($J:$J,$C:$C,Data!$B$6,$B:$B,$B84)</f>
        <v>0</v>
      </c>
      <c r="N84" s="55">
        <f>SUMIFS($J:$J,$C:$C,Data!$B$7,$B:$B,$B84)</f>
        <v>0</v>
      </c>
      <c r="O84" s="55">
        <f>SUMIFS($J:$J,$C:$C,Data!$B$8,$B:$B,$B84)</f>
        <v>0</v>
      </c>
      <c r="P84" s="55">
        <f t="shared" si="20"/>
        <v>0</v>
      </c>
      <c r="Q84" s="55">
        <f t="shared" si="21"/>
        <v>0</v>
      </c>
      <c r="R84" s="25" t="b">
        <f>AND($L84="A",$C$5=Data!$G$24)</f>
        <v>0</v>
      </c>
      <c r="S84" s="25" t="b">
        <f>AND($L84="A",$C$5=Data!$G$23)</f>
        <v>0</v>
      </c>
      <c r="T84" s="55">
        <f t="shared" si="22"/>
        <v>0</v>
      </c>
      <c r="U84" s="55">
        <f t="shared" si="16"/>
        <v>0</v>
      </c>
      <c r="V84" s="25" t="b">
        <f>AND($L84="B",$C$6=Data!$G$24)</f>
        <v>0</v>
      </c>
      <c r="W84" s="25" t="b">
        <f>AND($L84="B",$C$6=Data!$G$23)</f>
        <v>0</v>
      </c>
      <c r="X84" s="55">
        <f t="shared" si="23"/>
        <v>0</v>
      </c>
      <c r="Y84" s="55">
        <f t="shared" si="17"/>
        <v>0</v>
      </c>
      <c r="Z84" s="25" t="b">
        <f>AND($L84="C",$C$7=Data!$G$24)</f>
        <v>0</v>
      </c>
      <c r="AA84" s="25" t="b">
        <f>AND($L84="C",$C$7=Data!$G$23)</f>
        <v>0</v>
      </c>
      <c r="AB84" s="55">
        <f t="shared" si="24"/>
        <v>0</v>
      </c>
      <c r="AC84" s="55">
        <f t="shared" si="18"/>
        <v>0</v>
      </c>
      <c r="AE84" s="55">
        <f t="shared" si="25"/>
        <v>0</v>
      </c>
      <c r="AG84" s="125" t="b">
        <f>OR(AND($C$5=Data!$G$24,K84="A"),AND($C$6=Data!$G$24,K84="B"),AND($C$7=Data!$G$24,K84="C"))*COUNTIFS(B:B,B84,K:K,K84,B:B,"&lt;&gt;"&amp;"",C:C,"&lt;&gt;"&amp;"")&gt;1</f>
        <v>0</v>
      </c>
      <c r="AH84" s="125" t="b">
        <f t="shared" si="26"/>
        <v>0</v>
      </c>
      <c r="AI84" s="55">
        <f t="shared" si="27"/>
        <v>0</v>
      </c>
    </row>
    <row r="85" spans="1:35" ht="30.75" customHeight="1" x14ac:dyDescent="0.25">
      <c r="A85" s="57"/>
      <c r="B85" s="57"/>
      <c r="C85" s="59"/>
      <c r="D85" s="119"/>
      <c r="E85" s="43"/>
      <c r="F85" s="43"/>
      <c r="G85" s="58"/>
      <c r="H85" s="123"/>
      <c r="I85" s="132"/>
      <c r="J85" s="135">
        <f t="shared" si="19"/>
        <v>0</v>
      </c>
      <c r="K85" s="64" t="str">
        <f t="shared" si="14"/>
        <v>0</v>
      </c>
      <c r="L85" s="65" t="str">
        <f t="shared" si="15"/>
        <v>0</v>
      </c>
      <c r="M85" s="55">
        <f>SUMIFS($J:$J,$C:$C,Data!$B$6,$B:$B,$B85)</f>
        <v>0</v>
      </c>
      <c r="N85" s="55">
        <f>SUMIFS($J:$J,$C:$C,Data!$B$7,$B:$B,$B85)</f>
        <v>0</v>
      </c>
      <c r="O85" s="55">
        <f>SUMIFS($J:$J,$C:$C,Data!$B$8,$B:$B,$B85)</f>
        <v>0</v>
      </c>
      <c r="P85" s="55">
        <f t="shared" si="20"/>
        <v>0</v>
      </c>
      <c r="Q85" s="55">
        <f t="shared" si="21"/>
        <v>0</v>
      </c>
      <c r="R85" s="25" t="b">
        <f>AND($L85="A",$C$5=Data!$G$24)</f>
        <v>0</v>
      </c>
      <c r="S85" s="25" t="b">
        <f>AND($L85="A",$C$5=Data!$G$23)</f>
        <v>0</v>
      </c>
      <c r="T85" s="55">
        <f t="shared" si="22"/>
        <v>0</v>
      </c>
      <c r="U85" s="55">
        <f t="shared" si="16"/>
        <v>0</v>
      </c>
      <c r="V85" s="25" t="b">
        <f>AND($L85="B",$C$6=Data!$G$24)</f>
        <v>0</v>
      </c>
      <c r="W85" s="25" t="b">
        <f>AND($L85="B",$C$6=Data!$G$23)</f>
        <v>0</v>
      </c>
      <c r="X85" s="55">
        <f t="shared" si="23"/>
        <v>0</v>
      </c>
      <c r="Y85" s="55">
        <f t="shared" si="17"/>
        <v>0</v>
      </c>
      <c r="Z85" s="25" t="b">
        <f>AND($L85="C",$C$7=Data!$G$24)</f>
        <v>0</v>
      </c>
      <c r="AA85" s="25" t="b">
        <f>AND($L85="C",$C$7=Data!$G$23)</f>
        <v>0</v>
      </c>
      <c r="AB85" s="55">
        <f t="shared" si="24"/>
        <v>0</v>
      </c>
      <c r="AC85" s="55">
        <f t="shared" si="18"/>
        <v>0</v>
      </c>
      <c r="AE85" s="55">
        <f t="shared" si="25"/>
        <v>0</v>
      </c>
      <c r="AG85" s="125" t="b">
        <f>OR(AND($C$5=Data!$G$24,K85="A"),AND($C$6=Data!$G$24,K85="B"),AND($C$7=Data!$G$24,K85="C"))*COUNTIFS(B:B,B85,K:K,K85,B:B,"&lt;&gt;"&amp;"",C:C,"&lt;&gt;"&amp;"")&gt;1</f>
        <v>0</v>
      </c>
      <c r="AH85" s="125" t="b">
        <f t="shared" si="26"/>
        <v>0</v>
      </c>
      <c r="AI85" s="55">
        <f t="shared" si="27"/>
        <v>0</v>
      </c>
    </row>
    <row r="86" spans="1:35" ht="30.75" customHeight="1" x14ac:dyDescent="0.25">
      <c r="A86" s="57"/>
      <c r="B86" s="57"/>
      <c r="C86" s="59"/>
      <c r="D86" s="119"/>
      <c r="E86" s="43"/>
      <c r="F86" s="43"/>
      <c r="G86" s="58"/>
      <c r="H86" s="123"/>
      <c r="I86" s="132"/>
      <c r="J86" s="135">
        <f t="shared" si="19"/>
        <v>0</v>
      </c>
      <c r="K86" s="64" t="str">
        <f t="shared" si="14"/>
        <v>0</v>
      </c>
      <c r="L86" s="65" t="str">
        <f t="shared" si="15"/>
        <v>0</v>
      </c>
      <c r="M86" s="55">
        <f>SUMIFS($J:$J,$C:$C,Data!$B$6,$B:$B,$B86)</f>
        <v>0</v>
      </c>
      <c r="N86" s="55">
        <f>SUMIFS($J:$J,$C:$C,Data!$B$7,$B:$B,$B86)</f>
        <v>0</v>
      </c>
      <c r="O86" s="55">
        <f>SUMIFS($J:$J,$C:$C,Data!$B$8,$B:$B,$B86)</f>
        <v>0</v>
      </c>
      <c r="P86" s="55">
        <f t="shared" si="20"/>
        <v>0</v>
      </c>
      <c r="Q86" s="55">
        <f t="shared" si="21"/>
        <v>0</v>
      </c>
      <c r="R86" s="25" t="b">
        <f>AND($L86="A",$C$5=Data!$G$24)</f>
        <v>0</v>
      </c>
      <c r="S86" s="25" t="b">
        <f>AND($L86="A",$C$5=Data!$G$23)</f>
        <v>0</v>
      </c>
      <c r="T86" s="55">
        <f t="shared" si="22"/>
        <v>0</v>
      </c>
      <c r="U86" s="55">
        <f t="shared" si="16"/>
        <v>0</v>
      </c>
      <c r="V86" s="25" t="b">
        <f>AND($L86="B",$C$6=Data!$G$24)</f>
        <v>0</v>
      </c>
      <c r="W86" s="25" t="b">
        <f>AND($L86="B",$C$6=Data!$G$23)</f>
        <v>0</v>
      </c>
      <c r="X86" s="55">
        <f t="shared" si="23"/>
        <v>0</v>
      </c>
      <c r="Y86" s="55">
        <f t="shared" si="17"/>
        <v>0</v>
      </c>
      <c r="Z86" s="25" t="b">
        <f>AND($L86="C",$C$7=Data!$G$24)</f>
        <v>0</v>
      </c>
      <c r="AA86" s="25" t="b">
        <f>AND($L86="C",$C$7=Data!$G$23)</f>
        <v>0</v>
      </c>
      <c r="AB86" s="55">
        <f t="shared" si="24"/>
        <v>0</v>
      </c>
      <c r="AC86" s="55">
        <f t="shared" si="18"/>
        <v>0</v>
      </c>
      <c r="AE86" s="55">
        <f t="shared" si="25"/>
        <v>0</v>
      </c>
      <c r="AG86" s="125" t="b">
        <f>OR(AND($C$5=Data!$G$24,K86="A"),AND($C$6=Data!$G$24,K86="B"),AND($C$7=Data!$G$24,K86="C"))*COUNTIFS(B:B,B86,K:K,K86,B:B,"&lt;&gt;"&amp;"",C:C,"&lt;&gt;"&amp;"")&gt;1</f>
        <v>0</v>
      </c>
      <c r="AH86" s="125" t="b">
        <f t="shared" si="26"/>
        <v>0</v>
      </c>
      <c r="AI86" s="55">
        <f t="shared" si="27"/>
        <v>0</v>
      </c>
    </row>
    <row r="87" spans="1:35" ht="30.75" customHeight="1" x14ac:dyDescent="0.25">
      <c r="A87" s="57"/>
      <c r="B87" s="57"/>
      <c r="C87" s="59"/>
      <c r="D87" s="119"/>
      <c r="E87" s="43"/>
      <c r="F87" s="43"/>
      <c r="G87" s="58"/>
      <c r="H87" s="123"/>
      <c r="I87" s="132"/>
      <c r="J87" s="135">
        <f t="shared" si="19"/>
        <v>0</v>
      </c>
      <c r="K87" s="64" t="str">
        <f t="shared" si="14"/>
        <v>0</v>
      </c>
      <c r="L87" s="65" t="str">
        <f t="shared" si="15"/>
        <v>0</v>
      </c>
      <c r="M87" s="55">
        <f>SUMIFS($J:$J,$C:$C,Data!$B$6,$B:$B,$B87)</f>
        <v>0</v>
      </c>
      <c r="N87" s="55">
        <f>SUMIFS($J:$J,$C:$C,Data!$B$7,$B:$B,$B87)</f>
        <v>0</v>
      </c>
      <c r="O87" s="55">
        <f>SUMIFS($J:$J,$C:$C,Data!$B$8,$B:$B,$B87)</f>
        <v>0</v>
      </c>
      <c r="P87" s="55">
        <f t="shared" si="20"/>
        <v>0</v>
      </c>
      <c r="Q87" s="55">
        <f t="shared" si="21"/>
        <v>0</v>
      </c>
      <c r="R87" s="25" t="b">
        <f>AND($L87="A",$C$5=Data!$G$24)</f>
        <v>0</v>
      </c>
      <c r="S87" s="25" t="b">
        <f>AND($L87="A",$C$5=Data!$G$23)</f>
        <v>0</v>
      </c>
      <c r="T87" s="55">
        <f t="shared" si="22"/>
        <v>0</v>
      </c>
      <c r="U87" s="55">
        <f t="shared" si="16"/>
        <v>0</v>
      </c>
      <c r="V87" s="25" t="b">
        <f>AND($L87="B",$C$6=Data!$G$24)</f>
        <v>0</v>
      </c>
      <c r="W87" s="25" t="b">
        <f>AND($L87="B",$C$6=Data!$G$23)</f>
        <v>0</v>
      </c>
      <c r="X87" s="55">
        <f t="shared" si="23"/>
        <v>0</v>
      </c>
      <c r="Y87" s="55">
        <f t="shared" si="17"/>
        <v>0</v>
      </c>
      <c r="Z87" s="25" t="b">
        <f>AND($L87="C",$C$7=Data!$G$24)</f>
        <v>0</v>
      </c>
      <c r="AA87" s="25" t="b">
        <f>AND($L87="C",$C$7=Data!$G$23)</f>
        <v>0</v>
      </c>
      <c r="AB87" s="55">
        <f t="shared" si="24"/>
        <v>0</v>
      </c>
      <c r="AC87" s="55">
        <f t="shared" si="18"/>
        <v>0</v>
      </c>
      <c r="AE87" s="55">
        <f t="shared" si="25"/>
        <v>0</v>
      </c>
      <c r="AG87" s="125" t="b">
        <f>OR(AND($C$5=Data!$G$24,K87="A"),AND($C$6=Data!$G$24,K87="B"),AND($C$7=Data!$G$24,K87="C"))*COUNTIFS(B:B,B87,K:K,K87,B:B,"&lt;&gt;"&amp;"",C:C,"&lt;&gt;"&amp;"")&gt;1</f>
        <v>0</v>
      </c>
      <c r="AH87" s="125" t="b">
        <f t="shared" si="26"/>
        <v>0</v>
      </c>
      <c r="AI87" s="55">
        <f t="shared" si="27"/>
        <v>0</v>
      </c>
    </row>
    <row r="88" spans="1:35" ht="30.75" customHeight="1" x14ac:dyDescent="0.25">
      <c r="A88" s="57"/>
      <c r="B88" s="57"/>
      <c r="C88" s="59"/>
      <c r="D88" s="119"/>
      <c r="E88" s="43"/>
      <c r="F88" s="43"/>
      <c r="G88" s="58"/>
      <c r="H88" s="123"/>
      <c r="I88" s="132"/>
      <c r="J88" s="135">
        <f t="shared" si="19"/>
        <v>0</v>
      </c>
      <c r="K88" s="64" t="str">
        <f t="shared" si="14"/>
        <v>0</v>
      </c>
      <c r="L88" s="65" t="str">
        <f t="shared" si="15"/>
        <v>0</v>
      </c>
      <c r="M88" s="55">
        <f>SUMIFS($J:$J,$C:$C,Data!$B$6,$B:$B,$B88)</f>
        <v>0</v>
      </c>
      <c r="N88" s="55">
        <f>SUMIFS($J:$J,$C:$C,Data!$B$7,$B:$B,$B88)</f>
        <v>0</v>
      </c>
      <c r="O88" s="55">
        <f>SUMIFS($J:$J,$C:$C,Data!$B$8,$B:$B,$B88)</f>
        <v>0</v>
      </c>
      <c r="P88" s="55">
        <f t="shared" si="20"/>
        <v>0</v>
      </c>
      <c r="Q88" s="55">
        <f t="shared" si="21"/>
        <v>0</v>
      </c>
      <c r="R88" s="25" t="b">
        <f>AND($L88="A",$C$5=Data!$G$24)</f>
        <v>0</v>
      </c>
      <c r="S88" s="25" t="b">
        <f>AND($L88="A",$C$5=Data!$G$23)</f>
        <v>0</v>
      </c>
      <c r="T88" s="55">
        <f t="shared" si="22"/>
        <v>0</v>
      </c>
      <c r="U88" s="55">
        <f t="shared" si="16"/>
        <v>0</v>
      </c>
      <c r="V88" s="25" t="b">
        <f>AND($L88="B",$C$6=Data!$G$24)</f>
        <v>0</v>
      </c>
      <c r="W88" s="25" t="b">
        <f>AND($L88="B",$C$6=Data!$G$23)</f>
        <v>0</v>
      </c>
      <c r="X88" s="55">
        <f t="shared" si="23"/>
        <v>0</v>
      </c>
      <c r="Y88" s="55">
        <f t="shared" si="17"/>
        <v>0</v>
      </c>
      <c r="Z88" s="25" t="b">
        <f>AND($L88="C",$C$7=Data!$G$24)</f>
        <v>0</v>
      </c>
      <c r="AA88" s="25" t="b">
        <f>AND($L88="C",$C$7=Data!$G$23)</f>
        <v>0</v>
      </c>
      <c r="AB88" s="55">
        <f t="shared" si="24"/>
        <v>0</v>
      </c>
      <c r="AC88" s="55">
        <f t="shared" si="18"/>
        <v>0</v>
      </c>
      <c r="AE88" s="55">
        <f t="shared" si="25"/>
        <v>0</v>
      </c>
      <c r="AG88" s="125" t="b">
        <f>OR(AND($C$5=Data!$G$24,K88="A"),AND($C$6=Data!$G$24,K88="B"),AND($C$7=Data!$G$24,K88="C"))*COUNTIFS(B:B,B88,K:K,K88,B:B,"&lt;&gt;"&amp;"",C:C,"&lt;&gt;"&amp;"")&gt;1</f>
        <v>0</v>
      </c>
      <c r="AH88" s="125" t="b">
        <f t="shared" si="26"/>
        <v>0</v>
      </c>
      <c r="AI88" s="55">
        <f t="shared" si="27"/>
        <v>0</v>
      </c>
    </row>
    <row r="89" spans="1:35" ht="30.75" customHeight="1" x14ac:dyDescent="0.25">
      <c r="A89" s="57"/>
      <c r="B89" s="57"/>
      <c r="C89" s="59"/>
      <c r="D89" s="119"/>
      <c r="E89" s="43"/>
      <c r="F89" s="43"/>
      <c r="G89" s="58"/>
      <c r="H89" s="123"/>
      <c r="I89" s="132"/>
      <c r="J89" s="135">
        <f t="shared" si="19"/>
        <v>0</v>
      </c>
      <c r="K89" s="64" t="str">
        <f t="shared" si="14"/>
        <v>0</v>
      </c>
      <c r="L89" s="65" t="str">
        <f t="shared" si="15"/>
        <v>0</v>
      </c>
      <c r="M89" s="55">
        <f>SUMIFS($J:$J,$C:$C,Data!$B$6,$B:$B,$B89)</f>
        <v>0</v>
      </c>
      <c r="N89" s="55">
        <f>SUMIFS($J:$J,$C:$C,Data!$B$7,$B:$B,$B89)</f>
        <v>0</v>
      </c>
      <c r="O89" s="55">
        <f>SUMIFS($J:$J,$C:$C,Data!$B$8,$B:$B,$B89)</f>
        <v>0</v>
      </c>
      <c r="P89" s="55">
        <f t="shared" si="20"/>
        <v>0</v>
      </c>
      <c r="Q89" s="55">
        <f t="shared" si="21"/>
        <v>0</v>
      </c>
      <c r="R89" s="25" t="b">
        <f>AND($L89="A",$C$5=Data!$G$24)</f>
        <v>0</v>
      </c>
      <c r="S89" s="25" t="b">
        <f>AND($L89="A",$C$5=Data!$G$23)</f>
        <v>0</v>
      </c>
      <c r="T89" s="55">
        <f t="shared" si="22"/>
        <v>0</v>
      </c>
      <c r="U89" s="55">
        <f t="shared" si="16"/>
        <v>0</v>
      </c>
      <c r="V89" s="25" t="b">
        <f>AND($L89="B",$C$6=Data!$G$24)</f>
        <v>0</v>
      </c>
      <c r="W89" s="25" t="b">
        <f>AND($L89="B",$C$6=Data!$G$23)</f>
        <v>0</v>
      </c>
      <c r="X89" s="55">
        <f t="shared" si="23"/>
        <v>0</v>
      </c>
      <c r="Y89" s="55">
        <f t="shared" si="17"/>
        <v>0</v>
      </c>
      <c r="Z89" s="25" t="b">
        <f>AND($L89="C",$C$7=Data!$G$24)</f>
        <v>0</v>
      </c>
      <c r="AA89" s="25" t="b">
        <f>AND($L89="C",$C$7=Data!$G$23)</f>
        <v>0</v>
      </c>
      <c r="AB89" s="55">
        <f t="shared" si="24"/>
        <v>0</v>
      </c>
      <c r="AC89" s="55">
        <f t="shared" si="18"/>
        <v>0</v>
      </c>
      <c r="AE89" s="55">
        <f t="shared" si="25"/>
        <v>0</v>
      </c>
      <c r="AG89" s="125" t="b">
        <f>OR(AND($C$5=Data!$G$24,K89="A"),AND($C$6=Data!$G$24,K89="B"),AND($C$7=Data!$G$24,K89="C"))*COUNTIFS(B:B,B89,K:K,K89,B:B,"&lt;&gt;"&amp;"",C:C,"&lt;&gt;"&amp;"")&gt;1</f>
        <v>0</v>
      </c>
      <c r="AH89" s="125" t="b">
        <f t="shared" si="26"/>
        <v>0</v>
      </c>
      <c r="AI89" s="55">
        <f t="shared" si="27"/>
        <v>0</v>
      </c>
    </row>
    <row r="90" spans="1:35" ht="30.75" customHeight="1" x14ac:dyDescent="0.25">
      <c r="A90" s="57"/>
      <c r="B90" s="57"/>
      <c r="C90" s="59"/>
      <c r="D90" s="119"/>
      <c r="E90" s="43"/>
      <c r="F90" s="43"/>
      <c r="G90" s="58"/>
      <c r="H90" s="123"/>
      <c r="I90" s="132"/>
      <c r="J90" s="135">
        <f t="shared" si="19"/>
        <v>0</v>
      </c>
      <c r="K90" s="64" t="str">
        <f t="shared" si="14"/>
        <v>0</v>
      </c>
      <c r="L90" s="65" t="str">
        <f t="shared" si="15"/>
        <v>0</v>
      </c>
      <c r="M90" s="55">
        <f>SUMIFS($J:$J,$C:$C,Data!$B$6,$B:$B,$B90)</f>
        <v>0</v>
      </c>
      <c r="N90" s="55">
        <f>SUMIFS($J:$J,$C:$C,Data!$B$7,$B:$B,$B90)</f>
        <v>0</v>
      </c>
      <c r="O90" s="55">
        <f>SUMIFS($J:$J,$C:$C,Data!$B$8,$B:$B,$B90)</f>
        <v>0</v>
      </c>
      <c r="P90" s="55">
        <f t="shared" si="20"/>
        <v>0</v>
      </c>
      <c r="Q90" s="55">
        <f t="shared" si="21"/>
        <v>0</v>
      </c>
      <c r="R90" s="25" t="b">
        <f>AND($L90="A",$C$5=Data!$G$24)</f>
        <v>0</v>
      </c>
      <c r="S90" s="25" t="b">
        <f>AND($L90="A",$C$5=Data!$G$23)</f>
        <v>0</v>
      </c>
      <c r="T90" s="55">
        <f t="shared" si="22"/>
        <v>0</v>
      </c>
      <c r="U90" s="55">
        <f t="shared" si="16"/>
        <v>0</v>
      </c>
      <c r="V90" s="25" t="b">
        <f>AND($L90="B",$C$6=Data!$G$24)</f>
        <v>0</v>
      </c>
      <c r="W90" s="25" t="b">
        <f>AND($L90="B",$C$6=Data!$G$23)</f>
        <v>0</v>
      </c>
      <c r="X90" s="55">
        <f t="shared" si="23"/>
        <v>0</v>
      </c>
      <c r="Y90" s="55">
        <f t="shared" si="17"/>
        <v>0</v>
      </c>
      <c r="Z90" s="25" t="b">
        <f>AND($L90="C",$C$7=Data!$G$24)</f>
        <v>0</v>
      </c>
      <c r="AA90" s="25" t="b">
        <f>AND($L90="C",$C$7=Data!$G$23)</f>
        <v>0</v>
      </c>
      <c r="AB90" s="55">
        <f t="shared" si="24"/>
        <v>0</v>
      </c>
      <c r="AC90" s="55">
        <f t="shared" si="18"/>
        <v>0</v>
      </c>
      <c r="AE90" s="55">
        <f t="shared" si="25"/>
        <v>0</v>
      </c>
      <c r="AG90" s="125" t="b">
        <f>OR(AND($C$5=Data!$G$24,K90="A"),AND($C$6=Data!$G$24,K90="B"),AND($C$7=Data!$G$24,K90="C"))*COUNTIFS(B:B,B90,K:K,K90,B:B,"&lt;&gt;"&amp;"",C:C,"&lt;&gt;"&amp;"")&gt;1</f>
        <v>0</v>
      </c>
      <c r="AH90" s="125" t="b">
        <f t="shared" si="26"/>
        <v>0</v>
      </c>
      <c r="AI90" s="55">
        <f t="shared" si="27"/>
        <v>0</v>
      </c>
    </row>
    <row r="91" spans="1:35" ht="30.75" customHeight="1" x14ac:dyDescent="0.25">
      <c r="A91" s="57"/>
      <c r="B91" s="57"/>
      <c r="C91" s="59"/>
      <c r="D91" s="119"/>
      <c r="E91" s="43"/>
      <c r="F91" s="43"/>
      <c r="G91" s="58"/>
      <c r="H91" s="123"/>
      <c r="I91" s="132"/>
      <c r="J91" s="135">
        <f t="shared" si="19"/>
        <v>0</v>
      </c>
      <c r="K91" s="64" t="str">
        <f t="shared" si="14"/>
        <v>0</v>
      </c>
      <c r="L91" s="65" t="str">
        <f t="shared" si="15"/>
        <v>0</v>
      </c>
      <c r="M91" s="55">
        <f>SUMIFS($J:$J,$C:$C,Data!$B$6,$B:$B,$B91)</f>
        <v>0</v>
      </c>
      <c r="N91" s="55">
        <f>SUMIFS($J:$J,$C:$C,Data!$B$7,$B:$B,$B91)</f>
        <v>0</v>
      </c>
      <c r="O91" s="55">
        <f>SUMIFS($J:$J,$C:$C,Data!$B$8,$B:$B,$B91)</f>
        <v>0</v>
      </c>
      <c r="P91" s="55">
        <f t="shared" si="20"/>
        <v>0</v>
      </c>
      <c r="Q91" s="55">
        <f t="shared" si="21"/>
        <v>0</v>
      </c>
      <c r="R91" s="25" t="b">
        <f>AND($L91="A",$C$5=Data!$G$24)</f>
        <v>0</v>
      </c>
      <c r="S91" s="25" t="b">
        <f>AND($L91="A",$C$5=Data!$G$23)</f>
        <v>0</v>
      </c>
      <c r="T91" s="55">
        <f t="shared" si="22"/>
        <v>0</v>
      </c>
      <c r="U91" s="55">
        <f t="shared" si="16"/>
        <v>0</v>
      </c>
      <c r="V91" s="25" t="b">
        <f>AND($L91="B",$C$6=Data!$G$24)</f>
        <v>0</v>
      </c>
      <c r="W91" s="25" t="b">
        <f>AND($L91="B",$C$6=Data!$G$23)</f>
        <v>0</v>
      </c>
      <c r="X91" s="55">
        <f t="shared" si="23"/>
        <v>0</v>
      </c>
      <c r="Y91" s="55">
        <f t="shared" si="17"/>
        <v>0</v>
      </c>
      <c r="Z91" s="25" t="b">
        <f>AND($L91="C",$C$7=Data!$G$24)</f>
        <v>0</v>
      </c>
      <c r="AA91" s="25" t="b">
        <f>AND($L91="C",$C$7=Data!$G$23)</f>
        <v>0</v>
      </c>
      <c r="AB91" s="55">
        <f t="shared" si="24"/>
        <v>0</v>
      </c>
      <c r="AC91" s="55">
        <f t="shared" si="18"/>
        <v>0</v>
      </c>
      <c r="AE91" s="55">
        <f t="shared" si="25"/>
        <v>0</v>
      </c>
      <c r="AG91" s="125" t="b">
        <f>OR(AND($C$5=Data!$G$24,K91="A"),AND($C$6=Data!$G$24,K91="B"),AND($C$7=Data!$G$24,K91="C"))*COUNTIFS(B:B,B91,K:K,K91,B:B,"&lt;&gt;"&amp;"",C:C,"&lt;&gt;"&amp;"")&gt;1</f>
        <v>0</v>
      </c>
      <c r="AH91" s="125" t="b">
        <f t="shared" si="26"/>
        <v>0</v>
      </c>
      <c r="AI91" s="55">
        <f t="shared" si="27"/>
        <v>0</v>
      </c>
    </row>
    <row r="92" spans="1:35" ht="30.75" customHeight="1" x14ac:dyDescent="0.25">
      <c r="A92" s="57"/>
      <c r="B92" s="57"/>
      <c r="C92" s="59"/>
      <c r="D92" s="119"/>
      <c r="E92" s="43"/>
      <c r="F92" s="43"/>
      <c r="G92" s="58"/>
      <c r="H92" s="123"/>
      <c r="I92" s="132"/>
      <c r="J92" s="135">
        <f t="shared" si="19"/>
        <v>0</v>
      </c>
      <c r="K92" s="64" t="str">
        <f t="shared" si="14"/>
        <v>0</v>
      </c>
      <c r="L92" s="65" t="str">
        <f t="shared" si="15"/>
        <v>0</v>
      </c>
      <c r="M92" s="55">
        <f>SUMIFS($J:$J,$C:$C,Data!$B$6,$B:$B,$B92)</f>
        <v>0</v>
      </c>
      <c r="N92" s="55">
        <f>SUMIFS($J:$J,$C:$C,Data!$B$7,$B:$B,$B92)</f>
        <v>0</v>
      </c>
      <c r="O92" s="55">
        <f>SUMIFS($J:$J,$C:$C,Data!$B$8,$B:$B,$B92)</f>
        <v>0</v>
      </c>
      <c r="P92" s="55">
        <f t="shared" si="20"/>
        <v>0</v>
      </c>
      <c r="Q92" s="55">
        <f t="shared" si="21"/>
        <v>0</v>
      </c>
      <c r="R92" s="25" t="b">
        <f>AND($L92="A",$C$5=Data!$G$24)</f>
        <v>0</v>
      </c>
      <c r="S92" s="25" t="b">
        <f>AND($L92="A",$C$5=Data!$G$23)</f>
        <v>0</v>
      </c>
      <c r="T92" s="55">
        <f t="shared" si="22"/>
        <v>0</v>
      </c>
      <c r="U92" s="55">
        <f t="shared" si="16"/>
        <v>0</v>
      </c>
      <c r="V92" s="25" t="b">
        <f>AND($L92="B",$C$6=Data!$G$24)</f>
        <v>0</v>
      </c>
      <c r="W92" s="25" t="b">
        <f>AND($L92="B",$C$6=Data!$G$23)</f>
        <v>0</v>
      </c>
      <c r="X92" s="55">
        <f t="shared" si="23"/>
        <v>0</v>
      </c>
      <c r="Y92" s="55">
        <f t="shared" si="17"/>
        <v>0</v>
      </c>
      <c r="Z92" s="25" t="b">
        <f>AND($L92="C",$C$7=Data!$G$24)</f>
        <v>0</v>
      </c>
      <c r="AA92" s="25" t="b">
        <f>AND($L92="C",$C$7=Data!$G$23)</f>
        <v>0</v>
      </c>
      <c r="AB92" s="55">
        <f t="shared" si="24"/>
        <v>0</v>
      </c>
      <c r="AC92" s="55">
        <f t="shared" si="18"/>
        <v>0</v>
      </c>
      <c r="AE92" s="55">
        <f t="shared" si="25"/>
        <v>0</v>
      </c>
      <c r="AG92" s="125" t="b">
        <f>OR(AND($C$5=Data!$G$24,K92="A"),AND($C$6=Data!$G$24,K92="B"),AND($C$7=Data!$G$24,K92="C"))*COUNTIFS(B:B,B92,K:K,K92,B:B,"&lt;&gt;"&amp;"",C:C,"&lt;&gt;"&amp;"")&gt;1</f>
        <v>0</v>
      </c>
      <c r="AH92" s="125" t="b">
        <f t="shared" si="26"/>
        <v>0</v>
      </c>
      <c r="AI92" s="55">
        <f t="shared" si="27"/>
        <v>0</v>
      </c>
    </row>
    <row r="93" spans="1:35" ht="30.75" customHeight="1" x14ac:dyDescent="0.25">
      <c r="A93" s="57"/>
      <c r="B93" s="57"/>
      <c r="C93" s="59"/>
      <c r="D93" s="119"/>
      <c r="E93" s="43"/>
      <c r="F93" s="43"/>
      <c r="G93" s="58"/>
      <c r="H93" s="123"/>
      <c r="I93" s="132"/>
      <c r="J93" s="135">
        <f t="shared" si="19"/>
        <v>0</v>
      </c>
      <c r="K93" s="64" t="str">
        <f t="shared" si="14"/>
        <v>0</v>
      </c>
      <c r="L93" s="65" t="str">
        <f t="shared" si="15"/>
        <v>0</v>
      </c>
      <c r="M93" s="55">
        <f>SUMIFS($J:$J,$C:$C,Data!$B$6,$B:$B,$B93)</f>
        <v>0</v>
      </c>
      <c r="N93" s="55">
        <f>SUMIFS($J:$J,$C:$C,Data!$B$7,$B:$B,$B93)</f>
        <v>0</v>
      </c>
      <c r="O93" s="55">
        <f>SUMIFS($J:$J,$C:$C,Data!$B$8,$B:$B,$B93)</f>
        <v>0</v>
      </c>
      <c r="P93" s="55">
        <f t="shared" si="20"/>
        <v>0</v>
      </c>
      <c r="Q93" s="55">
        <f t="shared" si="21"/>
        <v>0</v>
      </c>
      <c r="R93" s="25" t="b">
        <f>AND($L93="A",$C$5=Data!$G$24)</f>
        <v>0</v>
      </c>
      <c r="S93" s="25" t="b">
        <f>AND($L93="A",$C$5=Data!$G$23)</f>
        <v>0</v>
      </c>
      <c r="T93" s="55">
        <f t="shared" si="22"/>
        <v>0</v>
      </c>
      <c r="U93" s="55">
        <f t="shared" si="16"/>
        <v>0</v>
      </c>
      <c r="V93" s="25" t="b">
        <f>AND($L93="B",$C$6=Data!$G$24)</f>
        <v>0</v>
      </c>
      <c r="W93" s="25" t="b">
        <f>AND($L93="B",$C$6=Data!$G$23)</f>
        <v>0</v>
      </c>
      <c r="X93" s="55">
        <f t="shared" si="23"/>
        <v>0</v>
      </c>
      <c r="Y93" s="55">
        <f t="shared" si="17"/>
        <v>0</v>
      </c>
      <c r="Z93" s="25" t="b">
        <f>AND($L93="C",$C$7=Data!$G$24)</f>
        <v>0</v>
      </c>
      <c r="AA93" s="25" t="b">
        <f>AND($L93="C",$C$7=Data!$G$23)</f>
        <v>0</v>
      </c>
      <c r="AB93" s="55">
        <f t="shared" si="24"/>
        <v>0</v>
      </c>
      <c r="AC93" s="55">
        <f t="shared" si="18"/>
        <v>0</v>
      </c>
      <c r="AE93" s="55">
        <f t="shared" si="25"/>
        <v>0</v>
      </c>
      <c r="AG93" s="125" t="b">
        <f>OR(AND($C$5=Data!$G$24,K93="A"),AND($C$6=Data!$G$24,K93="B"),AND($C$7=Data!$G$24,K93="C"))*COUNTIFS(B:B,B93,K:K,K93,B:B,"&lt;&gt;"&amp;"",C:C,"&lt;&gt;"&amp;"")&gt;1</f>
        <v>0</v>
      </c>
      <c r="AH93" s="125" t="b">
        <f t="shared" si="26"/>
        <v>0</v>
      </c>
      <c r="AI93" s="55">
        <f t="shared" si="27"/>
        <v>0</v>
      </c>
    </row>
    <row r="94" spans="1:35" ht="30.75" customHeight="1" x14ac:dyDescent="0.25">
      <c r="A94" s="57"/>
      <c r="B94" s="57"/>
      <c r="C94" s="59"/>
      <c r="D94" s="119"/>
      <c r="E94" s="43"/>
      <c r="F94" s="43"/>
      <c r="G94" s="58"/>
      <c r="H94" s="123"/>
      <c r="I94" s="132"/>
      <c r="J94" s="135">
        <f t="shared" si="19"/>
        <v>0</v>
      </c>
      <c r="K94" s="64" t="str">
        <f t="shared" si="14"/>
        <v>0</v>
      </c>
      <c r="L94" s="65" t="str">
        <f t="shared" si="15"/>
        <v>0</v>
      </c>
      <c r="M94" s="55">
        <f>SUMIFS($J:$J,$C:$C,Data!$B$6,$B:$B,$B94)</f>
        <v>0</v>
      </c>
      <c r="N94" s="55">
        <f>SUMIFS($J:$J,$C:$C,Data!$B$7,$B:$B,$B94)</f>
        <v>0</v>
      </c>
      <c r="O94" s="55">
        <f>SUMIFS($J:$J,$C:$C,Data!$B$8,$B:$B,$B94)</f>
        <v>0</v>
      </c>
      <c r="P94" s="55">
        <f t="shared" si="20"/>
        <v>0</v>
      </c>
      <c r="Q94" s="55">
        <f t="shared" si="21"/>
        <v>0</v>
      </c>
      <c r="R94" s="25" t="b">
        <f>AND($L94="A",$C$5=Data!$G$24)</f>
        <v>0</v>
      </c>
      <c r="S94" s="25" t="b">
        <f>AND($L94="A",$C$5=Data!$G$23)</f>
        <v>0</v>
      </c>
      <c r="T94" s="55">
        <f t="shared" si="22"/>
        <v>0</v>
      </c>
      <c r="U94" s="55">
        <f t="shared" si="16"/>
        <v>0</v>
      </c>
      <c r="V94" s="25" t="b">
        <f>AND($L94="B",$C$6=Data!$G$24)</f>
        <v>0</v>
      </c>
      <c r="W94" s="25" t="b">
        <f>AND($L94="B",$C$6=Data!$G$23)</f>
        <v>0</v>
      </c>
      <c r="X94" s="55">
        <f t="shared" si="23"/>
        <v>0</v>
      </c>
      <c r="Y94" s="55">
        <f t="shared" si="17"/>
        <v>0</v>
      </c>
      <c r="Z94" s="25" t="b">
        <f>AND($L94="C",$C$7=Data!$G$24)</f>
        <v>0</v>
      </c>
      <c r="AA94" s="25" t="b">
        <f>AND($L94="C",$C$7=Data!$G$23)</f>
        <v>0</v>
      </c>
      <c r="AB94" s="55">
        <f t="shared" si="24"/>
        <v>0</v>
      </c>
      <c r="AC94" s="55">
        <f t="shared" si="18"/>
        <v>0</v>
      </c>
      <c r="AE94" s="55">
        <f t="shared" si="25"/>
        <v>0</v>
      </c>
      <c r="AG94" s="125" t="b">
        <f>OR(AND($C$5=Data!$G$24,K94="A"),AND($C$6=Data!$G$24,K94="B"),AND($C$7=Data!$G$24,K94="C"))*COUNTIFS(B:B,B94,K:K,K94,B:B,"&lt;&gt;"&amp;"",C:C,"&lt;&gt;"&amp;"")&gt;1</f>
        <v>0</v>
      </c>
      <c r="AH94" s="125" t="b">
        <f t="shared" si="26"/>
        <v>0</v>
      </c>
      <c r="AI94" s="55">
        <f t="shared" si="27"/>
        <v>0</v>
      </c>
    </row>
    <row r="95" spans="1:35" ht="30.75" customHeight="1" x14ac:dyDescent="0.25">
      <c r="A95" s="57"/>
      <c r="B95" s="57"/>
      <c r="C95" s="59"/>
      <c r="D95" s="119"/>
      <c r="E95" s="43"/>
      <c r="F95" s="43"/>
      <c r="G95" s="58"/>
      <c r="H95" s="123"/>
      <c r="I95" s="132"/>
      <c r="J95" s="135">
        <f t="shared" si="19"/>
        <v>0</v>
      </c>
      <c r="K95" s="64" t="str">
        <f t="shared" si="14"/>
        <v>0</v>
      </c>
      <c r="L95" s="65" t="str">
        <f t="shared" si="15"/>
        <v>0</v>
      </c>
      <c r="M95" s="55">
        <f>SUMIFS($J:$J,$C:$C,Data!$B$6,$B:$B,$B95)</f>
        <v>0</v>
      </c>
      <c r="N95" s="55">
        <f>SUMIFS($J:$J,$C:$C,Data!$B$7,$B:$B,$B95)</f>
        <v>0</v>
      </c>
      <c r="O95" s="55">
        <f>SUMIFS($J:$J,$C:$C,Data!$B$8,$B:$B,$B95)</f>
        <v>0</v>
      </c>
      <c r="P95" s="55">
        <f t="shared" si="20"/>
        <v>0</v>
      </c>
      <c r="Q95" s="55">
        <f t="shared" si="21"/>
        <v>0</v>
      </c>
      <c r="R95" s="25" t="b">
        <f>AND($L95="A",$C$5=Data!$G$24)</f>
        <v>0</v>
      </c>
      <c r="S95" s="25" t="b">
        <f>AND($L95="A",$C$5=Data!$G$23)</f>
        <v>0</v>
      </c>
      <c r="T95" s="55">
        <f t="shared" si="22"/>
        <v>0</v>
      </c>
      <c r="U95" s="55">
        <f t="shared" si="16"/>
        <v>0</v>
      </c>
      <c r="V95" s="25" t="b">
        <f>AND($L95="B",$C$6=Data!$G$24)</f>
        <v>0</v>
      </c>
      <c r="W95" s="25" t="b">
        <f>AND($L95="B",$C$6=Data!$G$23)</f>
        <v>0</v>
      </c>
      <c r="X95" s="55">
        <f t="shared" si="23"/>
        <v>0</v>
      </c>
      <c r="Y95" s="55">
        <f t="shared" si="17"/>
        <v>0</v>
      </c>
      <c r="Z95" s="25" t="b">
        <f>AND($L95="C",$C$7=Data!$G$24)</f>
        <v>0</v>
      </c>
      <c r="AA95" s="25" t="b">
        <f>AND($L95="C",$C$7=Data!$G$23)</f>
        <v>0</v>
      </c>
      <c r="AB95" s="55">
        <f t="shared" si="24"/>
        <v>0</v>
      </c>
      <c r="AC95" s="55">
        <f t="shared" si="18"/>
        <v>0</v>
      </c>
      <c r="AE95" s="55">
        <f t="shared" si="25"/>
        <v>0</v>
      </c>
      <c r="AG95" s="125" t="b">
        <f>OR(AND($C$5=Data!$G$24,K95="A"),AND($C$6=Data!$G$24,K95="B"),AND($C$7=Data!$G$24,K95="C"))*COUNTIFS(B:B,B95,K:K,K95,B:B,"&lt;&gt;"&amp;"",C:C,"&lt;&gt;"&amp;"")&gt;1</f>
        <v>0</v>
      </c>
      <c r="AH95" s="125" t="b">
        <f t="shared" si="26"/>
        <v>0</v>
      </c>
      <c r="AI95" s="55">
        <f t="shared" si="27"/>
        <v>0</v>
      </c>
    </row>
    <row r="96" spans="1:35" ht="30.75" customHeight="1" x14ac:dyDescent="0.25">
      <c r="A96" s="57"/>
      <c r="B96" s="57"/>
      <c r="C96" s="59"/>
      <c r="D96" s="119"/>
      <c r="E96" s="43"/>
      <c r="F96" s="43"/>
      <c r="G96" s="58"/>
      <c r="H96" s="123"/>
      <c r="I96" s="132"/>
      <c r="J96" s="135">
        <f t="shared" si="19"/>
        <v>0</v>
      </c>
      <c r="K96" s="64" t="str">
        <f t="shared" si="14"/>
        <v>0</v>
      </c>
      <c r="L96" s="65" t="str">
        <f t="shared" si="15"/>
        <v>0</v>
      </c>
      <c r="M96" s="55">
        <f>SUMIFS($J:$J,$C:$C,Data!$B$6,$B:$B,$B96)</f>
        <v>0</v>
      </c>
      <c r="N96" s="55">
        <f>SUMIFS($J:$J,$C:$C,Data!$B$7,$B:$B,$B96)</f>
        <v>0</v>
      </c>
      <c r="O96" s="55">
        <f>SUMIFS($J:$J,$C:$C,Data!$B$8,$B:$B,$B96)</f>
        <v>0</v>
      </c>
      <c r="P96" s="55">
        <f t="shared" si="20"/>
        <v>0</v>
      </c>
      <c r="Q96" s="55">
        <f t="shared" si="21"/>
        <v>0</v>
      </c>
      <c r="R96" s="25" t="b">
        <f>AND($L96="A",$C$5=Data!$G$24)</f>
        <v>0</v>
      </c>
      <c r="S96" s="25" t="b">
        <f>AND($L96="A",$C$5=Data!$G$23)</f>
        <v>0</v>
      </c>
      <c r="T96" s="55">
        <f t="shared" si="22"/>
        <v>0</v>
      </c>
      <c r="U96" s="55">
        <f t="shared" si="16"/>
        <v>0</v>
      </c>
      <c r="V96" s="25" t="b">
        <f>AND($L96="B",$C$6=Data!$G$24)</f>
        <v>0</v>
      </c>
      <c r="W96" s="25" t="b">
        <f>AND($L96="B",$C$6=Data!$G$23)</f>
        <v>0</v>
      </c>
      <c r="X96" s="55">
        <f t="shared" si="23"/>
        <v>0</v>
      </c>
      <c r="Y96" s="55">
        <f t="shared" si="17"/>
        <v>0</v>
      </c>
      <c r="Z96" s="25" t="b">
        <f>AND($L96="C",$C$7=Data!$G$24)</f>
        <v>0</v>
      </c>
      <c r="AA96" s="25" t="b">
        <f>AND($L96="C",$C$7=Data!$G$23)</f>
        <v>0</v>
      </c>
      <c r="AB96" s="55">
        <f t="shared" si="24"/>
        <v>0</v>
      </c>
      <c r="AC96" s="55">
        <f t="shared" si="18"/>
        <v>0</v>
      </c>
      <c r="AE96" s="55">
        <f t="shared" si="25"/>
        <v>0</v>
      </c>
      <c r="AG96" s="125" t="b">
        <f>OR(AND($C$5=Data!$G$24,K96="A"),AND($C$6=Data!$G$24,K96="B"),AND($C$7=Data!$G$24,K96="C"))*COUNTIFS(B:B,B96,K:K,K96,B:B,"&lt;&gt;"&amp;"",C:C,"&lt;&gt;"&amp;"")&gt;1</f>
        <v>0</v>
      </c>
      <c r="AH96" s="125" t="b">
        <f t="shared" si="26"/>
        <v>0</v>
      </c>
      <c r="AI96" s="55">
        <f t="shared" si="27"/>
        <v>0</v>
      </c>
    </row>
    <row r="97" spans="1:35" ht="30.75" customHeight="1" x14ac:dyDescent="0.25">
      <c r="A97" s="57"/>
      <c r="B97" s="57"/>
      <c r="C97" s="59"/>
      <c r="D97" s="119"/>
      <c r="E97" s="43"/>
      <c r="F97" s="43"/>
      <c r="G97" s="58"/>
      <c r="H97" s="123"/>
      <c r="I97" s="132"/>
      <c r="J97" s="135">
        <f t="shared" si="19"/>
        <v>0</v>
      </c>
      <c r="K97" s="64" t="str">
        <f t="shared" si="14"/>
        <v>0</v>
      </c>
      <c r="L97" s="65" t="str">
        <f t="shared" si="15"/>
        <v>0</v>
      </c>
      <c r="M97" s="55">
        <f>SUMIFS($J:$J,$C:$C,Data!$B$6,$B:$B,$B97)</f>
        <v>0</v>
      </c>
      <c r="N97" s="55">
        <f>SUMIFS($J:$J,$C:$C,Data!$B$7,$B:$B,$B97)</f>
        <v>0</v>
      </c>
      <c r="O97" s="55">
        <f>SUMIFS($J:$J,$C:$C,Data!$B$8,$B:$B,$B97)</f>
        <v>0</v>
      </c>
      <c r="P97" s="55">
        <f t="shared" si="20"/>
        <v>0</v>
      </c>
      <c r="Q97" s="55">
        <f t="shared" si="21"/>
        <v>0</v>
      </c>
      <c r="R97" s="25" t="b">
        <f>AND($L97="A",$C$5=Data!$G$24)</f>
        <v>0</v>
      </c>
      <c r="S97" s="25" t="b">
        <f>AND($L97="A",$C$5=Data!$G$23)</f>
        <v>0</v>
      </c>
      <c r="T97" s="55">
        <f t="shared" si="22"/>
        <v>0</v>
      </c>
      <c r="U97" s="55">
        <f t="shared" si="16"/>
        <v>0</v>
      </c>
      <c r="V97" s="25" t="b">
        <f>AND($L97="B",$C$6=Data!$G$24)</f>
        <v>0</v>
      </c>
      <c r="W97" s="25" t="b">
        <f>AND($L97="B",$C$6=Data!$G$23)</f>
        <v>0</v>
      </c>
      <c r="X97" s="55">
        <f t="shared" si="23"/>
        <v>0</v>
      </c>
      <c r="Y97" s="55">
        <f t="shared" si="17"/>
        <v>0</v>
      </c>
      <c r="Z97" s="25" t="b">
        <f>AND($L97="C",$C$7=Data!$G$24)</f>
        <v>0</v>
      </c>
      <c r="AA97" s="25" t="b">
        <f>AND($L97="C",$C$7=Data!$G$23)</f>
        <v>0</v>
      </c>
      <c r="AB97" s="55">
        <f t="shared" si="24"/>
        <v>0</v>
      </c>
      <c r="AC97" s="55">
        <f t="shared" si="18"/>
        <v>0</v>
      </c>
      <c r="AE97" s="55">
        <f t="shared" si="25"/>
        <v>0</v>
      </c>
      <c r="AG97" s="125" t="b">
        <f>OR(AND($C$5=Data!$G$24,K97="A"),AND($C$6=Data!$G$24,K97="B"),AND($C$7=Data!$G$24,K97="C"))*COUNTIFS(B:B,B97,K:K,K97,B:B,"&lt;&gt;"&amp;"",C:C,"&lt;&gt;"&amp;"")&gt;1</f>
        <v>0</v>
      </c>
      <c r="AH97" s="125" t="b">
        <f t="shared" si="26"/>
        <v>0</v>
      </c>
      <c r="AI97" s="55">
        <f t="shared" si="27"/>
        <v>0</v>
      </c>
    </row>
    <row r="98" spans="1:35" ht="30.75" customHeight="1" x14ac:dyDescent="0.25">
      <c r="A98" s="57"/>
      <c r="B98" s="57"/>
      <c r="C98" s="59"/>
      <c r="D98" s="119"/>
      <c r="E98" s="43"/>
      <c r="F98" s="43"/>
      <c r="G98" s="58"/>
      <c r="H98" s="123"/>
      <c r="I98" s="132"/>
      <c r="J98" s="135">
        <f t="shared" si="19"/>
        <v>0</v>
      </c>
      <c r="K98" s="64" t="str">
        <f t="shared" si="14"/>
        <v>0</v>
      </c>
      <c r="L98" s="65" t="str">
        <f t="shared" si="15"/>
        <v>0</v>
      </c>
      <c r="M98" s="55">
        <f>SUMIFS($J:$J,$C:$C,Data!$B$6,$B:$B,$B98)</f>
        <v>0</v>
      </c>
      <c r="N98" s="55">
        <f>SUMIFS($J:$J,$C:$C,Data!$B$7,$B:$B,$B98)</f>
        <v>0</v>
      </c>
      <c r="O98" s="55">
        <f>SUMIFS($J:$J,$C:$C,Data!$B$8,$B:$B,$B98)</f>
        <v>0</v>
      </c>
      <c r="P98" s="55">
        <f t="shared" si="20"/>
        <v>0</v>
      </c>
      <c r="Q98" s="55">
        <f t="shared" si="21"/>
        <v>0</v>
      </c>
      <c r="R98" s="25" t="b">
        <f>AND($L98="A",$C$5=Data!$G$24)</f>
        <v>0</v>
      </c>
      <c r="S98" s="25" t="b">
        <f>AND($L98="A",$C$5=Data!$G$23)</f>
        <v>0</v>
      </c>
      <c r="T98" s="55">
        <f t="shared" si="22"/>
        <v>0</v>
      </c>
      <c r="U98" s="55">
        <f t="shared" si="16"/>
        <v>0</v>
      </c>
      <c r="V98" s="25" t="b">
        <f>AND($L98="B",$C$6=Data!$G$24)</f>
        <v>0</v>
      </c>
      <c r="W98" s="25" t="b">
        <f>AND($L98="B",$C$6=Data!$G$23)</f>
        <v>0</v>
      </c>
      <c r="X98" s="55">
        <f t="shared" si="23"/>
        <v>0</v>
      </c>
      <c r="Y98" s="55">
        <f t="shared" si="17"/>
        <v>0</v>
      </c>
      <c r="Z98" s="25" t="b">
        <f>AND($L98="C",$C$7=Data!$G$24)</f>
        <v>0</v>
      </c>
      <c r="AA98" s="25" t="b">
        <f>AND($L98="C",$C$7=Data!$G$23)</f>
        <v>0</v>
      </c>
      <c r="AB98" s="55">
        <f t="shared" si="24"/>
        <v>0</v>
      </c>
      <c r="AC98" s="55">
        <f t="shared" si="18"/>
        <v>0</v>
      </c>
      <c r="AE98" s="55">
        <f t="shared" si="25"/>
        <v>0</v>
      </c>
      <c r="AG98" s="125" t="b">
        <f>OR(AND($C$5=Data!$G$24,K98="A"),AND($C$6=Data!$G$24,K98="B"),AND($C$7=Data!$G$24,K98="C"))*COUNTIFS(B:B,B98,K:K,K98,B:B,"&lt;&gt;"&amp;"",C:C,"&lt;&gt;"&amp;"")&gt;1</f>
        <v>0</v>
      </c>
      <c r="AH98" s="125" t="b">
        <f t="shared" si="26"/>
        <v>0</v>
      </c>
      <c r="AI98" s="55">
        <f t="shared" si="27"/>
        <v>0</v>
      </c>
    </row>
    <row r="99" spans="1:35" ht="30.75" customHeight="1" x14ac:dyDescent="0.25">
      <c r="A99" s="57"/>
      <c r="B99" s="57"/>
      <c r="C99" s="59"/>
      <c r="D99" s="119"/>
      <c r="E99" s="43"/>
      <c r="F99" s="43"/>
      <c r="G99" s="58"/>
      <c r="H99" s="123"/>
      <c r="I99" s="132"/>
      <c r="J99" s="135">
        <f t="shared" si="19"/>
        <v>0</v>
      </c>
      <c r="K99" s="64" t="str">
        <f t="shared" si="14"/>
        <v>0</v>
      </c>
      <c r="L99" s="65" t="str">
        <f t="shared" si="15"/>
        <v>0</v>
      </c>
      <c r="M99" s="55">
        <f>SUMIFS($J:$J,$C:$C,Data!$B$6,$B:$B,$B99)</f>
        <v>0</v>
      </c>
      <c r="N99" s="55">
        <f>SUMIFS($J:$J,$C:$C,Data!$B$7,$B:$B,$B99)</f>
        <v>0</v>
      </c>
      <c r="O99" s="55">
        <f>SUMIFS($J:$J,$C:$C,Data!$B$8,$B:$B,$B99)</f>
        <v>0</v>
      </c>
      <c r="P99" s="55">
        <f t="shared" si="20"/>
        <v>0</v>
      </c>
      <c r="Q99" s="55">
        <f t="shared" si="21"/>
        <v>0</v>
      </c>
      <c r="R99" s="25" t="b">
        <f>AND($L99="A",$C$5=Data!$G$24)</f>
        <v>0</v>
      </c>
      <c r="S99" s="25" t="b">
        <f>AND($L99="A",$C$5=Data!$G$23)</f>
        <v>0</v>
      </c>
      <c r="T99" s="55">
        <f t="shared" si="22"/>
        <v>0</v>
      </c>
      <c r="U99" s="55">
        <f t="shared" si="16"/>
        <v>0</v>
      </c>
      <c r="V99" s="25" t="b">
        <f>AND($L99="B",$C$6=Data!$G$24)</f>
        <v>0</v>
      </c>
      <c r="W99" s="25" t="b">
        <f>AND($L99="B",$C$6=Data!$G$23)</f>
        <v>0</v>
      </c>
      <c r="X99" s="55">
        <f t="shared" si="23"/>
        <v>0</v>
      </c>
      <c r="Y99" s="55">
        <f t="shared" si="17"/>
        <v>0</v>
      </c>
      <c r="Z99" s="25" t="b">
        <f>AND($L99="C",$C$7=Data!$G$24)</f>
        <v>0</v>
      </c>
      <c r="AA99" s="25" t="b">
        <f>AND($L99="C",$C$7=Data!$G$23)</f>
        <v>0</v>
      </c>
      <c r="AB99" s="55">
        <f t="shared" si="24"/>
        <v>0</v>
      </c>
      <c r="AC99" s="55">
        <f t="shared" si="18"/>
        <v>0</v>
      </c>
      <c r="AE99" s="55">
        <f t="shared" si="25"/>
        <v>0</v>
      </c>
      <c r="AG99" s="125" t="b">
        <f>OR(AND($C$5=Data!$G$24,K99="A"),AND($C$6=Data!$G$24,K99="B"),AND($C$7=Data!$G$24,K99="C"))*COUNTIFS(B:B,B99,K:K,K99,B:B,"&lt;&gt;"&amp;"",C:C,"&lt;&gt;"&amp;"")&gt;1</f>
        <v>0</v>
      </c>
      <c r="AH99" s="125" t="b">
        <f t="shared" si="26"/>
        <v>0</v>
      </c>
      <c r="AI99" s="55">
        <f t="shared" si="27"/>
        <v>0</v>
      </c>
    </row>
    <row r="100" spans="1:35" ht="30.75" customHeight="1" x14ac:dyDescent="0.25">
      <c r="A100" s="57"/>
      <c r="B100" s="57"/>
      <c r="C100" s="59"/>
      <c r="D100" s="119"/>
      <c r="E100" s="43"/>
      <c r="F100" s="43"/>
      <c r="G100" s="58"/>
      <c r="H100" s="123"/>
      <c r="I100" s="132"/>
      <c r="J100" s="135">
        <f t="shared" si="19"/>
        <v>0</v>
      </c>
      <c r="K100" s="64" t="str">
        <f t="shared" si="14"/>
        <v>0</v>
      </c>
      <c r="L100" s="65" t="str">
        <f t="shared" si="15"/>
        <v>0</v>
      </c>
      <c r="M100" s="55">
        <f>SUMIFS($J:$J,$C:$C,Data!$B$6,$B:$B,$B100)</f>
        <v>0</v>
      </c>
      <c r="N100" s="55">
        <f>SUMIFS($J:$J,$C:$C,Data!$B$7,$B:$B,$B100)</f>
        <v>0</v>
      </c>
      <c r="O100" s="55">
        <f>SUMIFS($J:$J,$C:$C,Data!$B$8,$B:$B,$B100)</f>
        <v>0</v>
      </c>
      <c r="P100" s="55">
        <f t="shared" si="20"/>
        <v>0</v>
      </c>
      <c r="Q100" s="55">
        <f t="shared" si="21"/>
        <v>0</v>
      </c>
      <c r="R100" s="25" t="b">
        <f>AND($L100="A",$C$5=Data!$G$24)</f>
        <v>0</v>
      </c>
      <c r="S100" s="25" t="b">
        <f>AND($L100="A",$C$5=Data!$G$23)</f>
        <v>0</v>
      </c>
      <c r="T100" s="55">
        <f t="shared" si="22"/>
        <v>0</v>
      </c>
      <c r="U100" s="55">
        <f t="shared" si="16"/>
        <v>0</v>
      </c>
      <c r="V100" s="25" t="b">
        <f>AND($L100="B",$C$6=Data!$G$24)</f>
        <v>0</v>
      </c>
      <c r="W100" s="25" t="b">
        <f>AND($L100="B",$C$6=Data!$G$23)</f>
        <v>0</v>
      </c>
      <c r="X100" s="55">
        <f t="shared" si="23"/>
        <v>0</v>
      </c>
      <c r="Y100" s="55">
        <f t="shared" si="17"/>
        <v>0</v>
      </c>
      <c r="Z100" s="25" t="b">
        <f>AND($L100="C",$C$7=Data!$G$24)</f>
        <v>0</v>
      </c>
      <c r="AA100" s="25" t="b">
        <f>AND($L100="C",$C$7=Data!$G$23)</f>
        <v>0</v>
      </c>
      <c r="AB100" s="55">
        <f t="shared" si="24"/>
        <v>0</v>
      </c>
      <c r="AC100" s="55">
        <f t="shared" si="18"/>
        <v>0</v>
      </c>
      <c r="AE100" s="55">
        <f t="shared" si="25"/>
        <v>0</v>
      </c>
      <c r="AG100" s="125" t="b">
        <f>OR(AND($C$5=Data!$G$24,K100="A"),AND($C$6=Data!$G$24,K100="B"),AND($C$7=Data!$G$24,K100="C"))*COUNTIFS(B:B,B100,K:K,K100,B:B,"&lt;&gt;"&amp;"",C:C,"&lt;&gt;"&amp;"")&gt;1</f>
        <v>0</v>
      </c>
      <c r="AH100" s="125" t="b">
        <f t="shared" si="26"/>
        <v>0</v>
      </c>
      <c r="AI100" s="55">
        <f t="shared" si="27"/>
        <v>0</v>
      </c>
    </row>
    <row r="101" spans="1:35" ht="30.75" customHeight="1" x14ac:dyDescent="0.25">
      <c r="A101" s="57"/>
      <c r="B101" s="57"/>
      <c r="C101" s="59"/>
      <c r="D101" s="119"/>
      <c r="E101" s="43"/>
      <c r="F101" s="43"/>
      <c r="G101" s="58"/>
      <c r="H101" s="123"/>
      <c r="I101" s="132"/>
      <c r="J101" s="135">
        <f t="shared" si="19"/>
        <v>0</v>
      </c>
      <c r="K101" s="64" t="str">
        <f t="shared" si="14"/>
        <v>0</v>
      </c>
      <c r="L101" s="65" t="str">
        <f t="shared" si="15"/>
        <v>0</v>
      </c>
      <c r="M101" s="55">
        <f>SUMIFS($J:$J,$C:$C,Data!$B$6,$B:$B,$B101)</f>
        <v>0</v>
      </c>
      <c r="N101" s="55">
        <f>SUMIFS($J:$J,$C:$C,Data!$B$7,$B:$B,$B101)</f>
        <v>0</v>
      </c>
      <c r="O101" s="55">
        <f>SUMIFS($J:$J,$C:$C,Data!$B$8,$B:$B,$B101)</f>
        <v>0</v>
      </c>
      <c r="P101" s="55">
        <f t="shared" si="20"/>
        <v>0</v>
      </c>
      <c r="Q101" s="55">
        <f t="shared" si="21"/>
        <v>0</v>
      </c>
      <c r="R101" s="25" t="b">
        <f>AND($L101="A",$C$5=Data!$G$24)</f>
        <v>0</v>
      </c>
      <c r="S101" s="25" t="b">
        <f>AND($L101="A",$C$5=Data!$G$23)</f>
        <v>0</v>
      </c>
      <c r="T101" s="55">
        <f t="shared" si="22"/>
        <v>0</v>
      </c>
      <c r="U101" s="55">
        <f t="shared" si="16"/>
        <v>0</v>
      </c>
      <c r="V101" s="25" t="b">
        <f>AND($L101="B",$C$6=Data!$G$24)</f>
        <v>0</v>
      </c>
      <c r="W101" s="25" t="b">
        <f>AND($L101="B",$C$6=Data!$G$23)</f>
        <v>0</v>
      </c>
      <c r="X101" s="55">
        <f t="shared" si="23"/>
        <v>0</v>
      </c>
      <c r="Y101" s="55">
        <f t="shared" si="17"/>
        <v>0</v>
      </c>
      <c r="Z101" s="25" t="b">
        <f>AND($L101="C",$C$7=Data!$G$24)</f>
        <v>0</v>
      </c>
      <c r="AA101" s="25" t="b">
        <f>AND($L101="C",$C$7=Data!$G$23)</f>
        <v>0</v>
      </c>
      <c r="AB101" s="55">
        <f t="shared" si="24"/>
        <v>0</v>
      </c>
      <c r="AC101" s="55">
        <f t="shared" si="18"/>
        <v>0</v>
      </c>
      <c r="AE101" s="55">
        <f t="shared" si="25"/>
        <v>0</v>
      </c>
      <c r="AG101" s="125" t="b">
        <f>OR(AND($C$5=Data!$G$24,K101="A"),AND($C$6=Data!$G$24,K101="B"),AND($C$7=Data!$G$24,K101="C"))*COUNTIFS(B:B,B101,K:K,K101,B:B,"&lt;&gt;"&amp;"",C:C,"&lt;&gt;"&amp;"")&gt;1</f>
        <v>0</v>
      </c>
      <c r="AH101" s="125" t="b">
        <f t="shared" si="26"/>
        <v>0</v>
      </c>
      <c r="AI101" s="55">
        <f t="shared" si="27"/>
        <v>0</v>
      </c>
    </row>
    <row r="102" spans="1:35" ht="30.75" customHeight="1" x14ac:dyDescent="0.25">
      <c r="A102" s="57"/>
      <c r="B102" s="57"/>
      <c r="C102" s="59"/>
      <c r="D102" s="119"/>
      <c r="E102" s="43"/>
      <c r="F102" s="43"/>
      <c r="G102" s="58"/>
      <c r="H102" s="123"/>
      <c r="I102" s="132"/>
      <c r="J102" s="135">
        <f t="shared" si="19"/>
        <v>0</v>
      </c>
      <c r="K102" s="64" t="str">
        <f t="shared" si="14"/>
        <v>0</v>
      </c>
      <c r="L102" s="65" t="str">
        <f t="shared" si="15"/>
        <v>0</v>
      </c>
      <c r="M102" s="55">
        <f>SUMIFS($J:$J,$C:$C,Data!$B$6,$B:$B,$B102)</f>
        <v>0</v>
      </c>
      <c r="N102" s="55">
        <f>SUMIFS($J:$J,$C:$C,Data!$B$7,$B:$B,$B102)</f>
        <v>0</v>
      </c>
      <c r="O102" s="55">
        <f>SUMIFS($J:$J,$C:$C,Data!$B$8,$B:$B,$B102)</f>
        <v>0</v>
      </c>
      <c r="P102" s="55">
        <f t="shared" si="20"/>
        <v>0</v>
      </c>
      <c r="Q102" s="55">
        <f t="shared" si="21"/>
        <v>0</v>
      </c>
      <c r="R102" s="25" t="b">
        <f>AND($L102="A",$C$5=Data!$G$24)</f>
        <v>0</v>
      </c>
      <c r="S102" s="25" t="b">
        <f>AND($L102="A",$C$5=Data!$G$23)</f>
        <v>0</v>
      </c>
      <c r="T102" s="55">
        <f t="shared" si="22"/>
        <v>0</v>
      </c>
      <c r="U102" s="55">
        <f t="shared" si="16"/>
        <v>0</v>
      </c>
      <c r="V102" s="25" t="b">
        <f>AND($L102="B",$C$6=Data!$G$24)</f>
        <v>0</v>
      </c>
      <c r="W102" s="25" t="b">
        <f>AND($L102="B",$C$6=Data!$G$23)</f>
        <v>0</v>
      </c>
      <c r="X102" s="55">
        <f t="shared" si="23"/>
        <v>0</v>
      </c>
      <c r="Y102" s="55">
        <f t="shared" si="17"/>
        <v>0</v>
      </c>
      <c r="Z102" s="25" t="b">
        <f>AND($L102="C",$C$7=Data!$G$24)</f>
        <v>0</v>
      </c>
      <c r="AA102" s="25" t="b">
        <f>AND($L102="C",$C$7=Data!$G$23)</f>
        <v>0</v>
      </c>
      <c r="AB102" s="55">
        <f t="shared" si="24"/>
        <v>0</v>
      </c>
      <c r="AC102" s="55">
        <f t="shared" si="18"/>
        <v>0</v>
      </c>
      <c r="AE102" s="55">
        <f t="shared" si="25"/>
        <v>0</v>
      </c>
      <c r="AG102" s="125" t="b">
        <f>OR(AND($C$5=Data!$G$24,K102="A"),AND($C$6=Data!$G$24,K102="B"),AND($C$7=Data!$G$24,K102="C"))*COUNTIFS(B:B,B102,K:K,K102,B:B,"&lt;&gt;"&amp;"",C:C,"&lt;&gt;"&amp;"")&gt;1</f>
        <v>0</v>
      </c>
      <c r="AH102" s="125" t="b">
        <f t="shared" si="26"/>
        <v>0</v>
      </c>
      <c r="AI102" s="55">
        <f t="shared" si="27"/>
        <v>0</v>
      </c>
    </row>
    <row r="103" spans="1:35" ht="30.75" customHeight="1" x14ac:dyDescent="0.25">
      <c r="A103" s="57"/>
      <c r="B103" s="57"/>
      <c r="C103" s="59"/>
      <c r="D103" s="119"/>
      <c r="E103" s="43"/>
      <c r="F103" s="43"/>
      <c r="G103" s="58"/>
      <c r="H103" s="123"/>
      <c r="I103" s="132"/>
      <c r="J103" s="135">
        <f t="shared" si="19"/>
        <v>0</v>
      </c>
      <c r="K103" s="64" t="str">
        <f t="shared" si="14"/>
        <v>0</v>
      </c>
      <c r="L103" s="65" t="str">
        <f t="shared" si="15"/>
        <v>0</v>
      </c>
      <c r="M103" s="55">
        <f>SUMIFS($J:$J,$C:$C,Data!$B$6,$B:$B,$B103)</f>
        <v>0</v>
      </c>
      <c r="N103" s="55">
        <f>SUMIFS($J:$J,$C:$C,Data!$B$7,$B:$B,$B103)</f>
        <v>0</v>
      </c>
      <c r="O103" s="55">
        <f>SUMIFS($J:$J,$C:$C,Data!$B$8,$B:$B,$B103)</f>
        <v>0</v>
      </c>
      <c r="P103" s="55">
        <f t="shared" si="20"/>
        <v>0</v>
      </c>
      <c r="Q103" s="55">
        <f t="shared" si="21"/>
        <v>0</v>
      </c>
      <c r="R103" s="25" t="b">
        <f>AND($L103="A",$C$5=Data!$G$24)</f>
        <v>0</v>
      </c>
      <c r="S103" s="25" t="b">
        <f>AND($L103="A",$C$5=Data!$G$23)</f>
        <v>0</v>
      </c>
      <c r="T103" s="55">
        <f t="shared" si="22"/>
        <v>0</v>
      </c>
      <c r="U103" s="55">
        <f t="shared" si="16"/>
        <v>0</v>
      </c>
      <c r="V103" s="25" t="b">
        <f>AND($L103="B",$C$6=Data!$G$24)</f>
        <v>0</v>
      </c>
      <c r="W103" s="25" t="b">
        <f>AND($L103="B",$C$6=Data!$G$23)</f>
        <v>0</v>
      </c>
      <c r="X103" s="55">
        <f t="shared" si="23"/>
        <v>0</v>
      </c>
      <c r="Y103" s="55">
        <f t="shared" si="17"/>
        <v>0</v>
      </c>
      <c r="Z103" s="25" t="b">
        <f>AND($L103="C",$C$7=Data!$G$24)</f>
        <v>0</v>
      </c>
      <c r="AA103" s="25" t="b">
        <f>AND($L103="C",$C$7=Data!$G$23)</f>
        <v>0</v>
      </c>
      <c r="AB103" s="55">
        <f t="shared" si="24"/>
        <v>0</v>
      </c>
      <c r="AC103" s="55">
        <f t="shared" si="18"/>
        <v>0</v>
      </c>
      <c r="AE103" s="55">
        <f t="shared" si="25"/>
        <v>0</v>
      </c>
      <c r="AG103" s="125" t="b">
        <f>OR(AND($C$5=Data!$G$24,K103="A"),AND($C$6=Data!$G$24,K103="B"),AND($C$7=Data!$G$24,K103="C"))*COUNTIFS(B:B,B103,K:K,K103,B:B,"&lt;&gt;"&amp;"",C:C,"&lt;&gt;"&amp;"")&gt;1</f>
        <v>0</v>
      </c>
      <c r="AH103" s="125" t="b">
        <f t="shared" si="26"/>
        <v>0</v>
      </c>
      <c r="AI103" s="55">
        <f t="shared" si="27"/>
        <v>0</v>
      </c>
    </row>
    <row r="104" spans="1:35" ht="30.75" customHeight="1" x14ac:dyDescent="0.25">
      <c r="A104" s="57"/>
      <c r="B104" s="57"/>
      <c r="C104" s="59"/>
      <c r="D104" s="119"/>
      <c r="E104" s="43"/>
      <c r="F104" s="43"/>
      <c r="G104" s="58"/>
      <c r="H104" s="123"/>
      <c r="I104" s="132"/>
      <c r="J104" s="135">
        <f t="shared" si="19"/>
        <v>0</v>
      </c>
      <c r="K104" s="64" t="str">
        <f t="shared" si="14"/>
        <v>0</v>
      </c>
      <c r="L104" s="65" t="str">
        <f t="shared" si="15"/>
        <v>0</v>
      </c>
      <c r="M104" s="55">
        <f>SUMIFS($J:$J,$C:$C,Data!$B$6,$B:$B,$B104)</f>
        <v>0</v>
      </c>
      <c r="N104" s="55">
        <f>SUMIFS($J:$J,$C:$C,Data!$B$7,$B:$B,$B104)</f>
        <v>0</v>
      </c>
      <c r="O104" s="55">
        <f>SUMIFS($J:$J,$C:$C,Data!$B$8,$B:$B,$B104)</f>
        <v>0</v>
      </c>
      <c r="P104" s="55">
        <f t="shared" si="20"/>
        <v>0</v>
      </c>
      <c r="Q104" s="55">
        <f t="shared" si="21"/>
        <v>0</v>
      </c>
      <c r="R104" s="25" t="b">
        <f>AND($L104="A",$C$5=Data!$G$24)</f>
        <v>0</v>
      </c>
      <c r="S104" s="25" t="b">
        <f>AND($L104="A",$C$5=Data!$G$23)</f>
        <v>0</v>
      </c>
      <c r="T104" s="55">
        <f t="shared" si="22"/>
        <v>0</v>
      </c>
      <c r="U104" s="55">
        <f t="shared" si="16"/>
        <v>0</v>
      </c>
      <c r="V104" s="25" t="b">
        <f>AND($L104="B",$C$6=Data!$G$24)</f>
        <v>0</v>
      </c>
      <c r="W104" s="25" t="b">
        <f>AND($L104="B",$C$6=Data!$G$23)</f>
        <v>0</v>
      </c>
      <c r="X104" s="55">
        <f t="shared" si="23"/>
        <v>0</v>
      </c>
      <c r="Y104" s="55">
        <f t="shared" si="17"/>
        <v>0</v>
      </c>
      <c r="Z104" s="25" t="b">
        <f>AND($L104="C",$C$7=Data!$G$24)</f>
        <v>0</v>
      </c>
      <c r="AA104" s="25" t="b">
        <f>AND($L104="C",$C$7=Data!$G$23)</f>
        <v>0</v>
      </c>
      <c r="AB104" s="55">
        <f t="shared" si="24"/>
        <v>0</v>
      </c>
      <c r="AC104" s="55">
        <f t="shared" si="18"/>
        <v>0</v>
      </c>
      <c r="AE104" s="55">
        <f t="shared" si="25"/>
        <v>0</v>
      </c>
      <c r="AG104" s="125" t="b">
        <f>OR(AND($C$5=Data!$G$24,K104="A"),AND($C$6=Data!$G$24,K104="B"),AND($C$7=Data!$G$24,K104="C"))*COUNTIFS(B:B,B104,K:K,K104,B:B,"&lt;&gt;"&amp;"",C:C,"&lt;&gt;"&amp;"")&gt;1</f>
        <v>0</v>
      </c>
      <c r="AH104" s="125" t="b">
        <f t="shared" si="26"/>
        <v>0</v>
      </c>
      <c r="AI104" s="55">
        <f t="shared" si="27"/>
        <v>0</v>
      </c>
    </row>
    <row r="105" spans="1:35" ht="30.75" customHeight="1" x14ac:dyDescent="0.25">
      <c r="A105" s="57"/>
      <c r="B105" s="57"/>
      <c r="C105" s="59"/>
      <c r="D105" s="119"/>
      <c r="E105" s="43"/>
      <c r="F105" s="43"/>
      <c r="G105" s="58"/>
      <c r="H105" s="123"/>
      <c r="I105" s="132"/>
      <c r="J105" s="135">
        <f t="shared" si="19"/>
        <v>0</v>
      </c>
      <c r="K105" s="64" t="str">
        <f t="shared" si="14"/>
        <v>0</v>
      </c>
      <c r="L105" s="65" t="str">
        <f t="shared" si="15"/>
        <v>0</v>
      </c>
      <c r="M105" s="55">
        <f>SUMIFS($J:$J,$C:$C,Data!$B$6,$B:$B,$B105)</f>
        <v>0</v>
      </c>
      <c r="N105" s="55">
        <f>SUMIFS($J:$J,$C:$C,Data!$B$7,$B:$B,$B105)</f>
        <v>0</v>
      </c>
      <c r="O105" s="55">
        <f>SUMIFS($J:$J,$C:$C,Data!$B$8,$B:$B,$B105)</f>
        <v>0</v>
      </c>
      <c r="P105" s="55">
        <f t="shared" si="20"/>
        <v>0</v>
      </c>
      <c r="Q105" s="55">
        <f t="shared" si="21"/>
        <v>0</v>
      </c>
      <c r="R105" s="25" t="b">
        <f>AND($L105="A",$C$5=Data!$G$24)</f>
        <v>0</v>
      </c>
      <c r="S105" s="25" t="b">
        <f>AND($L105="A",$C$5=Data!$G$23)</f>
        <v>0</v>
      </c>
      <c r="T105" s="55">
        <f t="shared" si="22"/>
        <v>0</v>
      </c>
      <c r="U105" s="55">
        <f t="shared" si="16"/>
        <v>0</v>
      </c>
      <c r="V105" s="25" t="b">
        <f>AND($L105="B",$C$6=Data!$G$24)</f>
        <v>0</v>
      </c>
      <c r="W105" s="25" t="b">
        <f>AND($L105="B",$C$6=Data!$G$23)</f>
        <v>0</v>
      </c>
      <c r="X105" s="55">
        <f t="shared" si="23"/>
        <v>0</v>
      </c>
      <c r="Y105" s="55">
        <f t="shared" si="17"/>
        <v>0</v>
      </c>
      <c r="Z105" s="25" t="b">
        <f>AND($L105="C",$C$7=Data!$G$24)</f>
        <v>0</v>
      </c>
      <c r="AA105" s="25" t="b">
        <f>AND($L105="C",$C$7=Data!$G$23)</f>
        <v>0</v>
      </c>
      <c r="AB105" s="55">
        <f t="shared" si="24"/>
        <v>0</v>
      </c>
      <c r="AC105" s="55">
        <f t="shared" si="18"/>
        <v>0</v>
      </c>
      <c r="AE105" s="55">
        <f t="shared" si="25"/>
        <v>0</v>
      </c>
      <c r="AG105" s="125" t="b">
        <f>OR(AND($C$5=Data!$G$24,K105="A"),AND($C$6=Data!$G$24,K105="B"),AND($C$7=Data!$G$24,K105="C"))*COUNTIFS(B:B,B105,K:K,K105,B:B,"&lt;&gt;"&amp;"",C:C,"&lt;&gt;"&amp;"")&gt;1</f>
        <v>0</v>
      </c>
      <c r="AH105" s="125" t="b">
        <f t="shared" si="26"/>
        <v>0</v>
      </c>
      <c r="AI105" s="55">
        <f t="shared" si="27"/>
        <v>0</v>
      </c>
    </row>
    <row r="106" spans="1:35" ht="30.75" customHeight="1" x14ac:dyDescent="0.25">
      <c r="A106" s="57"/>
      <c r="B106" s="57"/>
      <c r="C106" s="59"/>
      <c r="D106" s="119"/>
      <c r="E106" s="43"/>
      <c r="F106" s="43"/>
      <c r="G106" s="58"/>
      <c r="H106" s="123"/>
      <c r="I106" s="132"/>
      <c r="J106" s="135">
        <f t="shared" si="19"/>
        <v>0</v>
      </c>
      <c r="K106" s="64" t="str">
        <f t="shared" si="14"/>
        <v>0</v>
      </c>
      <c r="L106" s="65" t="str">
        <f t="shared" si="15"/>
        <v>0</v>
      </c>
      <c r="M106" s="55">
        <f>SUMIFS($J:$J,$C:$C,Data!$B$6,$B:$B,$B106)</f>
        <v>0</v>
      </c>
      <c r="N106" s="55">
        <f>SUMIFS($J:$J,$C:$C,Data!$B$7,$B:$B,$B106)</f>
        <v>0</v>
      </c>
      <c r="O106" s="55">
        <f>SUMIFS($J:$J,$C:$C,Data!$B$8,$B:$B,$B106)</f>
        <v>0</v>
      </c>
      <c r="P106" s="55">
        <f t="shared" si="20"/>
        <v>0</v>
      </c>
      <c r="Q106" s="55">
        <f t="shared" si="21"/>
        <v>0</v>
      </c>
      <c r="R106" s="25" t="b">
        <f>AND($L106="A",$C$5=Data!$G$24)</f>
        <v>0</v>
      </c>
      <c r="S106" s="25" t="b">
        <f>AND($L106="A",$C$5=Data!$G$23)</f>
        <v>0</v>
      </c>
      <c r="T106" s="55">
        <f t="shared" si="22"/>
        <v>0</v>
      </c>
      <c r="U106" s="55">
        <f t="shared" si="16"/>
        <v>0</v>
      </c>
      <c r="V106" s="25" t="b">
        <f>AND($L106="B",$C$6=Data!$G$24)</f>
        <v>0</v>
      </c>
      <c r="W106" s="25" t="b">
        <f>AND($L106="B",$C$6=Data!$G$23)</f>
        <v>0</v>
      </c>
      <c r="X106" s="55">
        <f t="shared" si="23"/>
        <v>0</v>
      </c>
      <c r="Y106" s="55">
        <f t="shared" si="17"/>
        <v>0</v>
      </c>
      <c r="Z106" s="25" t="b">
        <f>AND($L106="C",$C$7=Data!$G$24)</f>
        <v>0</v>
      </c>
      <c r="AA106" s="25" t="b">
        <f>AND($L106="C",$C$7=Data!$G$23)</f>
        <v>0</v>
      </c>
      <c r="AB106" s="55">
        <f t="shared" si="24"/>
        <v>0</v>
      </c>
      <c r="AC106" s="55">
        <f t="shared" si="18"/>
        <v>0</v>
      </c>
      <c r="AE106" s="55">
        <f t="shared" si="25"/>
        <v>0</v>
      </c>
      <c r="AG106" s="125" t="b">
        <f>OR(AND($C$5=Data!$G$24,K106="A"),AND($C$6=Data!$G$24,K106="B"),AND($C$7=Data!$G$24,K106="C"))*COUNTIFS(B:B,B106,K:K,K106,B:B,"&lt;&gt;"&amp;"",C:C,"&lt;&gt;"&amp;"")&gt;1</f>
        <v>0</v>
      </c>
      <c r="AH106" s="125" t="b">
        <f t="shared" si="26"/>
        <v>0</v>
      </c>
      <c r="AI106" s="55">
        <f t="shared" si="27"/>
        <v>0</v>
      </c>
    </row>
    <row r="107" spans="1:35" ht="30.75" customHeight="1" x14ac:dyDescent="0.25">
      <c r="A107" s="57"/>
      <c r="B107" s="57"/>
      <c r="C107" s="59"/>
      <c r="D107" s="119"/>
      <c r="E107" s="43"/>
      <c r="F107" s="43"/>
      <c r="G107" s="58"/>
      <c r="H107" s="123"/>
      <c r="I107" s="132"/>
      <c r="J107" s="135">
        <f t="shared" si="19"/>
        <v>0</v>
      </c>
      <c r="K107" s="64" t="str">
        <f t="shared" si="14"/>
        <v>0</v>
      </c>
      <c r="L107" s="65" t="str">
        <f t="shared" si="15"/>
        <v>0</v>
      </c>
      <c r="M107" s="55">
        <f>SUMIFS($J:$J,$C:$C,Data!$B$6,$B:$B,$B107)</f>
        <v>0</v>
      </c>
      <c r="N107" s="55">
        <f>SUMIFS($J:$J,$C:$C,Data!$B$7,$B:$B,$B107)</f>
        <v>0</v>
      </c>
      <c r="O107" s="55">
        <f>SUMIFS($J:$J,$C:$C,Data!$B$8,$B:$B,$B107)</f>
        <v>0</v>
      </c>
      <c r="P107" s="55">
        <f t="shared" si="20"/>
        <v>0</v>
      </c>
      <c r="Q107" s="55">
        <f t="shared" si="21"/>
        <v>0</v>
      </c>
      <c r="R107" s="25" t="b">
        <f>AND($L107="A",$C$5=Data!$G$24)</f>
        <v>0</v>
      </c>
      <c r="S107" s="25" t="b">
        <f>AND($L107="A",$C$5=Data!$G$23)</f>
        <v>0</v>
      </c>
      <c r="T107" s="55">
        <f t="shared" si="22"/>
        <v>0</v>
      </c>
      <c r="U107" s="55">
        <f t="shared" si="16"/>
        <v>0</v>
      </c>
      <c r="V107" s="25" t="b">
        <f>AND($L107="B",$C$6=Data!$G$24)</f>
        <v>0</v>
      </c>
      <c r="W107" s="25" t="b">
        <f>AND($L107="B",$C$6=Data!$G$23)</f>
        <v>0</v>
      </c>
      <c r="X107" s="55">
        <f t="shared" si="23"/>
        <v>0</v>
      </c>
      <c r="Y107" s="55">
        <f t="shared" si="17"/>
        <v>0</v>
      </c>
      <c r="Z107" s="25" t="b">
        <f>AND($L107="C",$C$7=Data!$G$24)</f>
        <v>0</v>
      </c>
      <c r="AA107" s="25" t="b">
        <f>AND($L107="C",$C$7=Data!$G$23)</f>
        <v>0</v>
      </c>
      <c r="AB107" s="55">
        <f t="shared" si="24"/>
        <v>0</v>
      </c>
      <c r="AC107" s="55">
        <f t="shared" si="18"/>
        <v>0</v>
      </c>
      <c r="AE107" s="55">
        <f t="shared" si="25"/>
        <v>0</v>
      </c>
      <c r="AG107" s="125" t="b">
        <f>OR(AND($C$5=Data!$G$24,K107="A"),AND($C$6=Data!$G$24,K107="B"),AND($C$7=Data!$G$24,K107="C"))*COUNTIFS(B:B,B107,K:K,K107,B:B,"&lt;&gt;"&amp;"",C:C,"&lt;&gt;"&amp;"")&gt;1</f>
        <v>0</v>
      </c>
      <c r="AH107" s="125" t="b">
        <f t="shared" si="26"/>
        <v>0</v>
      </c>
      <c r="AI107" s="55">
        <f t="shared" si="27"/>
        <v>0</v>
      </c>
    </row>
    <row r="108" spans="1:35" ht="30.75" customHeight="1" x14ac:dyDescent="0.25">
      <c r="A108" s="57"/>
      <c r="B108" s="57"/>
      <c r="C108" s="59"/>
      <c r="D108" s="119"/>
      <c r="E108" s="43"/>
      <c r="F108" s="43"/>
      <c r="G108" s="58"/>
      <c r="H108" s="123"/>
      <c r="I108" s="132"/>
      <c r="J108" s="135">
        <f t="shared" si="19"/>
        <v>0</v>
      </c>
      <c r="K108" s="64" t="str">
        <f t="shared" si="14"/>
        <v>0</v>
      </c>
      <c r="L108" s="65" t="str">
        <f t="shared" si="15"/>
        <v>0</v>
      </c>
      <c r="M108" s="55">
        <f>SUMIFS($J:$J,$C:$C,Data!$B$6,$B:$B,$B108)</f>
        <v>0</v>
      </c>
      <c r="N108" s="55">
        <f>SUMIFS($J:$J,$C:$C,Data!$B$7,$B:$B,$B108)</f>
        <v>0</v>
      </c>
      <c r="O108" s="55">
        <f>SUMIFS($J:$J,$C:$C,Data!$B$8,$B:$B,$B108)</f>
        <v>0</v>
      </c>
      <c r="P108" s="55">
        <f t="shared" si="20"/>
        <v>0</v>
      </c>
      <c r="Q108" s="55">
        <f t="shared" si="21"/>
        <v>0</v>
      </c>
      <c r="R108" s="25" t="b">
        <f>AND($L108="A",$C$5=Data!$G$24)</f>
        <v>0</v>
      </c>
      <c r="S108" s="25" t="b">
        <f>AND($L108="A",$C$5=Data!$G$23)</f>
        <v>0</v>
      </c>
      <c r="T108" s="55">
        <f t="shared" si="22"/>
        <v>0</v>
      </c>
      <c r="U108" s="55">
        <f t="shared" si="16"/>
        <v>0</v>
      </c>
      <c r="V108" s="25" t="b">
        <f>AND($L108="B",$C$6=Data!$G$24)</f>
        <v>0</v>
      </c>
      <c r="W108" s="25" t="b">
        <f>AND($L108="B",$C$6=Data!$G$23)</f>
        <v>0</v>
      </c>
      <c r="X108" s="55">
        <f t="shared" si="23"/>
        <v>0</v>
      </c>
      <c r="Y108" s="55">
        <f t="shared" si="17"/>
        <v>0</v>
      </c>
      <c r="Z108" s="25" t="b">
        <f>AND($L108="C",$C$7=Data!$G$24)</f>
        <v>0</v>
      </c>
      <c r="AA108" s="25" t="b">
        <f>AND($L108="C",$C$7=Data!$G$23)</f>
        <v>0</v>
      </c>
      <c r="AB108" s="55">
        <f t="shared" si="24"/>
        <v>0</v>
      </c>
      <c r="AC108" s="55">
        <f t="shared" si="18"/>
        <v>0</v>
      </c>
      <c r="AE108" s="55">
        <f t="shared" si="25"/>
        <v>0</v>
      </c>
      <c r="AG108" s="125" t="b">
        <f>OR(AND($C$5=Data!$G$24,K108="A"),AND($C$6=Data!$G$24,K108="B"),AND($C$7=Data!$G$24,K108="C"))*COUNTIFS(B:B,B108,K:K,K108,B:B,"&lt;&gt;"&amp;"",C:C,"&lt;&gt;"&amp;"")&gt;1</f>
        <v>0</v>
      </c>
      <c r="AH108" s="125" t="b">
        <f t="shared" si="26"/>
        <v>0</v>
      </c>
      <c r="AI108" s="55">
        <f t="shared" si="27"/>
        <v>0</v>
      </c>
    </row>
    <row r="109" spans="1:35" ht="30.75" customHeight="1" x14ac:dyDescent="0.25">
      <c r="A109" s="57"/>
      <c r="B109" s="57"/>
      <c r="C109" s="59"/>
      <c r="D109" s="119"/>
      <c r="E109" s="43"/>
      <c r="F109" s="43"/>
      <c r="G109" s="58"/>
      <c r="H109" s="123"/>
      <c r="I109" s="132"/>
      <c r="J109" s="135">
        <f t="shared" si="19"/>
        <v>0</v>
      </c>
      <c r="K109" s="64" t="str">
        <f t="shared" si="14"/>
        <v>0</v>
      </c>
      <c r="L109" s="65" t="str">
        <f t="shared" si="15"/>
        <v>0</v>
      </c>
      <c r="M109" s="55">
        <f>SUMIFS($J:$J,$C:$C,Data!$B$6,$B:$B,$B109)</f>
        <v>0</v>
      </c>
      <c r="N109" s="55">
        <f>SUMIFS($J:$J,$C:$C,Data!$B$7,$B:$B,$B109)</f>
        <v>0</v>
      </c>
      <c r="O109" s="55">
        <f>SUMIFS($J:$J,$C:$C,Data!$B$8,$B:$B,$B109)</f>
        <v>0</v>
      </c>
      <c r="P109" s="55">
        <f t="shared" si="20"/>
        <v>0</v>
      </c>
      <c r="Q109" s="55">
        <f t="shared" si="21"/>
        <v>0</v>
      </c>
      <c r="R109" s="25" t="b">
        <f>AND($L109="A",$C$5=Data!$G$24)</f>
        <v>0</v>
      </c>
      <c r="S109" s="25" t="b">
        <f>AND($L109="A",$C$5=Data!$G$23)</f>
        <v>0</v>
      </c>
      <c r="T109" s="55">
        <f t="shared" si="22"/>
        <v>0</v>
      </c>
      <c r="U109" s="55">
        <f t="shared" si="16"/>
        <v>0</v>
      </c>
      <c r="V109" s="25" t="b">
        <f>AND($L109="B",$C$6=Data!$G$24)</f>
        <v>0</v>
      </c>
      <c r="W109" s="25" t="b">
        <f>AND($L109="B",$C$6=Data!$G$23)</f>
        <v>0</v>
      </c>
      <c r="X109" s="55">
        <f t="shared" si="23"/>
        <v>0</v>
      </c>
      <c r="Y109" s="55">
        <f t="shared" si="17"/>
        <v>0</v>
      </c>
      <c r="Z109" s="25" t="b">
        <f>AND($L109="C",$C$7=Data!$G$24)</f>
        <v>0</v>
      </c>
      <c r="AA109" s="25" t="b">
        <f>AND($L109="C",$C$7=Data!$G$23)</f>
        <v>0</v>
      </c>
      <c r="AB109" s="55">
        <f t="shared" si="24"/>
        <v>0</v>
      </c>
      <c r="AC109" s="55">
        <f t="shared" si="18"/>
        <v>0</v>
      </c>
      <c r="AE109" s="55">
        <f t="shared" si="25"/>
        <v>0</v>
      </c>
      <c r="AG109" s="125" t="b">
        <f>OR(AND($C$5=Data!$G$24,K109="A"),AND($C$6=Data!$G$24,K109="B"),AND($C$7=Data!$G$24,K109="C"))*COUNTIFS(B:B,B109,K:K,K109,B:B,"&lt;&gt;"&amp;"",C:C,"&lt;&gt;"&amp;"")&gt;1</f>
        <v>0</v>
      </c>
      <c r="AH109" s="125" t="b">
        <f t="shared" si="26"/>
        <v>0</v>
      </c>
      <c r="AI109" s="55">
        <f t="shared" si="27"/>
        <v>0</v>
      </c>
    </row>
    <row r="110" spans="1:35" ht="30.75" customHeight="1" x14ac:dyDescent="0.25">
      <c r="A110" s="57"/>
      <c r="B110" s="57"/>
      <c r="C110" s="59"/>
      <c r="D110" s="119"/>
      <c r="E110" s="43"/>
      <c r="F110" s="43"/>
      <c r="G110" s="58"/>
      <c r="H110" s="123"/>
      <c r="I110" s="132"/>
      <c r="J110" s="135">
        <f t="shared" si="19"/>
        <v>0</v>
      </c>
      <c r="K110" s="64" t="str">
        <f t="shared" si="14"/>
        <v>0</v>
      </c>
      <c r="L110" s="65" t="str">
        <f t="shared" si="15"/>
        <v>0</v>
      </c>
      <c r="M110" s="55">
        <f>SUMIFS($J:$J,$C:$C,Data!$B$6,$B:$B,$B110)</f>
        <v>0</v>
      </c>
      <c r="N110" s="55">
        <f>SUMIFS($J:$J,$C:$C,Data!$B$7,$B:$B,$B110)</f>
        <v>0</v>
      </c>
      <c r="O110" s="55">
        <f>SUMIFS($J:$J,$C:$C,Data!$B$8,$B:$B,$B110)</f>
        <v>0</v>
      </c>
      <c r="P110" s="55">
        <f t="shared" si="20"/>
        <v>0</v>
      </c>
      <c r="Q110" s="55">
        <f t="shared" si="21"/>
        <v>0</v>
      </c>
      <c r="R110" s="25" t="b">
        <f>AND($L110="A",$C$5=Data!$G$24)</f>
        <v>0</v>
      </c>
      <c r="S110" s="25" t="b">
        <f>AND($L110="A",$C$5=Data!$G$23)</f>
        <v>0</v>
      </c>
      <c r="T110" s="55">
        <f t="shared" si="22"/>
        <v>0</v>
      </c>
      <c r="U110" s="55">
        <f t="shared" si="16"/>
        <v>0</v>
      </c>
      <c r="V110" s="25" t="b">
        <f>AND($L110="B",$C$6=Data!$G$24)</f>
        <v>0</v>
      </c>
      <c r="W110" s="25" t="b">
        <f>AND($L110="B",$C$6=Data!$G$23)</f>
        <v>0</v>
      </c>
      <c r="X110" s="55">
        <f t="shared" si="23"/>
        <v>0</v>
      </c>
      <c r="Y110" s="55">
        <f t="shared" si="17"/>
        <v>0</v>
      </c>
      <c r="Z110" s="25" t="b">
        <f>AND($L110="C",$C$7=Data!$G$24)</f>
        <v>0</v>
      </c>
      <c r="AA110" s="25" t="b">
        <f>AND($L110="C",$C$7=Data!$G$23)</f>
        <v>0</v>
      </c>
      <c r="AB110" s="55">
        <f t="shared" si="24"/>
        <v>0</v>
      </c>
      <c r="AC110" s="55">
        <f t="shared" si="18"/>
        <v>0</v>
      </c>
      <c r="AE110" s="55">
        <f t="shared" si="25"/>
        <v>0</v>
      </c>
      <c r="AG110" s="125" t="b">
        <f>OR(AND($C$5=Data!$G$24,K110="A"),AND($C$6=Data!$G$24,K110="B"),AND($C$7=Data!$G$24,K110="C"))*COUNTIFS(B:B,B110,K:K,K110,B:B,"&lt;&gt;"&amp;"",C:C,"&lt;&gt;"&amp;"")&gt;1</f>
        <v>0</v>
      </c>
      <c r="AH110" s="125" t="b">
        <f t="shared" si="26"/>
        <v>0</v>
      </c>
      <c r="AI110" s="55">
        <f t="shared" si="27"/>
        <v>0</v>
      </c>
    </row>
    <row r="111" spans="1:35" ht="30.75" customHeight="1" x14ac:dyDescent="0.25">
      <c r="A111" s="57"/>
      <c r="B111" s="57"/>
      <c r="C111" s="59"/>
      <c r="D111" s="119"/>
      <c r="E111" s="43"/>
      <c r="F111" s="43"/>
      <c r="G111" s="58"/>
      <c r="H111" s="123"/>
      <c r="I111" s="132"/>
      <c r="J111" s="135">
        <f t="shared" si="19"/>
        <v>0</v>
      </c>
      <c r="K111" s="64" t="str">
        <f t="shared" si="14"/>
        <v>0</v>
      </c>
      <c r="L111" s="65" t="str">
        <f t="shared" si="15"/>
        <v>0</v>
      </c>
      <c r="M111" s="55">
        <f>SUMIFS($J:$J,$C:$C,Data!$B$6,$B:$B,$B111)</f>
        <v>0</v>
      </c>
      <c r="N111" s="55">
        <f>SUMIFS($J:$J,$C:$C,Data!$B$7,$B:$B,$B111)</f>
        <v>0</v>
      </c>
      <c r="O111" s="55">
        <f>SUMIFS($J:$J,$C:$C,Data!$B$8,$B:$B,$B111)</f>
        <v>0</v>
      </c>
      <c r="P111" s="55">
        <f t="shared" si="20"/>
        <v>0</v>
      </c>
      <c r="Q111" s="55">
        <f t="shared" si="21"/>
        <v>0</v>
      </c>
      <c r="R111" s="25" t="b">
        <f>AND($L111="A",$C$5=Data!$G$24)</f>
        <v>0</v>
      </c>
      <c r="S111" s="25" t="b">
        <f>AND($L111="A",$C$5=Data!$G$23)</f>
        <v>0</v>
      </c>
      <c r="T111" s="55">
        <f t="shared" si="22"/>
        <v>0</v>
      </c>
      <c r="U111" s="55">
        <f t="shared" si="16"/>
        <v>0</v>
      </c>
      <c r="V111" s="25" t="b">
        <f>AND($L111="B",$C$6=Data!$G$24)</f>
        <v>0</v>
      </c>
      <c r="W111" s="25" t="b">
        <f>AND($L111="B",$C$6=Data!$G$23)</f>
        <v>0</v>
      </c>
      <c r="X111" s="55">
        <f t="shared" si="23"/>
        <v>0</v>
      </c>
      <c r="Y111" s="55">
        <f t="shared" si="17"/>
        <v>0</v>
      </c>
      <c r="Z111" s="25" t="b">
        <f>AND($L111="C",$C$7=Data!$G$24)</f>
        <v>0</v>
      </c>
      <c r="AA111" s="25" t="b">
        <f>AND($L111="C",$C$7=Data!$G$23)</f>
        <v>0</v>
      </c>
      <c r="AB111" s="55">
        <f t="shared" si="24"/>
        <v>0</v>
      </c>
      <c r="AC111" s="55">
        <f t="shared" si="18"/>
        <v>0</v>
      </c>
      <c r="AE111" s="55">
        <f t="shared" si="25"/>
        <v>0</v>
      </c>
      <c r="AG111" s="125" t="b">
        <f>OR(AND($C$5=Data!$G$24,K111="A"),AND($C$6=Data!$G$24,K111="B"),AND($C$7=Data!$G$24,K111="C"))*COUNTIFS(B:B,B111,K:K,K111,B:B,"&lt;&gt;"&amp;"",C:C,"&lt;&gt;"&amp;"")&gt;1</f>
        <v>0</v>
      </c>
      <c r="AH111" s="125" t="b">
        <f t="shared" si="26"/>
        <v>0</v>
      </c>
      <c r="AI111" s="55">
        <f t="shared" si="27"/>
        <v>0</v>
      </c>
    </row>
    <row r="112" spans="1:35" ht="30.75" customHeight="1" x14ac:dyDescent="0.25">
      <c r="A112" s="57"/>
      <c r="B112" s="57"/>
      <c r="C112" s="59"/>
      <c r="D112" s="119"/>
      <c r="E112" s="43"/>
      <c r="F112" s="43"/>
      <c r="G112" s="58"/>
      <c r="H112" s="123"/>
      <c r="I112" s="132"/>
      <c r="J112" s="135">
        <f t="shared" si="19"/>
        <v>0</v>
      </c>
      <c r="K112" s="64" t="str">
        <f t="shared" si="14"/>
        <v>0</v>
      </c>
      <c r="L112" s="65" t="str">
        <f t="shared" si="15"/>
        <v>0</v>
      </c>
      <c r="M112" s="55">
        <f>SUMIFS($J:$J,$C:$C,Data!$B$6,$B:$B,$B112)</f>
        <v>0</v>
      </c>
      <c r="N112" s="55">
        <f>SUMIFS($J:$J,$C:$C,Data!$B$7,$B:$B,$B112)</f>
        <v>0</v>
      </c>
      <c r="O112" s="55">
        <f>SUMIFS($J:$J,$C:$C,Data!$B$8,$B:$B,$B112)</f>
        <v>0</v>
      </c>
      <c r="P112" s="55">
        <f t="shared" si="20"/>
        <v>0</v>
      </c>
      <c r="Q112" s="55">
        <f t="shared" si="21"/>
        <v>0</v>
      </c>
      <c r="R112" s="25" t="b">
        <f>AND($L112="A",$C$5=Data!$G$24)</f>
        <v>0</v>
      </c>
      <c r="S112" s="25" t="b">
        <f>AND($L112="A",$C$5=Data!$G$23)</f>
        <v>0</v>
      </c>
      <c r="T112" s="55">
        <f t="shared" si="22"/>
        <v>0</v>
      </c>
      <c r="U112" s="55">
        <f t="shared" si="16"/>
        <v>0</v>
      </c>
      <c r="V112" s="25" t="b">
        <f>AND($L112="B",$C$6=Data!$G$24)</f>
        <v>0</v>
      </c>
      <c r="W112" s="25" t="b">
        <f>AND($L112="B",$C$6=Data!$G$23)</f>
        <v>0</v>
      </c>
      <c r="X112" s="55">
        <f t="shared" si="23"/>
        <v>0</v>
      </c>
      <c r="Y112" s="55">
        <f t="shared" si="17"/>
        <v>0</v>
      </c>
      <c r="Z112" s="25" t="b">
        <f>AND($L112="C",$C$7=Data!$G$24)</f>
        <v>0</v>
      </c>
      <c r="AA112" s="25" t="b">
        <f>AND($L112="C",$C$7=Data!$G$23)</f>
        <v>0</v>
      </c>
      <c r="AB112" s="55">
        <f t="shared" si="24"/>
        <v>0</v>
      </c>
      <c r="AC112" s="55">
        <f t="shared" si="18"/>
        <v>0</v>
      </c>
      <c r="AE112" s="55">
        <f t="shared" si="25"/>
        <v>0</v>
      </c>
      <c r="AG112" s="125" t="b">
        <f>OR(AND($C$5=Data!$G$24,K112="A"),AND($C$6=Data!$G$24,K112="B"),AND($C$7=Data!$G$24,K112="C"))*COUNTIFS(B:B,B112,K:K,K112,B:B,"&lt;&gt;"&amp;"",C:C,"&lt;&gt;"&amp;"")&gt;1</f>
        <v>0</v>
      </c>
      <c r="AH112" s="125" t="b">
        <f t="shared" si="26"/>
        <v>0</v>
      </c>
      <c r="AI112" s="55">
        <f t="shared" si="27"/>
        <v>0</v>
      </c>
    </row>
    <row r="113" spans="1:35" ht="30.75" customHeight="1" x14ac:dyDescent="0.25">
      <c r="A113" s="57"/>
      <c r="B113" s="57"/>
      <c r="C113" s="59"/>
      <c r="D113" s="119"/>
      <c r="E113" s="43"/>
      <c r="F113" s="43"/>
      <c r="G113" s="58"/>
      <c r="H113" s="123"/>
      <c r="I113" s="132"/>
      <c r="J113" s="135">
        <f t="shared" si="19"/>
        <v>0</v>
      </c>
      <c r="K113" s="64" t="str">
        <f t="shared" si="14"/>
        <v>0</v>
      </c>
      <c r="L113" s="65" t="str">
        <f t="shared" si="15"/>
        <v>0</v>
      </c>
      <c r="M113" s="55">
        <f>SUMIFS($J:$J,$C:$C,Data!$B$6,$B:$B,$B113)</f>
        <v>0</v>
      </c>
      <c r="N113" s="55">
        <f>SUMIFS($J:$J,$C:$C,Data!$B$7,$B:$B,$B113)</f>
        <v>0</v>
      </c>
      <c r="O113" s="55">
        <f>SUMIFS($J:$J,$C:$C,Data!$B$8,$B:$B,$B113)</f>
        <v>0</v>
      </c>
      <c r="P113" s="55">
        <f t="shared" si="20"/>
        <v>0</v>
      </c>
      <c r="Q113" s="55">
        <f t="shared" si="21"/>
        <v>0</v>
      </c>
      <c r="R113" s="25" t="b">
        <f>AND($L113="A",$C$5=Data!$G$24)</f>
        <v>0</v>
      </c>
      <c r="S113" s="25" t="b">
        <f>AND($L113="A",$C$5=Data!$G$23)</f>
        <v>0</v>
      </c>
      <c r="T113" s="55">
        <f t="shared" si="22"/>
        <v>0</v>
      </c>
      <c r="U113" s="55">
        <f t="shared" si="16"/>
        <v>0</v>
      </c>
      <c r="V113" s="25" t="b">
        <f>AND($L113="B",$C$6=Data!$G$24)</f>
        <v>0</v>
      </c>
      <c r="W113" s="25" t="b">
        <f>AND($L113="B",$C$6=Data!$G$23)</f>
        <v>0</v>
      </c>
      <c r="X113" s="55">
        <f t="shared" si="23"/>
        <v>0</v>
      </c>
      <c r="Y113" s="55">
        <f t="shared" si="17"/>
        <v>0</v>
      </c>
      <c r="Z113" s="25" t="b">
        <f>AND($L113="C",$C$7=Data!$G$24)</f>
        <v>0</v>
      </c>
      <c r="AA113" s="25" t="b">
        <f>AND($L113="C",$C$7=Data!$G$23)</f>
        <v>0</v>
      </c>
      <c r="AB113" s="55">
        <f t="shared" si="24"/>
        <v>0</v>
      </c>
      <c r="AC113" s="55">
        <f t="shared" si="18"/>
        <v>0</v>
      </c>
      <c r="AE113" s="55">
        <f t="shared" si="25"/>
        <v>0</v>
      </c>
      <c r="AG113" s="125" t="b">
        <f>OR(AND($C$5=Data!$G$24,K113="A"),AND($C$6=Data!$G$24,K113="B"),AND($C$7=Data!$G$24,K113="C"))*COUNTIFS(B:B,B113,K:K,K113,B:B,"&lt;&gt;"&amp;"",C:C,"&lt;&gt;"&amp;"")&gt;1</f>
        <v>0</v>
      </c>
      <c r="AH113" s="125" t="b">
        <f t="shared" si="26"/>
        <v>0</v>
      </c>
      <c r="AI113" s="55">
        <f t="shared" si="27"/>
        <v>0</v>
      </c>
    </row>
    <row r="114" spans="1:35" ht="30.75" customHeight="1" x14ac:dyDescent="0.25">
      <c r="A114" s="57"/>
      <c r="B114" s="57"/>
      <c r="C114" s="59"/>
      <c r="D114" s="119"/>
      <c r="E114" s="43"/>
      <c r="F114" s="43"/>
      <c r="G114" s="58"/>
      <c r="H114" s="123"/>
      <c r="I114" s="132"/>
      <c r="J114" s="135">
        <f t="shared" si="19"/>
        <v>0</v>
      </c>
      <c r="K114" s="64" t="str">
        <f t="shared" si="14"/>
        <v>0</v>
      </c>
      <c r="L114" s="65" t="str">
        <f t="shared" si="15"/>
        <v>0</v>
      </c>
      <c r="M114" s="55">
        <f>SUMIFS($J:$J,$C:$C,Data!$B$6,$B:$B,$B114)</f>
        <v>0</v>
      </c>
      <c r="N114" s="55">
        <f>SUMIFS($J:$J,$C:$C,Data!$B$7,$B:$B,$B114)</f>
        <v>0</v>
      </c>
      <c r="O114" s="55">
        <f>SUMIFS($J:$J,$C:$C,Data!$B$8,$B:$B,$B114)</f>
        <v>0</v>
      </c>
      <c r="P114" s="55">
        <f t="shared" si="20"/>
        <v>0</v>
      </c>
      <c r="Q114" s="55">
        <f t="shared" si="21"/>
        <v>0</v>
      </c>
      <c r="R114" s="25" t="b">
        <f>AND($L114="A",$C$5=Data!$G$24)</f>
        <v>0</v>
      </c>
      <c r="S114" s="25" t="b">
        <f>AND($L114="A",$C$5=Data!$G$23)</f>
        <v>0</v>
      </c>
      <c r="T114" s="55">
        <f t="shared" si="22"/>
        <v>0</v>
      </c>
      <c r="U114" s="55">
        <f t="shared" si="16"/>
        <v>0</v>
      </c>
      <c r="V114" s="25" t="b">
        <f>AND($L114="B",$C$6=Data!$G$24)</f>
        <v>0</v>
      </c>
      <c r="W114" s="25" t="b">
        <f>AND($L114="B",$C$6=Data!$G$23)</f>
        <v>0</v>
      </c>
      <c r="X114" s="55">
        <f t="shared" si="23"/>
        <v>0</v>
      </c>
      <c r="Y114" s="55">
        <f t="shared" si="17"/>
        <v>0</v>
      </c>
      <c r="Z114" s="25" t="b">
        <f>AND($L114="C",$C$7=Data!$G$24)</f>
        <v>0</v>
      </c>
      <c r="AA114" s="25" t="b">
        <f>AND($L114="C",$C$7=Data!$G$23)</f>
        <v>0</v>
      </c>
      <c r="AB114" s="55">
        <f t="shared" si="24"/>
        <v>0</v>
      </c>
      <c r="AC114" s="55">
        <f t="shared" si="18"/>
        <v>0</v>
      </c>
      <c r="AE114" s="55">
        <f t="shared" si="25"/>
        <v>0</v>
      </c>
      <c r="AG114" s="125" t="b">
        <f>OR(AND($C$5=Data!$G$24,K114="A"),AND($C$6=Data!$G$24,K114="B"),AND($C$7=Data!$G$24,K114="C"))*COUNTIFS(B:B,B114,K:K,K114,B:B,"&lt;&gt;"&amp;"",C:C,"&lt;&gt;"&amp;"")&gt;1</f>
        <v>0</v>
      </c>
      <c r="AH114" s="125" t="b">
        <f t="shared" si="26"/>
        <v>0</v>
      </c>
      <c r="AI114" s="55">
        <f t="shared" si="27"/>
        <v>0</v>
      </c>
    </row>
    <row r="115" spans="1:35" ht="30.75" customHeight="1" x14ac:dyDescent="0.25">
      <c r="A115" s="57"/>
      <c r="B115" s="57"/>
      <c r="C115" s="59"/>
      <c r="D115" s="119"/>
      <c r="E115" s="43"/>
      <c r="F115" s="43"/>
      <c r="G115" s="58"/>
      <c r="H115" s="123"/>
      <c r="I115" s="132"/>
      <c r="J115" s="135">
        <f t="shared" si="19"/>
        <v>0</v>
      </c>
      <c r="K115" s="64" t="str">
        <f t="shared" si="14"/>
        <v>0</v>
      </c>
      <c r="L115" s="65" t="str">
        <f t="shared" si="15"/>
        <v>0</v>
      </c>
      <c r="M115" s="55">
        <f>SUMIFS($J:$J,$C:$C,Data!$B$6,$B:$B,$B115)</f>
        <v>0</v>
      </c>
      <c r="N115" s="55">
        <f>SUMIFS($J:$J,$C:$C,Data!$B$7,$B:$B,$B115)</f>
        <v>0</v>
      </c>
      <c r="O115" s="55">
        <f>SUMIFS($J:$J,$C:$C,Data!$B$8,$B:$B,$B115)</f>
        <v>0</v>
      </c>
      <c r="P115" s="55">
        <f t="shared" si="20"/>
        <v>0</v>
      </c>
      <c r="Q115" s="55">
        <f t="shared" si="21"/>
        <v>0</v>
      </c>
      <c r="R115" s="25" t="b">
        <f>AND($L115="A",$C$5=Data!$G$24)</f>
        <v>0</v>
      </c>
      <c r="S115" s="25" t="b">
        <f>AND($L115="A",$C$5=Data!$G$23)</f>
        <v>0</v>
      </c>
      <c r="T115" s="55">
        <f t="shared" si="22"/>
        <v>0</v>
      </c>
      <c r="U115" s="55">
        <f t="shared" si="16"/>
        <v>0</v>
      </c>
      <c r="V115" s="25" t="b">
        <f>AND($L115="B",$C$6=Data!$G$24)</f>
        <v>0</v>
      </c>
      <c r="W115" s="25" t="b">
        <f>AND($L115="B",$C$6=Data!$G$23)</f>
        <v>0</v>
      </c>
      <c r="X115" s="55">
        <f t="shared" si="23"/>
        <v>0</v>
      </c>
      <c r="Y115" s="55">
        <f t="shared" si="17"/>
        <v>0</v>
      </c>
      <c r="Z115" s="25" t="b">
        <f>AND($L115="C",$C$7=Data!$G$24)</f>
        <v>0</v>
      </c>
      <c r="AA115" s="25" t="b">
        <f>AND($L115="C",$C$7=Data!$G$23)</f>
        <v>0</v>
      </c>
      <c r="AB115" s="55">
        <f t="shared" si="24"/>
        <v>0</v>
      </c>
      <c r="AC115" s="55">
        <f t="shared" si="18"/>
        <v>0</v>
      </c>
      <c r="AE115" s="55">
        <f t="shared" si="25"/>
        <v>0</v>
      </c>
      <c r="AG115" s="125" t="b">
        <f>OR(AND($C$5=Data!$G$24,K115="A"),AND($C$6=Data!$G$24,K115="B"),AND($C$7=Data!$G$24,K115="C"))*COUNTIFS(B:B,B115,K:K,K115,B:B,"&lt;&gt;"&amp;"",C:C,"&lt;&gt;"&amp;"")&gt;1</f>
        <v>0</v>
      </c>
      <c r="AH115" s="125" t="b">
        <f t="shared" si="26"/>
        <v>0</v>
      </c>
      <c r="AI115" s="55">
        <f t="shared" si="27"/>
        <v>0</v>
      </c>
    </row>
    <row r="116" spans="1:35" ht="30.75" customHeight="1" x14ac:dyDescent="0.25">
      <c r="A116" s="57"/>
      <c r="B116" s="57"/>
      <c r="C116" s="59"/>
      <c r="D116" s="119"/>
      <c r="E116" s="43"/>
      <c r="F116" s="43"/>
      <c r="G116" s="58"/>
      <c r="H116" s="123"/>
      <c r="I116" s="132"/>
      <c r="J116" s="135">
        <f t="shared" si="19"/>
        <v>0</v>
      </c>
      <c r="K116" s="64" t="str">
        <f t="shared" si="14"/>
        <v>0</v>
      </c>
      <c r="L116" s="65" t="str">
        <f t="shared" si="15"/>
        <v>0</v>
      </c>
      <c r="M116" s="55">
        <f>SUMIFS($J:$J,$C:$C,Data!$B$6,$B:$B,$B116)</f>
        <v>0</v>
      </c>
      <c r="N116" s="55">
        <f>SUMIFS($J:$J,$C:$C,Data!$B$7,$B:$B,$B116)</f>
        <v>0</v>
      </c>
      <c r="O116" s="55">
        <f>SUMIFS($J:$J,$C:$C,Data!$B$8,$B:$B,$B116)</f>
        <v>0</v>
      </c>
      <c r="P116" s="55">
        <f t="shared" si="20"/>
        <v>0</v>
      </c>
      <c r="Q116" s="55">
        <f t="shared" si="21"/>
        <v>0</v>
      </c>
      <c r="R116" s="25" t="b">
        <f>AND($L116="A",$C$5=Data!$G$24)</f>
        <v>0</v>
      </c>
      <c r="S116" s="25" t="b">
        <f>AND($L116="A",$C$5=Data!$G$23)</f>
        <v>0</v>
      </c>
      <c r="T116" s="55">
        <f t="shared" si="22"/>
        <v>0</v>
      </c>
      <c r="U116" s="55">
        <f t="shared" si="16"/>
        <v>0</v>
      </c>
      <c r="V116" s="25" t="b">
        <f>AND($L116="B",$C$6=Data!$G$24)</f>
        <v>0</v>
      </c>
      <c r="W116" s="25" t="b">
        <f>AND($L116="B",$C$6=Data!$G$23)</f>
        <v>0</v>
      </c>
      <c r="X116" s="55">
        <f t="shared" si="23"/>
        <v>0</v>
      </c>
      <c r="Y116" s="55">
        <f t="shared" si="17"/>
        <v>0</v>
      </c>
      <c r="Z116" s="25" t="b">
        <f>AND($L116="C",$C$7=Data!$G$24)</f>
        <v>0</v>
      </c>
      <c r="AA116" s="25" t="b">
        <f>AND($L116="C",$C$7=Data!$G$23)</f>
        <v>0</v>
      </c>
      <c r="AB116" s="55">
        <f t="shared" si="24"/>
        <v>0</v>
      </c>
      <c r="AC116" s="55">
        <f t="shared" si="18"/>
        <v>0</v>
      </c>
      <c r="AE116" s="55">
        <f t="shared" si="25"/>
        <v>0</v>
      </c>
      <c r="AG116" s="125" t="b">
        <f>OR(AND($C$5=Data!$G$24,K116="A"),AND($C$6=Data!$G$24,K116="B"),AND($C$7=Data!$G$24,K116="C"))*COUNTIFS(B:B,B116,K:K,K116,B:B,"&lt;&gt;"&amp;"",C:C,"&lt;&gt;"&amp;"")&gt;1</f>
        <v>0</v>
      </c>
      <c r="AH116" s="125" t="b">
        <f t="shared" si="26"/>
        <v>0</v>
      </c>
      <c r="AI116" s="55">
        <f t="shared" si="27"/>
        <v>0</v>
      </c>
    </row>
    <row r="117" spans="1:35" ht="30.75" customHeight="1" x14ac:dyDescent="0.25">
      <c r="A117" s="57"/>
      <c r="B117" s="57"/>
      <c r="C117" s="59"/>
      <c r="D117" s="119"/>
      <c r="E117" s="43"/>
      <c r="F117" s="43"/>
      <c r="G117" s="58"/>
      <c r="H117" s="123"/>
      <c r="I117" s="132"/>
      <c r="J117" s="135">
        <f t="shared" si="19"/>
        <v>0</v>
      </c>
      <c r="K117" s="64" t="str">
        <f t="shared" si="14"/>
        <v>0</v>
      </c>
      <c r="L117" s="65" t="str">
        <f t="shared" si="15"/>
        <v>0</v>
      </c>
      <c r="M117" s="55">
        <f>SUMIFS($J:$J,$C:$C,Data!$B$6,$B:$B,$B117)</f>
        <v>0</v>
      </c>
      <c r="N117" s="55">
        <f>SUMIFS($J:$J,$C:$C,Data!$B$7,$B:$B,$B117)</f>
        <v>0</v>
      </c>
      <c r="O117" s="55">
        <f>SUMIFS($J:$J,$C:$C,Data!$B$8,$B:$B,$B117)</f>
        <v>0</v>
      </c>
      <c r="P117" s="55">
        <f t="shared" si="20"/>
        <v>0</v>
      </c>
      <c r="Q117" s="55">
        <f t="shared" si="21"/>
        <v>0</v>
      </c>
      <c r="R117" s="25" t="b">
        <f>AND($L117="A",$C$5=Data!$G$24)</f>
        <v>0</v>
      </c>
      <c r="S117" s="25" t="b">
        <f>AND($L117="A",$C$5=Data!$G$23)</f>
        <v>0</v>
      </c>
      <c r="T117" s="55">
        <f t="shared" si="22"/>
        <v>0</v>
      </c>
      <c r="U117" s="55">
        <f t="shared" si="16"/>
        <v>0</v>
      </c>
      <c r="V117" s="25" t="b">
        <f>AND($L117="B",$C$6=Data!$G$24)</f>
        <v>0</v>
      </c>
      <c r="W117" s="25" t="b">
        <f>AND($L117="B",$C$6=Data!$G$23)</f>
        <v>0</v>
      </c>
      <c r="X117" s="55">
        <f t="shared" si="23"/>
        <v>0</v>
      </c>
      <c r="Y117" s="55">
        <f t="shared" si="17"/>
        <v>0</v>
      </c>
      <c r="Z117" s="25" t="b">
        <f>AND($L117="C",$C$7=Data!$G$24)</f>
        <v>0</v>
      </c>
      <c r="AA117" s="25" t="b">
        <f>AND($L117="C",$C$7=Data!$G$23)</f>
        <v>0</v>
      </c>
      <c r="AB117" s="55">
        <f t="shared" si="24"/>
        <v>0</v>
      </c>
      <c r="AC117" s="55">
        <f t="shared" si="18"/>
        <v>0</v>
      </c>
      <c r="AE117" s="55">
        <f t="shared" si="25"/>
        <v>0</v>
      </c>
      <c r="AG117" s="125" t="b">
        <f>OR(AND($C$5=Data!$G$24,K117="A"),AND($C$6=Data!$G$24,K117="B"),AND($C$7=Data!$G$24,K117="C"))*COUNTIFS(B:B,B117,K:K,K117,B:B,"&lt;&gt;"&amp;"",C:C,"&lt;&gt;"&amp;"")&gt;1</f>
        <v>0</v>
      </c>
      <c r="AH117" s="125" t="b">
        <f t="shared" si="26"/>
        <v>0</v>
      </c>
      <c r="AI117" s="55">
        <f t="shared" si="27"/>
        <v>0</v>
      </c>
    </row>
    <row r="118" spans="1:35" ht="30.75" customHeight="1" x14ac:dyDescent="0.25">
      <c r="A118" s="57"/>
      <c r="B118" s="57"/>
      <c r="C118" s="59"/>
      <c r="D118" s="119"/>
      <c r="E118" s="43"/>
      <c r="F118" s="43"/>
      <c r="G118" s="58"/>
      <c r="H118" s="123"/>
      <c r="I118" s="132"/>
      <c r="J118" s="135">
        <f t="shared" si="19"/>
        <v>0</v>
      </c>
      <c r="K118" s="64" t="str">
        <f t="shared" si="14"/>
        <v>0</v>
      </c>
      <c r="L118" s="65" t="str">
        <f t="shared" si="15"/>
        <v>0</v>
      </c>
      <c r="M118" s="55">
        <f>SUMIFS($J:$J,$C:$C,Data!$B$6,$B:$B,$B118)</f>
        <v>0</v>
      </c>
      <c r="N118" s="55">
        <f>SUMIFS($J:$J,$C:$C,Data!$B$7,$B:$B,$B118)</f>
        <v>0</v>
      </c>
      <c r="O118" s="55">
        <f>SUMIFS($J:$J,$C:$C,Data!$B$8,$B:$B,$B118)</f>
        <v>0</v>
      </c>
      <c r="P118" s="55">
        <f t="shared" si="20"/>
        <v>0</v>
      </c>
      <c r="Q118" s="55">
        <f t="shared" si="21"/>
        <v>0</v>
      </c>
      <c r="R118" s="25" t="b">
        <f>AND($L118="A",$C$5=Data!$G$24)</f>
        <v>0</v>
      </c>
      <c r="S118" s="25" t="b">
        <f>AND($L118="A",$C$5=Data!$G$23)</f>
        <v>0</v>
      </c>
      <c r="T118" s="55">
        <f t="shared" si="22"/>
        <v>0</v>
      </c>
      <c r="U118" s="55">
        <f t="shared" si="16"/>
        <v>0</v>
      </c>
      <c r="V118" s="25" t="b">
        <f>AND($L118="B",$C$6=Data!$G$24)</f>
        <v>0</v>
      </c>
      <c r="W118" s="25" t="b">
        <f>AND($L118="B",$C$6=Data!$G$23)</f>
        <v>0</v>
      </c>
      <c r="X118" s="55">
        <f t="shared" si="23"/>
        <v>0</v>
      </c>
      <c r="Y118" s="55">
        <f t="shared" si="17"/>
        <v>0</v>
      </c>
      <c r="Z118" s="25" t="b">
        <f>AND($L118="C",$C$7=Data!$G$24)</f>
        <v>0</v>
      </c>
      <c r="AA118" s="25" t="b">
        <f>AND($L118="C",$C$7=Data!$G$23)</f>
        <v>0</v>
      </c>
      <c r="AB118" s="55">
        <f t="shared" si="24"/>
        <v>0</v>
      </c>
      <c r="AC118" s="55">
        <f t="shared" si="18"/>
        <v>0</v>
      </c>
      <c r="AE118" s="55">
        <f t="shared" si="25"/>
        <v>0</v>
      </c>
      <c r="AG118" s="125" t="b">
        <f>OR(AND($C$5=Data!$G$24,K118="A"),AND($C$6=Data!$G$24,K118="B"),AND($C$7=Data!$G$24,K118="C"))*COUNTIFS(B:B,B118,K:K,K118,B:B,"&lt;&gt;"&amp;"",C:C,"&lt;&gt;"&amp;"")&gt;1</f>
        <v>0</v>
      </c>
      <c r="AH118" s="125" t="b">
        <f t="shared" si="26"/>
        <v>0</v>
      </c>
      <c r="AI118" s="55">
        <f t="shared" si="27"/>
        <v>0</v>
      </c>
    </row>
    <row r="119" spans="1:35" ht="30.75" customHeight="1" x14ac:dyDescent="0.25">
      <c r="A119" s="57"/>
      <c r="B119" s="57"/>
      <c r="C119" s="59"/>
      <c r="D119" s="119"/>
      <c r="E119" s="43"/>
      <c r="F119" s="43"/>
      <c r="G119" s="58"/>
      <c r="H119" s="123"/>
      <c r="I119" s="132"/>
      <c r="J119" s="135">
        <f t="shared" si="19"/>
        <v>0</v>
      </c>
      <c r="K119" s="64" t="str">
        <f t="shared" si="14"/>
        <v>0</v>
      </c>
      <c r="L119" s="65" t="str">
        <f t="shared" si="15"/>
        <v>0</v>
      </c>
      <c r="M119" s="55">
        <f>SUMIFS($J:$J,$C:$C,Data!$B$6,$B:$B,$B119)</f>
        <v>0</v>
      </c>
      <c r="N119" s="55">
        <f>SUMIFS($J:$J,$C:$C,Data!$B$7,$B:$B,$B119)</f>
        <v>0</v>
      </c>
      <c r="O119" s="55">
        <f>SUMIFS($J:$J,$C:$C,Data!$B$8,$B:$B,$B119)</f>
        <v>0</v>
      </c>
      <c r="P119" s="55">
        <f t="shared" si="20"/>
        <v>0</v>
      </c>
      <c r="Q119" s="55">
        <f t="shared" si="21"/>
        <v>0</v>
      </c>
      <c r="R119" s="25" t="b">
        <f>AND($L119="A",$C$5=Data!$G$24)</f>
        <v>0</v>
      </c>
      <c r="S119" s="25" t="b">
        <f>AND($L119="A",$C$5=Data!$G$23)</f>
        <v>0</v>
      </c>
      <c r="T119" s="55">
        <f t="shared" si="22"/>
        <v>0</v>
      </c>
      <c r="U119" s="55">
        <f t="shared" si="16"/>
        <v>0</v>
      </c>
      <c r="V119" s="25" t="b">
        <f>AND($L119="B",$C$6=Data!$G$24)</f>
        <v>0</v>
      </c>
      <c r="W119" s="25" t="b">
        <f>AND($L119="B",$C$6=Data!$G$23)</f>
        <v>0</v>
      </c>
      <c r="X119" s="55">
        <f t="shared" si="23"/>
        <v>0</v>
      </c>
      <c r="Y119" s="55">
        <f t="shared" si="17"/>
        <v>0</v>
      </c>
      <c r="Z119" s="25" t="b">
        <f>AND($L119="C",$C$7=Data!$G$24)</f>
        <v>0</v>
      </c>
      <c r="AA119" s="25" t="b">
        <f>AND($L119="C",$C$7=Data!$G$23)</f>
        <v>0</v>
      </c>
      <c r="AB119" s="55">
        <f t="shared" si="24"/>
        <v>0</v>
      </c>
      <c r="AC119" s="55">
        <f t="shared" si="18"/>
        <v>0</v>
      </c>
      <c r="AE119" s="55">
        <f t="shared" si="25"/>
        <v>0</v>
      </c>
      <c r="AG119" s="125" t="b">
        <f>OR(AND($C$5=Data!$G$24,K119="A"),AND($C$6=Data!$G$24,K119="B"),AND($C$7=Data!$G$24,K119="C"))*COUNTIFS(B:B,B119,K:K,K119,B:B,"&lt;&gt;"&amp;"",C:C,"&lt;&gt;"&amp;"")&gt;1</f>
        <v>0</v>
      </c>
      <c r="AH119" s="125" t="b">
        <f t="shared" si="26"/>
        <v>0</v>
      </c>
      <c r="AI119" s="55">
        <f t="shared" si="27"/>
        <v>0</v>
      </c>
    </row>
    <row r="120" spans="1:35" ht="30.75" customHeight="1" x14ac:dyDescent="0.25">
      <c r="A120" s="57"/>
      <c r="B120" s="57"/>
      <c r="C120" s="59"/>
      <c r="D120" s="119"/>
      <c r="E120" s="43"/>
      <c r="F120" s="43"/>
      <c r="G120" s="58"/>
      <c r="H120" s="123"/>
      <c r="I120" s="132"/>
      <c r="J120" s="135">
        <f t="shared" si="19"/>
        <v>0</v>
      </c>
      <c r="K120" s="64" t="str">
        <f t="shared" si="14"/>
        <v>0</v>
      </c>
      <c r="L120" s="65" t="str">
        <f t="shared" si="15"/>
        <v>0</v>
      </c>
      <c r="M120" s="55">
        <f>SUMIFS($J:$J,$C:$C,Data!$B$6,$B:$B,$B120)</f>
        <v>0</v>
      </c>
      <c r="N120" s="55">
        <f>SUMIFS($J:$J,$C:$C,Data!$B$7,$B:$B,$B120)</f>
        <v>0</v>
      </c>
      <c r="O120" s="55">
        <f>SUMIFS($J:$J,$C:$C,Data!$B$8,$B:$B,$B120)</f>
        <v>0</v>
      </c>
      <c r="P120" s="55">
        <f t="shared" si="20"/>
        <v>0</v>
      </c>
      <c r="Q120" s="55">
        <f t="shared" si="21"/>
        <v>0</v>
      </c>
      <c r="R120" s="25" t="b">
        <f>AND($L120="A",$C$5=Data!$G$24)</f>
        <v>0</v>
      </c>
      <c r="S120" s="25" t="b">
        <f>AND($L120="A",$C$5=Data!$G$23)</f>
        <v>0</v>
      </c>
      <c r="T120" s="55">
        <f t="shared" si="22"/>
        <v>0</v>
      </c>
      <c r="U120" s="55">
        <f t="shared" si="16"/>
        <v>0</v>
      </c>
      <c r="V120" s="25" t="b">
        <f>AND($L120="B",$C$6=Data!$G$24)</f>
        <v>0</v>
      </c>
      <c r="W120" s="25" t="b">
        <f>AND($L120="B",$C$6=Data!$G$23)</f>
        <v>0</v>
      </c>
      <c r="X120" s="55">
        <f t="shared" si="23"/>
        <v>0</v>
      </c>
      <c r="Y120" s="55">
        <f t="shared" si="17"/>
        <v>0</v>
      </c>
      <c r="Z120" s="25" t="b">
        <f>AND($L120="C",$C$7=Data!$G$24)</f>
        <v>0</v>
      </c>
      <c r="AA120" s="25" t="b">
        <f>AND($L120="C",$C$7=Data!$G$23)</f>
        <v>0</v>
      </c>
      <c r="AB120" s="55">
        <f t="shared" si="24"/>
        <v>0</v>
      </c>
      <c r="AC120" s="55">
        <f t="shared" si="18"/>
        <v>0</v>
      </c>
      <c r="AE120" s="55">
        <f t="shared" si="25"/>
        <v>0</v>
      </c>
      <c r="AG120" s="125" t="b">
        <f>OR(AND($C$5=Data!$G$24,K120="A"),AND($C$6=Data!$G$24,K120="B"),AND($C$7=Data!$G$24,K120="C"))*COUNTIFS(B:B,B120,K:K,K120,B:B,"&lt;&gt;"&amp;"",C:C,"&lt;&gt;"&amp;"")&gt;1</f>
        <v>0</v>
      </c>
      <c r="AH120" s="125" t="b">
        <f t="shared" si="26"/>
        <v>0</v>
      </c>
      <c r="AI120" s="55">
        <f t="shared" si="27"/>
        <v>0</v>
      </c>
    </row>
    <row r="121" spans="1:35" ht="30.75" customHeight="1" x14ac:dyDescent="0.25">
      <c r="A121" s="57"/>
      <c r="B121" s="57"/>
      <c r="C121" s="59"/>
      <c r="D121" s="119"/>
      <c r="E121" s="43"/>
      <c r="F121" s="43"/>
      <c r="G121" s="58"/>
      <c r="H121" s="123"/>
      <c r="I121" s="132"/>
      <c r="J121" s="135">
        <f t="shared" si="19"/>
        <v>0</v>
      </c>
      <c r="K121" s="64" t="str">
        <f t="shared" si="14"/>
        <v>0</v>
      </c>
      <c r="L121" s="65" t="str">
        <f t="shared" si="15"/>
        <v>0</v>
      </c>
      <c r="M121" s="55">
        <f>SUMIFS($J:$J,$C:$C,Data!$B$6,$B:$B,$B121)</f>
        <v>0</v>
      </c>
      <c r="N121" s="55">
        <f>SUMIFS($J:$J,$C:$C,Data!$B$7,$B:$B,$B121)</f>
        <v>0</v>
      </c>
      <c r="O121" s="55">
        <f>SUMIFS($J:$J,$C:$C,Data!$B$8,$B:$B,$B121)</f>
        <v>0</v>
      </c>
      <c r="P121" s="55">
        <f t="shared" si="20"/>
        <v>0</v>
      </c>
      <c r="Q121" s="55">
        <f t="shared" si="21"/>
        <v>0</v>
      </c>
      <c r="R121" s="25" t="b">
        <f>AND($L121="A",$C$5=Data!$G$24)</f>
        <v>0</v>
      </c>
      <c r="S121" s="25" t="b">
        <f>AND($L121="A",$C$5=Data!$G$23)</f>
        <v>0</v>
      </c>
      <c r="T121" s="55">
        <f t="shared" si="22"/>
        <v>0</v>
      </c>
      <c r="U121" s="55">
        <f t="shared" si="16"/>
        <v>0</v>
      </c>
      <c r="V121" s="25" t="b">
        <f>AND($L121="B",$C$6=Data!$G$24)</f>
        <v>0</v>
      </c>
      <c r="W121" s="25" t="b">
        <f>AND($L121="B",$C$6=Data!$G$23)</f>
        <v>0</v>
      </c>
      <c r="X121" s="55">
        <f t="shared" si="23"/>
        <v>0</v>
      </c>
      <c r="Y121" s="55">
        <f t="shared" si="17"/>
        <v>0</v>
      </c>
      <c r="Z121" s="25" t="b">
        <f>AND($L121="C",$C$7=Data!$G$24)</f>
        <v>0</v>
      </c>
      <c r="AA121" s="25" t="b">
        <f>AND($L121="C",$C$7=Data!$G$23)</f>
        <v>0</v>
      </c>
      <c r="AB121" s="55">
        <f t="shared" si="24"/>
        <v>0</v>
      </c>
      <c r="AC121" s="55">
        <f t="shared" si="18"/>
        <v>0</v>
      </c>
      <c r="AE121" s="55">
        <f t="shared" si="25"/>
        <v>0</v>
      </c>
      <c r="AG121" s="125" t="b">
        <f>OR(AND($C$5=Data!$G$24,K121="A"),AND($C$6=Data!$G$24,K121="B"),AND($C$7=Data!$G$24,K121="C"))*COUNTIFS(B:B,B121,K:K,K121,B:B,"&lt;&gt;"&amp;"",C:C,"&lt;&gt;"&amp;"")&gt;1</f>
        <v>0</v>
      </c>
      <c r="AH121" s="125" t="b">
        <f t="shared" si="26"/>
        <v>0</v>
      </c>
      <c r="AI121" s="55">
        <f t="shared" si="27"/>
        <v>0</v>
      </c>
    </row>
    <row r="122" spans="1:35" ht="30.75" customHeight="1" x14ac:dyDescent="0.25">
      <c r="A122" s="57"/>
      <c r="B122" s="57"/>
      <c r="C122" s="59"/>
      <c r="D122" s="119"/>
      <c r="E122" s="43"/>
      <c r="F122" s="43"/>
      <c r="G122" s="58"/>
      <c r="H122" s="123"/>
      <c r="I122" s="132"/>
      <c r="J122" s="135">
        <f t="shared" si="19"/>
        <v>0</v>
      </c>
      <c r="K122" s="64" t="str">
        <f t="shared" si="14"/>
        <v>0</v>
      </c>
      <c r="L122" s="65" t="str">
        <f t="shared" si="15"/>
        <v>0</v>
      </c>
      <c r="M122" s="55">
        <f>SUMIFS($J:$J,$C:$C,Data!$B$6,$B:$B,$B122)</f>
        <v>0</v>
      </c>
      <c r="N122" s="55">
        <f>SUMIFS($J:$J,$C:$C,Data!$B$7,$B:$B,$B122)</f>
        <v>0</v>
      </c>
      <c r="O122" s="55">
        <f>SUMIFS($J:$J,$C:$C,Data!$B$8,$B:$B,$B122)</f>
        <v>0</v>
      </c>
      <c r="P122" s="55">
        <f t="shared" si="20"/>
        <v>0</v>
      </c>
      <c r="Q122" s="55">
        <f t="shared" si="21"/>
        <v>0</v>
      </c>
      <c r="R122" s="25" t="b">
        <f>AND($L122="A",$C$5=Data!$G$24)</f>
        <v>0</v>
      </c>
      <c r="S122" s="25" t="b">
        <f>AND($L122="A",$C$5=Data!$G$23)</f>
        <v>0</v>
      </c>
      <c r="T122" s="55">
        <f t="shared" si="22"/>
        <v>0</v>
      </c>
      <c r="U122" s="55">
        <f t="shared" si="16"/>
        <v>0</v>
      </c>
      <c r="V122" s="25" t="b">
        <f>AND($L122="B",$C$6=Data!$G$24)</f>
        <v>0</v>
      </c>
      <c r="W122" s="25" t="b">
        <f>AND($L122="B",$C$6=Data!$G$23)</f>
        <v>0</v>
      </c>
      <c r="X122" s="55">
        <f t="shared" si="23"/>
        <v>0</v>
      </c>
      <c r="Y122" s="55">
        <f t="shared" si="17"/>
        <v>0</v>
      </c>
      <c r="Z122" s="25" t="b">
        <f>AND($L122="C",$C$7=Data!$G$24)</f>
        <v>0</v>
      </c>
      <c r="AA122" s="25" t="b">
        <f>AND($L122="C",$C$7=Data!$G$23)</f>
        <v>0</v>
      </c>
      <c r="AB122" s="55">
        <f t="shared" si="24"/>
        <v>0</v>
      </c>
      <c r="AC122" s="55">
        <f t="shared" si="18"/>
        <v>0</v>
      </c>
      <c r="AE122" s="55">
        <f t="shared" si="25"/>
        <v>0</v>
      </c>
      <c r="AG122" s="125" t="b">
        <f>OR(AND($C$5=Data!$G$24,K122="A"),AND($C$6=Data!$G$24,K122="B"),AND($C$7=Data!$G$24,K122="C"))*COUNTIFS(B:B,B122,K:K,K122,B:B,"&lt;&gt;"&amp;"",C:C,"&lt;&gt;"&amp;"")&gt;1</f>
        <v>0</v>
      </c>
      <c r="AH122" s="125" t="b">
        <f t="shared" si="26"/>
        <v>0</v>
      </c>
      <c r="AI122" s="55">
        <f t="shared" si="27"/>
        <v>0</v>
      </c>
    </row>
    <row r="123" spans="1:35" ht="30.75" customHeight="1" x14ac:dyDescent="0.25">
      <c r="A123" s="57"/>
      <c r="B123" s="57"/>
      <c r="C123" s="59"/>
      <c r="D123" s="119"/>
      <c r="E123" s="43"/>
      <c r="F123" s="43"/>
      <c r="G123" s="58"/>
      <c r="H123" s="123"/>
      <c r="I123" s="132"/>
      <c r="J123" s="135">
        <f t="shared" si="19"/>
        <v>0</v>
      </c>
      <c r="K123" s="64" t="str">
        <f t="shared" si="14"/>
        <v>0</v>
      </c>
      <c r="L123" s="65" t="str">
        <f t="shared" si="15"/>
        <v>0</v>
      </c>
      <c r="M123" s="55">
        <f>SUMIFS($J:$J,$C:$C,Data!$B$6,$B:$B,$B123)</f>
        <v>0</v>
      </c>
      <c r="N123" s="55">
        <f>SUMIFS($J:$J,$C:$C,Data!$B$7,$B:$B,$B123)</f>
        <v>0</v>
      </c>
      <c r="O123" s="55">
        <f>SUMIFS($J:$J,$C:$C,Data!$B$8,$B:$B,$B123)</f>
        <v>0</v>
      </c>
      <c r="P123" s="55">
        <f t="shared" si="20"/>
        <v>0</v>
      </c>
      <c r="Q123" s="55">
        <f t="shared" si="21"/>
        <v>0</v>
      </c>
      <c r="R123" s="25" t="b">
        <f>AND($L123="A",$C$5=Data!$G$24)</f>
        <v>0</v>
      </c>
      <c r="S123" s="25" t="b">
        <f>AND($L123="A",$C$5=Data!$G$23)</f>
        <v>0</v>
      </c>
      <c r="T123" s="55">
        <f t="shared" si="22"/>
        <v>0</v>
      </c>
      <c r="U123" s="55">
        <f t="shared" si="16"/>
        <v>0</v>
      </c>
      <c r="V123" s="25" t="b">
        <f>AND($L123="B",$C$6=Data!$G$24)</f>
        <v>0</v>
      </c>
      <c r="W123" s="25" t="b">
        <f>AND($L123="B",$C$6=Data!$G$23)</f>
        <v>0</v>
      </c>
      <c r="X123" s="55">
        <f t="shared" si="23"/>
        <v>0</v>
      </c>
      <c r="Y123" s="55">
        <f t="shared" si="17"/>
        <v>0</v>
      </c>
      <c r="Z123" s="25" t="b">
        <f>AND($L123="C",$C$7=Data!$G$24)</f>
        <v>0</v>
      </c>
      <c r="AA123" s="25" t="b">
        <f>AND($L123="C",$C$7=Data!$G$23)</f>
        <v>0</v>
      </c>
      <c r="AB123" s="55">
        <f t="shared" si="24"/>
        <v>0</v>
      </c>
      <c r="AC123" s="55">
        <f t="shared" si="18"/>
        <v>0</v>
      </c>
      <c r="AE123" s="55">
        <f t="shared" si="25"/>
        <v>0</v>
      </c>
      <c r="AG123" s="125" t="b">
        <f>OR(AND($C$5=Data!$G$24,K123="A"),AND($C$6=Data!$G$24,K123="B"),AND($C$7=Data!$G$24,K123="C"))*COUNTIFS(B:B,B123,K:K,K123,B:B,"&lt;&gt;"&amp;"",C:C,"&lt;&gt;"&amp;"")&gt;1</f>
        <v>0</v>
      </c>
      <c r="AH123" s="125" t="b">
        <f t="shared" si="26"/>
        <v>0</v>
      </c>
      <c r="AI123" s="55">
        <f t="shared" si="27"/>
        <v>0</v>
      </c>
    </row>
    <row r="124" spans="1:35" ht="30.75" customHeight="1" x14ac:dyDescent="0.25">
      <c r="A124" s="57"/>
      <c r="B124" s="57"/>
      <c r="C124" s="59"/>
      <c r="D124" s="119"/>
      <c r="E124" s="43"/>
      <c r="F124" s="43"/>
      <c r="G124" s="58"/>
      <c r="H124" s="123"/>
      <c r="I124" s="132"/>
      <c r="J124" s="135">
        <f t="shared" si="19"/>
        <v>0</v>
      </c>
      <c r="K124" s="64" t="str">
        <f t="shared" si="14"/>
        <v>0</v>
      </c>
      <c r="L124" s="65" t="str">
        <f t="shared" si="15"/>
        <v>0</v>
      </c>
      <c r="M124" s="55">
        <f>SUMIFS($J:$J,$C:$C,Data!$B$6,$B:$B,$B124)</f>
        <v>0</v>
      </c>
      <c r="N124" s="55">
        <f>SUMIFS($J:$J,$C:$C,Data!$B$7,$B:$B,$B124)</f>
        <v>0</v>
      </c>
      <c r="O124" s="55">
        <f>SUMIFS($J:$J,$C:$C,Data!$B$8,$B:$B,$B124)</f>
        <v>0</v>
      </c>
      <c r="P124" s="55">
        <f t="shared" si="20"/>
        <v>0</v>
      </c>
      <c r="Q124" s="55">
        <f t="shared" si="21"/>
        <v>0</v>
      </c>
      <c r="R124" s="25" t="b">
        <f>AND($L124="A",$C$5=Data!$G$24)</f>
        <v>0</v>
      </c>
      <c r="S124" s="25" t="b">
        <f>AND($L124="A",$C$5=Data!$G$23)</f>
        <v>0</v>
      </c>
      <c r="T124" s="55">
        <f t="shared" si="22"/>
        <v>0</v>
      </c>
      <c r="U124" s="55">
        <f t="shared" si="16"/>
        <v>0</v>
      </c>
      <c r="V124" s="25" t="b">
        <f>AND($L124="B",$C$6=Data!$G$24)</f>
        <v>0</v>
      </c>
      <c r="W124" s="25" t="b">
        <f>AND($L124="B",$C$6=Data!$G$23)</f>
        <v>0</v>
      </c>
      <c r="X124" s="55">
        <f t="shared" si="23"/>
        <v>0</v>
      </c>
      <c r="Y124" s="55">
        <f t="shared" si="17"/>
        <v>0</v>
      </c>
      <c r="Z124" s="25" t="b">
        <f>AND($L124="C",$C$7=Data!$G$24)</f>
        <v>0</v>
      </c>
      <c r="AA124" s="25" t="b">
        <f>AND($L124="C",$C$7=Data!$G$23)</f>
        <v>0</v>
      </c>
      <c r="AB124" s="55">
        <f t="shared" si="24"/>
        <v>0</v>
      </c>
      <c r="AC124" s="55">
        <f t="shared" si="18"/>
        <v>0</v>
      </c>
      <c r="AE124" s="55">
        <f t="shared" si="25"/>
        <v>0</v>
      </c>
      <c r="AG124" s="125" t="b">
        <f>OR(AND($C$5=Data!$G$24,K124="A"),AND($C$6=Data!$G$24,K124="B"),AND($C$7=Data!$G$24,K124="C"))*COUNTIFS(B:B,B124,K:K,K124,B:B,"&lt;&gt;"&amp;"",C:C,"&lt;&gt;"&amp;"")&gt;1</f>
        <v>0</v>
      </c>
      <c r="AH124" s="125" t="b">
        <f t="shared" si="26"/>
        <v>0</v>
      </c>
      <c r="AI124" s="55">
        <f t="shared" si="27"/>
        <v>0</v>
      </c>
    </row>
    <row r="125" spans="1:35" ht="30.75" customHeight="1" x14ac:dyDescent="0.25">
      <c r="A125" s="57"/>
      <c r="B125" s="57"/>
      <c r="C125" s="59"/>
      <c r="D125" s="119"/>
      <c r="E125" s="43"/>
      <c r="F125" s="43"/>
      <c r="G125" s="58"/>
      <c r="H125" s="123"/>
      <c r="I125" s="132"/>
      <c r="J125" s="135">
        <f t="shared" si="19"/>
        <v>0</v>
      </c>
      <c r="K125" s="64" t="str">
        <f t="shared" si="14"/>
        <v>0</v>
      </c>
      <c r="L125" s="65" t="str">
        <f t="shared" si="15"/>
        <v>0</v>
      </c>
      <c r="M125" s="55">
        <f>SUMIFS($J:$J,$C:$C,Data!$B$6,$B:$B,$B125)</f>
        <v>0</v>
      </c>
      <c r="N125" s="55">
        <f>SUMIFS($J:$J,$C:$C,Data!$B$7,$B:$B,$B125)</f>
        <v>0</v>
      </c>
      <c r="O125" s="55">
        <f>SUMIFS($J:$J,$C:$C,Data!$B$8,$B:$B,$B125)</f>
        <v>0</v>
      </c>
      <c r="P125" s="55">
        <f t="shared" si="20"/>
        <v>0</v>
      </c>
      <c r="Q125" s="55">
        <f t="shared" si="21"/>
        <v>0</v>
      </c>
      <c r="R125" s="25" t="b">
        <f>AND($L125="A",$C$5=Data!$G$24)</f>
        <v>0</v>
      </c>
      <c r="S125" s="25" t="b">
        <f>AND($L125="A",$C$5=Data!$G$23)</f>
        <v>0</v>
      </c>
      <c r="T125" s="55">
        <f t="shared" si="22"/>
        <v>0</v>
      </c>
      <c r="U125" s="55">
        <f t="shared" si="16"/>
        <v>0</v>
      </c>
      <c r="V125" s="25" t="b">
        <f>AND($L125="B",$C$6=Data!$G$24)</f>
        <v>0</v>
      </c>
      <c r="W125" s="25" t="b">
        <f>AND($L125="B",$C$6=Data!$G$23)</f>
        <v>0</v>
      </c>
      <c r="X125" s="55">
        <f t="shared" si="23"/>
        <v>0</v>
      </c>
      <c r="Y125" s="55">
        <f t="shared" si="17"/>
        <v>0</v>
      </c>
      <c r="Z125" s="25" t="b">
        <f>AND($L125="C",$C$7=Data!$G$24)</f>
        <v>0</v>
      </c>
      <c r="AA125" s="25" t="b">
        <f>AND($L125="C",$C$7=Data!$G$23)</f>
        <v>0</v>
      </c>
      <c r="AB125" s="55">
        <f t="shared" si="24"/>
        <v>0</v>
      </c>
      <c r="AC125" s="55">
        <f t="shared" si="18"/>
        <v>0</v>
      </c>
      <c r="AE125" s="55">
        <f t="shared" si="25"/>
        <v>0</v>
      </c>
      <c r="AG125" s="125" t="b">
        <f>OR(AND($C$5=Data!$G$24,K125="A"),AND($C$6=Data!$G$24,K125="B"),AND($C$7=Data!$G$24,K125="C"))*COUNTIFS(B:B,B125,K:K,K125,B:B,"&lt;&gt;"&amp;"",C:C,"&lt;&gt;"&amp;"")&gt;1</f>
        <v>0</v>
      </c>
      <c r="AH125" s="125" t="b">
        <f t="shared" si="26"/>
        <v>0</v>
      </c>
      <c r="AI125" s="55">
        <f t="shared" si="27"/>
        <v>0</v>
      </c>
    </row>
    <row r="126" spans="1:35" ht="30.75" customHeight="1" x14ac:dyDescent="0.25">
      <c r="A126" s="57"/>
      <c r="B126" s="57"/>
      <c r="C126" s="59"/>
      <c r="D126" s="119"/>
      <c r="E126" s="43"/>
      <c r="F126" s="43"/>
      <c r="G126" s="58"/>
      <c r="H126" s="123"/>
      <c r="I126" s="132"/>
      <c r="J126" s="135">
        <f t="shared" si="19"/>
        <v>0</v>
      </c>
      <c r="K126" s="64" t="str">
        <f t="shared" si="14"/>
        <v>0</v>
      </c>
      <c r="L126" s="65" t="str">
        <f t="shared" si="15"/>
        <v>0</v>
      </c>
      <c r="M126" s="55">
        <f>SUMIFS($J:$J,$C:$C,Data!$B$6,$B:$B,$B126)</f>
        <v>0</v>
      </c>
      <c r="N126" s="55">
        <f>SUMIFS($J:$J,$C:$C,Data!$B$7,$B:$B,$B126)</f>
        <v>0</v>
      </c>
      <c r="O126" s="55">
        <f>SUMIFS($J:$J,$C:$C,Data!$B$8,$B:$B,$B126)</f>
        <v>0</v>
      </c>
      <c r="P126" s="55">
        <f t="shared" si="20"/>
        <v>0</v>
      </c>
      <c r="Q126" s="55">
        <f t="shared" si="21"/>
        <v>0</v>
      </c>
      <c r="R126" s="25" t="b">
        <f>AND($L126="A",$C$5=Data!$G$24)</f>
        <v>0</v>
      </c>
      <c r="S126" s="25" t="b">
        <f>AND($L126="A",$C$5=Data!$G$23)</f>
        <v>0</v>
      </c>
      <c r="T126" s="55">
        <f t="shared" si="22"/>
        <v>0</v>
      </c>
      <c r="U126" s="55">
        <f t="shared" si="16"/>
        <v>0</v>
      </c>
      <c r="V126" s="25" t="b">
        <f>AND($L126="B",$C$6=Data!$G$24)</f>
        <v>0</v>
      </c>
      <c r="W126" s="25" t="b">
        <f>AND($L126="B",$C$6=Data!$G$23)</f>
        <v>0</v>
      </c>
      <c r="X126" s="55">
        <f t="shared" si="23"/>
        <v>0</v>
      </c>
      <c r="Y126" s="55">
        <f t="shared" si="17"/>
        <v>0</v>
      </c>
      <c r="Z126" s="25" t="b">
        <f>AND($L126="C",$C$7=Data!$G$24)</f>
        <v>0</v>
      </c>
      <c r="AA126" s="25" t="b">
        <f>AND($L126="C",$C$7=Data!$G$23)</f>
        <v>0</v>
      </c>
      <c r="AB126" s="55">
        <f t="shared" si="24"/>
        <v>0</v>
      </c>
      <c r="AC126" s="55">
        <f t="shared" si="18"/>
        <v>0</v>
      </c>
      <c r="AE126" s="55">
        <f t="shared" si="25"/>
        <v>0</v>
      </c>
      <c r="AG126" s="125" t="b">
        <f>OR(AND($C$5=Data!$G$24,K126="A"),AND($C$6=Data!$G$24,K126="B"),AND($C$7=Data!$G$24,K126="C"))*COUNTIFS(B:B,B126,K:K,K126,B:B,"&lt;&gt;"&amp;"",C:C,"&lt;&gt;"&amp;"")&gt;1</f>
        <v>0</v>
      </c>
      <c r="AH126" s="125" t="b">
        <f t="shared" si="26"/>
        <v>0</v>
      </c>
      <c r="AI126" s="55">
        <f t="shared" si="27"/>
        <v>0</v>
      </c>
    </row>
    <row r="127" spans="1:35" ht="30.75" customHeight="1" x14ac:dyDescent="0.25">
      <c r="A127" s="57"/>
      <c r="B127" s="57"/>
      <c r="C127" s="59"/>
      <c r="D127" s="119"/>
      <c r="E127" s="43"/>
      <c r="F127" s="43"/>
      <c r="G127" s="58"/>
      <c r="H127" s="123"/>
      <c r="I127" s="132"/>
      <c r="J127" s="135">
        <f t="shared" si="19"/>
        <v>0</v>
      </c>
      <c r="K127" s="64" t="str">
        <f t="shared" si="14"/>
        <v>0</v>
      </c>
      <c r="L127" s="65" t="str">
        <f t="shared" si="15"/>
        <v>0</v>
      </c>
      <c r="M127" s="55">
        <f>SUMIFS($J:$J,$C:$C,Data!$B$6,$B:$B,$B127)</f>
        <v>0</v>
      </c>
      <c r="N127" s="55">
        <f>SUMIFS($J:$J,$C:$C,Data!$B$7,$B:$B,$B127)</f>
        <v>0</v>
      </c>
      <c r="O127" s="55">
        <f>SUMIFS($J:$J,$C:$C,Data!$B$8,$B:$B,$B127)</f>
        <v>0</v>
      </c>
      <c r="P127" s="55">
        <f t="shared" si="20"/>
        <v>0</v>
      </c>
      <c r="Q127" s="55">
        <f t="shared" si="21"/>
        <v>0</v>
      </c>
      <c r="R127" s="25" t="b">
        <f>AND($L127="A",$C$5=Data!$G$24)</f>
        <v>0</v>
      </c>
      <c r="S127" s="25" t="b">
        <f>AND($L127="A",$C$5=Data!$G$23)</f>
        <v>0</v>
      </c>
      <c r="T127" s="55">
        <f t="shared" si="22"/>
        <v>0</v>
      </c>
      <c r="U127" s="55">
        <f t="shared" si="16"/>
        <v>0</v>
      </c>
      <c r="V127" s="25" t="b">
        <f>AND($L127="B",$C$6=Data!$G$24)</f>
        <v>0</v>
      </c>
      <c r="W127" s="25" t="b">
        <f>AND($L127="B",$C$6=Data!$G$23)</f>
        <v>0</v>
      </c>
      <c r="X127" s="55">
        <f t="shared" si="23"/>
        <v>0</v>
      </c>
      <c r="Y127" s="55">
        <f t="shared" si="17"/>
        <v>0</v>
      </c>
      <c r="Z127" s="25" t="b">
        <f>AND($L127="C",$C$7=Data!$G$24)</f>
        <v>0</v>
      </c>
      <c r="AA127" s="25" t="b">
        <f>AND($L127="C",$C$7=Data!$G$23)</f>
        <v>0</v>
      </c>
      <c r="AB127" s="55">
        <f t="shared" si="24"/>
        <v>0</v>
      </c>
      <c r="AC127" s="55">
        <f t="shared" si="18"/>
        <v>0</v>
      </c>
      <c r="AE127" s="55">
        <f t="shared" si="25"/>
        <v>0</v>
      </c>
      <c r="AG127" s="125" t="b">
        <f>OR(AND($C$5=Data!$G$24,K127="A"),AND($C$6=Data!$G$24,K127="B"),AND($C$7=Data!$G$24,K127="C"))*COUNTIFS(B:B,B127,K:K,K127,B:B,"&lt;&gt;"&amp;"",C:C,"&lt;&gt;"&amp;"")&gt;1</f>
        <v>0</v>
      </c>
      <c r="AH127" s="125" t="b">
        <f t="shared" si="26"/>
        <v>0</v>
      </c>
      <c r="AI127" s="55">
        <f t="shared" si="27"/>
        <v>0</v>
      </c>
    </row>
    <row r="128" spans="1:35" ht="30.75" customHeight="1" x14ac:dyDescent="0.25">
      <c r="A128" s="57"/>
      <c r="B128" s="57"/>
      <c r="C128" s="59"/>
      <c r="D128" s="119"/>
      <c r="E128" s="43"/>
      <c r="F128" s="43"/>
      <c r="G128" s="58"/>
      <c r="H128" s="123"/>
      <c r="I128" s="132"/>
      <c r="J128" s="135">
        <f t="shared" si="19"/>
        <v>0</v>
      </c>
      <c r="K128" s="64" t="str">
        <f t="shared" si="14"/>
        <v>0</v>
      </c>
      <c r="L128" s="65" t="str">
        <f t="shared" si="15"/>
        <v>0</v>
      </c>
      <c r="M128" s="55">
        <f>SUMIFS($J:$J,$C:$C,Data!$B$6,$B:$B,$B128)</f>
        <v>0</v>
      </c>
      <c r="N128" s="55">
        <f>SUMIFS($J:$J,$C:$C,Data!$B$7,$B:$B,$B128)</f>
        <v>0</v>
      </c>
      <c r="O128" s="55">
        <f>SUMIFS($J:$J,$C:$C,Data!$B$8,$B:$B,$B128)</f>
        <v>0</v>
      </c>
      <c r="P128" s="55">
        <f t="shared" si="20"/>
        <v>0</v>
      </c>
      <c r="Q128" s="55">
        <f t="shared" si="21"/>
        <v>0</v>
      </c>
      <c r="R128" s="25" t="b">
        <f>AND($L128="A",$C$5=Data!$G$24)</f>
        <v>0</v>
      </c>
      <c r="S128" s="25" t="b">
        <f>AND($L128="A",$C$5=Data!$G$23)</f>
        <v>0</v>
      </c>
      <c r="T128" s="55">
        <f t="shared" si="22"/>
        <v>0</v>
      </c>
      <c r="U128" s="55">
        <f t="shared" si="16"/>
        <v>0</v>
      </c>
      <c r="V128" s="25" t="b">
        <f>AND($L128="B",$C$6=Data!$G$24)</f>
        <v>0</v>
      </c>
      <c r="W128" s="25" t="b">
        <f>AND($L128="B",$C$6=Data!$G$23)</f>
        <v>0</v>
      </c>
      <c r="X128" s="55">
        <f t="shared" si="23"/>
        <v>0</v>
      </c>
      <c r="Y128" s="55">
        <f t="shared" si="17"/>
        <v>0</v>
      </c>
      <c r="Z128" s="25" t="b">
        <f>AND($L128="C",$C$7=Data!$G$24)</f>
        <v>0</v>
      </c>
      <c r="AA128" s="25" t="b">
        <f>AND($L128="C",$C$7=Data!$G$23)</f>
        <v>0</v>
      </c>
      <c r="AB128" s="55">
        <f t="shared" si="24"/>
        <v>0</v>
      </c>
      <c r="AC128" s="55">
        <f t="shared" si="18"/>
        <v>0</v>
      </c>
      <c r="AE128" s="55">
        <f t="shared" si="25"/>
        <v>0</v>
      </c>
      <c r="AG128" s="125" t="b">
        <f>OR(AND($C$5=Data!$G$24,K128="A"),AND($C$6=Data!$G$24,K128="B"),AND($C$7=Data!$G$24,K128="C"))*COUNTIFS(B:B,B128,K:K,K128,B:B,"&lt;&gt;"&amp;"",C:C,"&lt;&gt;"&amp;"")&gt;1</f>
        <v>0</v>
      </c>
      <c r="AH128" s="125" t="b">
        <f t="shared" si="26"/>
        <v>0</v>
      </c>
      <c r="AI128" s="55">
        <f t="shared" si="27"/>
        <v>0</v>
      </c>
    </row>
    <row r="129" spans="1:35" ht="30.75" customHeight="1" x14ac:dyDescent="0.25">
      <c r="A129" s="57"/>
      <c r="B129" s="57"/>
      <c r="C129" s="59"/>
      <c r="D129" s="119"/>
      <c r="E129" s="43"/>
      <c r="F129" s="43"/>
      <c r="G129" s="58"/>
      <c r="H129" s="123"/>
      <c r="I129" s="132"/>
      <c r="J129" s="135">
        <f t="shared" si="19"/>
        <v>0</v>
      </c>
      <c r="K129" s="64" t="str">
        <f t="shared" si="14"/>
        <v>0</v>
      </c>
      <c r="L129" s="65" t="str">
        <f t="shared" si="15"/>
        <v>0</v>
      </c>
      <c r="M129" s="55">
        <f>SUMIFS($J:$J,$C:$C,Data!$B$6,$B:$B,$B129)</f>
        <v>0</v>
      </c>
      <c r="N129" s="55">
        <f>SUMIFS($J:$J,$C:$C,Data!$B$7,$B:$B,$B129)</f>
        <v>0</v>
      </c>
      <c r="O129" s="55">
        <f>SUMIFS($J:$J,$C:$C,Data!$B$8,$B:$B,$B129)</f>
        <v>0</v>
      </c>
      <c r="P129" s="55">
        <f t="shared" si="20"/>
        <v>0</v>
      </c>
      <c r="Q129" s="55">
        <f t="shared" si="21"/>
        <v>0</v>
      </c>
      <c r="R129" s="25" t="b">
        <f>AND($L129="A",$C$5=Data!$G$24)</f>
        <v>0</v>
      </c>
      <c r="S129" s="25" t="b">
        <f>AND($L129="A",$C$5=Data!$G$23)</f>
        <v>0</v>
      </c>
      <c r="T129" s="55">
        <f t="shared" si="22"/>
        <v>0</v>
      </c>
      <c r="U129" s="55">
        <f t="shared" si="16"/>
        <v>0</v>
      </c>
      <c r="V129" s="25" t="b">
        <f>AND($L129="B",$C$6=Data!$G$24)</f>
        <v>0</v>
      </c>
      <c r="W129" s="25" t="b">
        <f>AND($L129="B",$C$6=Data!$G$23)</f>
        <v>0</v>
      </c>
      <c r="X129" s="55">
        <f t="shared" si="23"/>
        <v>0</v>
      </c>
      <c r="Y129" s="55">
        <f t="shared" si="17"/>
        <v>0</v>
      </c>
      <c r="Z129" s="25" t="b">
        <f>AND($L129="C",$C$7=Data!$G$24)</f>
        <v>0</v>
      </c>
      <c r="AA129" s="25" t="b">
        <f>AND($L129="C",$C$7=Data!$G$23)</f>
        <v>0</v>
      </c>
      <c r="AB129" s="55">
        <f t="shared" si="24"/>
        <v>0</v>
      </c>
      <c r="AC129" s="55">
        <f t="shared" si="18"/>
        <v>0</v>
      </c>
      <c r="AE129" s="55">
        <f t="shared" si="25"/>
        <v>0</v>
      </c>
      <c r="AG129" s="125" t="b">
        <f>OR(AND($C$5=Data!$G$24,K129="A"),AND($C$6=Data!$G$24,K129="B"),AND($C$7=Data!$G$24,K129="C"))*COUNTIFS(B:B,B129,K:K,K129,B:B,"&lt;&gt;"&amp;"",C:C,"&lt;&gt;"&amp;"")&gt;1</f>
        <v>0</v>
      </c>
      <c r="AH129" s="125" t="b">
        <f t="shared" si="26"/>
        <v>0</v>
      </c>
      <c r="AI129" s="55">
        <f t="shared" si="27"/>
        <v>0</v>
      </c>
    </row>
    <row r="130" spans="1:35" ht="30.75" customHeight="1" x14ac:dyDescent="0.25">
      <c r="A130" s="57"/>
      <c r="B130" s="57"/>
      <c r="C130" s="59"/>
      <c r="D130" s="119"/>
      <c r="E130" s="43"/>
      <c r="F130" s="43"/>
      <c r="G130" s="58"/>
      <c r="H130" s="123"/>
      <c r="I130" s="132"/>
      <c r="J130" s="135">
        <f t="shared" si="19"/>
        <v>0</v>
      </c>
      <c r="K130" s="64" t="str">
        <f t="shared" si="14"/>
        <v>0</v>
      </c>
      <c r="L130" s="65" t="str">
        <f t="shared" si="15"/>
        <v>0</v>
      </c>
      <c r="M130" s="55">
        <f>SUMIFS($J:$J,$C:$C,Data!$B$6,$B:$B,$B130)</f>
        <v>0</v>
      </c>
      <c r="N130" s="55">
        <f>SUMIFS($J:$J,$C:$C,Data!$B$7,$B:$B,$B130)</f>
        <v>0</v>
      </c>
      <c r="O130" s="55">
        <f>SUMIFS($J:$J,$C:$C,Data!$B$8,$B:$B,$B130)</f>
        <v>0</v>
      </c>
      <c r="P130" s="55">
        <f t="shared" si="20"/>
        <v>0</v>
      </c>
      <c r="Q130" s="55">
        <f t="shared" si="21"/>
        <v>0</v>
      </c>
      <c r="R130" s="25" t="b">
        <f>AND($L130="A",$C$5=Data!$G$24)</f>
        <v>0</v>
      </c>
      <c r="S130" s="25" t="b">
        <f>AND($L130="A",$C$5=Data!$G$23)</f>
        <v>0</v>
      </c>
      <c r="T130" s="55">
        <f t="shared" si="22"/>
        <v>0</v>
      </c>
      <c r="U130" s="55">
        <f t="shared" si="16"/>
        <v>0</v>
      </c>
      <c r="V130" s="25" t="b">
        <f>AND($L130="B",$C$6=Data!$G$24)</f>
        <v>0</v>
      </c>
      <c r="W130" s="25" t="b">
        <f>AND($L130="B",$C$6=Data!$G$23)</f>
        <v>0</v>
      </c>
      <c r="X130" s="55">
        <f t="shared" si="23"/>
        <v>0</v>
      </c>
      <c r="Y130" s="55">
        <f t="shared" si="17"/>
        <v>0</v>
      </c>
      <c r="Z130" s="25" t="b">
        <f>AND($L130="C",$C$7=Data!$G$24)</f>
        <v>0</v>
      </c>
      <c r="AA130" s="25" t="b">
        <f>AND($L130="C",$C$7=Data!$G$23)</f>
        <v>0</v>
      </c>
      <c r="AB130" s="55">
        <f t="shared" si="24"/>
        <v>0</v>
      </c>
      <c r="AC130" s="55">
        <f t="shared" si="18"/>
        <v>0</v>
      </c>
      <c r="AE130" s="55">
        <f t="shared" si="25"/>
        <v>0</v>
      </c>
      <c r="AG130" s="125" t="b">
        <f>OR(AND($C$5=Data!$G$24,K130="A"),AND($C$6=Data!$G$24,K130="B"),AND($C$7=Data!$G$24,K130="C"))*COUNTIFS(B:B,B130,K:K,K130,B:B,"&lt;&gt;"&amp;"",C:C,"&lt;&gt;"&amp;"")&gt;1</f>
        <v>0</v>
      </c>
      <c r="AH130" s="125" t="b">
        <f t="shared" si="26"/>
        <v>0</v>
      </c>
      <c r="AI130" s="55">
        <f t="shared" si="27"/>
        <v>0</v>
      </c>
    </row>
    <row r="131" spans="1:35" ht="30.75" customHeight="1" x14ac:dyDescent="0.25">
      <c r="A131" s="57"/>
      <c r="B131" s="57"/>
      <c r="C131" s="59"/>
      <c r="D131" s="119"/>
      <c r="E131" s="43"/>
      <c r="F131" s="43"/>
      <c r="G131" s="58"/>
      <c r="H131" s="123"/>
      <c r="I131" s="132"/>
      <c r="J131" s="135">
        <f t="shared" si="19"/>
        <v>0</v>
      </c>
      <c r="K131" s="64" t="str">
        <f t="shared" si="14"/>
        <v>0</v>
      </c>
      <c r="L131" s="65" t="str">
        <f t="shared" si="15"/>
        <v>0</v>
      </c>
      <c r="M131" s="55">
        <f>SUMIFS($J:$J,$C:$C,Data!$B$6,$B:$B,$B131)</f>
        <v>0</v>
      </c>
      <c r="N131" s="55">
        <f>SUMIFS($J:$J,$C:$C,Data!$B$7,$B:$B,$B131)</f>
        <v>0</v>
      </c>
      <c r="O131" s="55">
        <f>SUMIFS($J:$J,$C:$C,Data!$B$8,$B:$B,$B131)</f>
        <v>0</v>
      </c>
      <c r="P131" s="55">
        <f t="shared" si="20"/>
        <v>0</v>
      </c>
      <c r="Q131" s="55">
        <f t="shared" si="21"/>
        <v>0</v>
      </c>
      <c r="R131" s="25" t="b">
        <f>AND($L131="A",$C$5=Data!$G$24)</f>
        <v>0</v>
      </c>
      <c r="S131" s="25" t="b">
        <f>AND($L131="A",$C$5=Data!$G$23)</f>
        <v>0</v>
      </c>
      <c r="T131" s="55">
        <f t="shared" si="22"/>
        <v>0</v>
      </c>
      <c r="U131" s="55">
        <f t="shared" si="16"/>
        <v>0</v>
      </c>
      <c r="V131" s="25" t="b">
        <f>AND($L131="B",$C$6=Data!$G$24)</f>
        <v>0</v>
      </c>
      <c r="W131" s="25" t="b">
        <f>AND($L131="B",$C$6=Data!$G$23)</f>
        <v>0</v>
      </c>
      <c r="X131" s="55">
        <f t="shared" si="23"/>
        <v>0</v>
      </c>
      <c r="Y131" s="55">
        <f t="shared" si="17"/>
        <v>0</v>
      </c>
      <c r="Z131" s="25" t="b">
        <f>AND($L131="C",$C$7=Data!$G$24)</f>
        <v>0</v>
      </c>
      <c r="AA131" s="25" t="b">
        <f>AND($L131="C",$C$7=Data!$G$23)</f>
        <v>0</v>
      </c>
      <c r="AB131" s="55">
        <f t="shared" si="24"/>
        <v>0</v>
      </c>
      <c r="AC131" s="55">
        <f t="shared" si="18"/>
        <v>0</v>
      </c>
      <c r="AE131" s="55">
        <f t="shared" si="25"/>
        <v>0</v>
      </c>
      <c r="AG131" s="125" t="b">
        <f>OR(AND($C$5=Data!$G$24,K131="A"),AND($C$6=Data!$G$24,K131="B"),AND($C$7=Data!$G$24,K131="C"))*COUNTIFS(B:B,B131,K:K,K131,B:B,"&lt;&gt;"&amp;"",C:C,"&lt;&gt;"&amp;"")&gt;1</f>
        <v>0</v>
      </c>
      <c r="AH131" s="125" t="b">
        <f t="shared" si="26"/>
        <v>0</v>
      </c>
      <c r="AI131" s="55">
        <f t="shared" si="27"/>
        <v>0</v>
      </c>
    </row>
    <row r="132" spans="1:35" ht="30.75" customHeight="1" x14ac:dyDescent="0.25">
      <c r="A132" s="57"/>
      <c r="B132" s="57"/>
      <c r="C132" s="59"/>
      <c r="D132" s="119"/>
      <c r="E132" s="43"/>
      <c r="F132" s="43"/>
      <c r="G132" s="58"/>
      <c r="H132" s="123"/>
      <c r="I132" s="132"/>
      <c r="J132" s="135">
        <f t="shared" si="19"/>
        <v>0</v>
      </c>
      <c r="K132" s="64" t="str">
        <f t="shared" si="14"/>
        <v>0</v>
      </c>
      <c r="L132" s="65" t="str">
        <f t="shared" si="15"/>
        <v>0</v>
      </c>
      <c r="M132" s="55">
        <f>SUMIFS($J:$J,$C:$C,Data!$B$6,$B:$B,$B132)</f>
        <v>0</v>
      </c>
      <c r="N132" s="55">
        <f>SUMIFS($J:$J,$C:$C,Data!$B$7,$B:$B,$B132)</f>
        <v>0</v>
      </c>
      <c r="O132" s="55">
        <f>SUMIFS($J:$J,$C:$C,Data!$B$8,$B:$B,$B132)</f>
        <v>0</v>
      </c>
      <c r="P132" s="55">
        <f t="shared" si="20"/>
        <v>0</v>
      </c>
      <c r="Q132" s="55">
        <f t="shared" si="21"/>
        <v>0</v>
      </c>
      <c r="R132" s="25" t="b">
        <f>AND($L132="A",$C$5=Data!$G$24)</f>
        <v>0</v>
      </c>
      <c r="S132" s="25" t="b">
        <f>AND($L132="A",$C$5=Data!$G$23)</f>
        <v>0</v>
      </c>
      <c r="T132" s="55">
        <f t="shared" si="22"/>
        <v>0</v>
      </c>
      <c r="U132" s="55">
        <f t="shared" si="16"/>
        <v>0</v>
      </c>
      <c r="V132" s="25" t="b">
        <f>AND($L132="B",$C$6=Data!$G$24)</f>
        <v>0</v>
      </c>
      <c r="W132" s="25" t="b">
        <f>AND($L132="B",$C$6=Data!$G$23)</f>
        <v>0</v>
      </c>
      <c r="X132" s="55">
        <f t="shared" si="23"/>
        <v>0</v>
      </c>
      <c r="Y132" s="55">
        <f t="shared" si="17"/>
        <v>0</v>
      </c>
      <c r="Z132" s="25" t="b">
        <f>AND($L132="C",$C$7=Data!$G$24)</f>
        <v>0</v>
      </c>
      <c r="AA132" s="25" t="b">
        <f>AND($L132="C",$C$7=Data!$G$23)</f>
        <v>0</v>
      </c>
      <c r="AB132" s="55">
        <f t="shared" si="24"/>
        <v>0</v>
      </c>
      <c r="AC132" s="55">
        <f t="shared" si="18"/>
        <v>0</v>
      </c>
      <c r="AE132" s="55">
        <f t="shared" si="25"/>
        <v>0</v>
      </c>
      <c r="AG132" s="125" t="b">
        <f>OR(AND($C$5=Data!$G$24,K132="A"),AND($C$6=Data!$G$24,K132="B"),AND($C$7=Data!$G$24,K132="C"))*COUNTIFS(B:B,B132,K:K,K132,B:B,"&lt;&gt;"&amp;"",C:C,"&lt;&gt;"&amp;"")&gt;1</f>
        <v>0</v>
      </c>
      <c r="AH132" s="125" t="b">
        <f t="shared" si="26"/>
        <v>0</v>
      </c>
      <c r="AI132" s="55">
        <f t="shared" si="27"/>
        <v>0</v>
      </c>
    </row>
    <row r="133" spans="1:35" ht="30.75" customHeight="1" x14ac:dyDescent="0.25">
      <c r="A133" s="57"/>
      <c r="B133" s="57"/>
      <c r="C133" s="59"/>
      <c r="D133" s="119"/>
      <c r="E133" s="43"/>
      <c r="F133" s="43"/>
      <c r="G133" s="58"/>
      <c r="H133" s="123"/>
      <c r="I133" s="132"/>
      <c r="J133" s="135">
        <f t="shared" si="19"/>
        <v>0</v>
      </c>
      <c r="K133" s="64" t="str">
        <f t="shared" si="14"/>
        <v>0</v>
      </c>
      <c r="L133" s="65" t="str">
        <f t="shared" si="15"/>
        <v>0</v>
      </c>
      <c r="M133" s="55">
        <f>SUMIFS($J:$J,$C:$C,Data!$B$6,$B:$B,$B133)</f>
        <v>0</v>
      </c>
      <c r="N133" s="55">
        <f>SUMIFS($J:$J,$C:$C,Data!$B$7,$B:$B,$B133)</f>
        <v>0</v>
      </c>
      <c r="O133" s="55">
        <f>SUMIFS($J:$J,$C:$C,Data!$B$8,$B:$B,$B133)</f>
        <v>0</v>
      </c>
      <c r="P133" s="55">
        <f t="shared" si="20"/>
        <v>0</v>
      </c>
      <c r="Q133" s="55">
        <f t="shared" si="21"/>
        <v>0</v>
      </c>
      <c r="R133" s="25" t="b">
        <f>AND($L133="A",$C$5=Data!$G$24)</f>
        <v>0</v>
      </c>
      <c r="S133" s="25" t="b">
        <f>AND($L133="A",$C$5=Data!$G$23)</f>
        <v>0</v>
      </c>
      <c r="T133" s="55">
        <f t="shared" si="22"/>
        <v>0</v>
      </c>
      <c r="U133" s="55">
        <f t="shared" si="16"/>
        <v>0</v>
      </c>
      <c r="V133" s="25" t="b">
        <f>AND($L133="B",$C$6=Data!$G$24)</f>
        <v>0</v>
      </c>
      <c r="W133" s="25" t="b">
        <f>AND($L133="B",$C$6=Data!$G$23)</f>
        <v>0</v>
      </c>
      <c r="X133" s="55">
        <f t="shared" si="23"/>
        <v>0</v>
      </c>
      <c r="Y133" s="55">
        <f t="shared" si="17"/>
        <v>0</v>
      </c>
      <c r="Z133" s="25" t="b">
        <f>AND($L133="C",$C$7=Data!$G$24)</f>
        <v>0</v>
      </c>
      <c r="AA133" s="25" t="b">
        <f>AND($L133="C",$C$7=Data!$G$23)</f>
        <v>0</v>
      </c>
      <c r="AB133" s="55">
        <f t="shared" si="24"/>
        <v>0</v>
      </c>
      <c r="AC133" s="55">
        <f t="shared" si="18"/>
        <v>0</v>
      </c>
      <c r="AE133" s="55">
        <f t="shared" si="25"/>
        <v>0</v>
      </c>
      <c r="AG133" s="125" t="b">
        <f>OR(AND($C$5=Data!$G$24,K133="A"),AND($C$6=Data!$G$24,K133="B"),AND($C$7=Data!$G$24,K133="C"))*COUNTIFS(B:B,B133,K:K,K133,B:B,"&lt;&gt;"&amp;"",C:C,"&lt;&gt;"&amp;"")&gt;1</f>
        <v>0</v>
      </c>
      <c r="AH133" s="125" t="b">
        <f t="shared" si="26"/>
        <v>0</v>
      </c>
      <c r="AI133" s="55">
        <f t="shared" si="27"/>
        <v>0</v>
      </c>
    </row>
    <row r="134" spans="1:35" ht="30.75" customHeight="1" x14ac:dyDescent="0.25">
      <c r="A134" s="57"/>
      <c r="B134" s="57"/>
      <c r="C134" s="59"/>
      <c r="D134" s="119"/>
      <c r="E134" s="43"/>
      <c r="F134" s="43"/>
      <c r="G134" s="58"/>
      <c r="H134" s="123"/>
      <c r="I134" s="132"/>
      <c r="J134" s="135">
        <f t="shared" si="19"/>
        <v>0</v>
      </c>
      <c r="K134" s="64" t="str">
        <f t="shared" si="14"/>
        <v>0</v>
      </c>
      <c r="L134" s="65" t="str">
        <f t="shared" si="15"/>
        <v>0</v>
      </c>
      <c r="M134" s="55">
        <f>SUMIFS($J:$J,$C:$C,Data!$B$6,$B:$B,$B134)</f>
        <v>0</v>
      </c>
      <c r="N134" s="55">
        <f>SUMIFS($J:$J,$C:$C,Data!$B$7,$B:$B,$B134)</f>
        <v>0</v>
      </c>
      <c r="O134" s="55">
        <f>SUMIFS($J:$J,$C:$C,Data!$B$8,$B:$B,$B134)</f>
        <v>0</v>
      </c>
      <c r="P134" s="55">
        <f t="shared" si="20"/>
        <v>0</v>
      </c>
      <c r="Q134" s="55">
        <f t="shared" si="21"/>
        <v>0</v>
      </c>
      <c r="R134" s="25" t="b">
        <f>AND($L134="A",$C$5=Data!$G$24)</f>
        <v>0</v>
      </c>
      <c r="S134" s="25" t="b">
        <f>AND($L134="A",$C$5=Data!$G$23)</f>
        <v>0</v>
      </c>
      <c r="T134" s="55">
        <f t="shared" si="22"/>
        <v>0</v>
      </c>
      <c r="U134" s="55">
        <f t="shared" si="16"/>
        <v>0</v>
      </c>
      <c r="V134" s="25" t="b">
        <f>AND($L134="B",$C$6=Data!$G$24)</f>
        <v>0</v>
      </c>
      <c r="W134" s="25" t="b">
        <f>AND($L134="B",$C$6=Data!$G$23)</f>
        <v>0</v>
      </c>
      <c r="X134" s="55">
        <f t="shared" si="23"/>
        <v>0</v>
      </c>
      <c r="Y134" s="55">
        <f t="shared" si="17"/>
        <v>0</v>
      </c>
      <c r="Z134" s="25" t="b">
        <f>AND($L134="C",$C$7=Data!$G$24)</f>
        <v>0</v>
      </c>
      <c r="AA134" s="25" t="b">
        <f>AND($L134="C",$C$7=Data!$G$23)</f>
        <v>0</v>
      </c>
      <c r="AB134" s="55">
        <f t="shared" si="24"/>
        <v>0</v>
      </c>
      <c r="AC134" s="55">
        <f t="shared" si="18"/>
        <v>0</v>
      </c>
      <c r="AE134" s="55">
        <f t="shared" si="25"/>
        <v>0</v>
      </c>
      <c r="AG134" s="125" t="b">
        <f>OR(AND($C$5=Data!$G$24,K134="A"),AND($C$6=Data!$G$24,K134="B"),AND($C$7=Data!$G$24,K134="C"))*COUNTIFS(B:B,B134,K:K,K134,B:B,"&lt;&gt;"&amp;"",C:C,"&lt;&gt;"&amp;"")&gt;1</f>
        <v>0</v>
      </c>
      <c r="AH134" s="125" t="b">
        <f t="shared" si="26"/>
        <v>0</v>
      </c>
      <c r="AI134" s="55">
        <f t="shared" si="27"/>
        <v>0</v>
      </c>
    </row>
    <row r="135" spans="1:35" ht="30.75" customHeight="1" x14ac:dyDescent="0.25">
      <c r="A135" s="57"/>
      <c r="B135" s="57"/>
      <c r="C135" s="59"/>
      <c r="D135" s="119"/>
      <c r="E135" s="43"/>
      <c r="F135" s="43"/>
      <c r="G135" s="58"/>
      <c r="H135" s="123"/>
      <c r="I135" s="132"/>
      <c r="J135" s="135">
        <f t="shared" si="19"/>
        <v>0</v>
      </c>
      <c r="K135" s="64" t="str">
        <f t="shared" si="14"/>
        <v>0</v>
      </c>
      <c r="L135" s="65" t="str">
        <f t="shared" si="15"/>
        <v>0</v>
      </c>
      <c r="M135" s="55">
        <f>SUMIFS($J:$J,$C:$C,Data!$B$6,$B:$B,$B135)</f>
        <v>0</v>
      </c>
      <c r="N135" s="55">
        <f>SUMIFS($J:$J,$C:$C,Data!$B$7,$B:$B,$B135)</f>
        <v>0</v>
      </c>
      <c r="O135" s="55">
        <f>SUMIFS($J:$J,$C:$C,Data!$B$8,$B:$B,$B135)</f>
        <v>0</v>
      </c>
      <c r="P135" s="55">
        <f t="shared" si="20"/>
        <v>0</v>
      </c>
      <c r="Q135" s="55">
        <f t="shared" si="21"/>
        <v>0</v>
      </c>
      <c r="R135" s="25" t="b">
        <f>AND($L135="A",$C$5=Data!$G$24)</f>
        <v>0</v>
      </c>
      <c r="S135" s="25" t="b">
        <f>AND($L135="A",$C$5=Data!$G$23)</f>
        <v>0</v>
      </c>
      <c r="T135" s="55">
        <f t="shared" si="22"/>
        <v>0</v>
      </c>
      <c r="U135" s="55">
        <f t="shared" si="16"/>
        <v>0</v>
      </c>
      <c r="V135" s="25" t="b">
        <f>AND($L135="B",$C$6=Data!$G$24)</f>
        <v>0</v>
      </c>
      <c r="W135" s="25" t="b">
        <f>AND($L135="B",$C$6=Data!$G$23)</f>
        <v>0</v>
      </c>
      <c r="X135" s="55">
        <f t="shared" si="23"/>
        <v>0</v>
      </c>
      <c r="Y135" s="55">
        <f t="shared" si="17"/>
        <v>0</v>
      </c>
      <c r="Z135" s="25" t="b">
        <f>AND($L135="C",$C$7=Data!$G$24)</f>
        <v>0</v>
      </c>
      <c r="AA135" s="25" t="b">
        <f>AND($L135="C",$C$7=Data!$G$23)</f>
        <v>0</v>
      </c>
      <c r="AB135" s="55">
        <f t="shared" si="24"/>
        <v>0</v>
      </c>
      <c r="AC135" s="55">
        <f t="shared" si="18"/>
        <v>0</v>
      </c>
      <c r="AE135" s="55">
        <f t="shared" si="25"/>
        <v>0</v>
      </c>
      <c r="AG135" s="125" t="b">
        <f>OR(AND($C$5=Data!$G$24,K135="A"),AND($C$6=Data!$G$24,K135="B"),AND($C$7=Data!$G$24,K135="C"))*COUNTIFS(B:B,B135,K:K,K135,B:B,"&lt;&gt;"&amp;"",C:C,"&lt;&gt;"&amp;"")&gt;1</f>
        <v>0</v>
      </c>
      <c r="AH135" s="125" t="b">
        <f t="shared" si="26"/>
        <v>0</v>
      </c>
      <c r="AI135" s="55">
        <f t="shared" si="27"/>
        <v>0</v>
      </c>
    </row>
    <row r="136" spans="1:35" ht="30.75" customHeight="1" x14ac:dyDescent="0.25">
      <c r="A136" s="57"/>
      <c r="B136" s="57"/>
      <c r="C136" s="59"/>
      <c r="D136" s="119"/>
      <c r="E136" s="43"/>
      <c r="F136" s="43"/>
      <c r="G136" s="58"/>
      <c r="H136" s="123"/>
      <c r="I136" s="132"/>
      <c r="J136" s="135">
        <f t="shared" si="19"/>
        <v>0</v>
      </c>
      <c r="K136" s="64" t="str">
        <f t="shared" si="14"/>
        <v>0</v>
      </c>
      <c r="L136" s="65" t="str">
        <f t="shared" si="15"/>
        <v>0</v>
      </c>
      <c r="M136" s="55">
        <f>SUMIFS($J:$J,$C:$C,Data!$B$6,$B:$B,$B136)</f>
        <v>0</v>
      </c>
      <c r="N136" s="55">
        <f>SUMIFS($J:$J,$C:$C,Data!$B$7,$B:$B,$B136)</f>
        <v>0</v>
      </c>
      <c r="O136" s="55">
        <f>SUMIFS($J:$J,$C:$C,Data!$B$8,$B:$B,$B136)</f>
        <v>0</v>
      </c>
      <c r="P136" s="55">
        <f t="shared" si="20"/>
        <v>0</v>
      </c>
      <c r="Q136" s="55">
        <f t="shared" si="21"/>
        <v>0</v>
      </c>
      <c r="R136" s="25" t="b">
        <f>AND($L136="A",$C$5=Data!$G$24)</f>
        <v>0</v>
      </c>
      <c r="S136" s="25" t="b">
        <f>AND($L136="A",$C$5=Data!$G$23)</f>
        <v>0</v>
      </c>
      <c r="T136" s="55">
        <f t="shared" si="22"/>
        <v>0</v>
      </c>
      <c r="U136" s="55">
        <f t="shared" si="16"/>
        <v>0</v>
      </c>
      <c r="V136" s="25" t="b">
        <f>AND($L136="B",$C$6=Data!$G$24)</f>
        <v>0</v>
      </c>
      <c r="W136" s="25" t="b">
        <f>AND($L136="B",$C$6=Data!$G$23)</f>
        <v>0</v>
      </c>
      <c r="X136" s="55">
        <f t="shared" si="23"/>
        <v>0</v>
      </c>
      <c r="Y136" s="55">
        <f t="shared" si="17"/>
        <v>0</v>
      </c>
      <c r="Z136" s="25" t="b">
        <f>AND($L136="C",$C$7=Data!$G$24)</f>
        <v>0</v>
      </c>
      <c r="AA136" s="25" t="b">
        <f>AND($L136="C",$C$7=Data!$G$23)</f>
        <v>0</v>
      </c>
      <c r="AB136" s="55">
        <f t="shared" si="24"/>
        <v>0</v>
      </c>
      <c r="AC136" s="55">
        <f t="shared" si="18"/>
        <v>0</v>
      </c>
      <c r="AE136" s="55">
        <f t="shared" si="25"/>
        <v>0</v>
      </c>
      <c r="AG136" s="125" t="b">
        <f>OR(AND($C$5=Data!$G$24,K136="A"),AND($C$6=Data!$G$24,K136="B"),AND($C$7=Data!$G$24,K136="C"))*COUNTIFS(B:B,B136,K:K,K136,B:B,"&lt;&gt;"&amp;"",C:C,"&lt;&gt;"&amp;"")&gt;1</f>
        <v>0</v>
      </c>
      <c r="AH136" s="125" t="b">
        <f t="shared" si="26"/>
        <v>0</v>
      </c>
      <c r="AI136" s="55">
        <f t="shared" si="27"/>
        <v>0</v>
      </c>
    </row>
    <row r="137" spans="1:35" ht="30.75" customHeight="1" x14ac:dyDescent="0.25">
      <c r="A137" s="57"/>
      <c r="B137" s="57"/>
      <c r="C137" s="59"/>
      <c r="D137" s="119"/>
      <c r="E137" s="43"/>
      <c r="F137" s="43"/>
      <c r="G137" s="58"/>
      <c r="H137" s="123"/>
      <c r="I137" s="132"/>
      <c r="J137" s="135">
        <f t="shared" si="19"/>
        <v>0</v>
      </c>
      <c r="K137" s="64" t="str">
        <f t="shared" si="14"/>
        <v>0</v>
      </c>
      <c r="L137" s="65" t="str">
        <f t="shared" si="15"/>
        <v>0</v>
      </c>
      <c r="M137" s="55">
        <f>SUMIFS($J:$J,$C:$C,Data!$B$6,$B:$B,$B137)</f>
        <v>0</v>
      </c>
      <c r="N137" s="55">
        <f>SUMIFS($J:$J,$C:$C,Data!$B$7,$B:$B,$B137)</f>
        <v>0</v>
      </c>
      <c r="O137" s="55">
        <f>SUMIFS($J:$J,$C:$C,Data!$B$8,$B:$B,$B137)</f>
        <v>0</v>
      </c>
      <c r="P137" s="55">
        <f t="shared" si="20"/>
        <v>0</v>
      </c>
      <c r="Q137" s="55">
        <f t="shared" si="21"/>
        <v>0</v>
      </c>
      <c r="R137" s="25" t="b">
        <f>AND($L137="A",$C$5=Data!$G$24)</f>
        <v>0</v>
      </c>
      <c r="S137" s="25" t="b">
        <f>AND($L137="A",$C$5=Data!$G$23)</f>
        <v>0</v>
      </c>
      <c r="T137" s="55">
        <f t="shared" si="22"/>
        <v>0</v>
      </c>
      <c r="U137" s="55">
        <f t="shared" si="16"/>
        <v>0</v>
      </c>
      <c r="V137" s="25" t="b">
        <f>AND($L137="B",$C$6=Data!$G$24)</f>
        <v>0</v>
      </c>
      <c r="W137" s="25" t="b">
        <f>AND($L137="B",$C$6=Data!$G$23)</f>
        <v>0</v>
      </c>
      <c r="X137" s="55">
        <f t="shared" si="23"/>
        <v>0</v>
      </c>
      <c r="Y137" s="55">
        <f t="shared" si="17"/>
        <v>0</v>
      </c>
      <c r="Z137" s="25" t="b">
        <f>AND($L137="C",$C$7=Data!$G$24)</f>
        <v>0</v>
      </c>
      <c r="AA137" s="25" t="b">
        <f>AND($L137="C",$C$7=Data!$G$23)</f>
        <v>0</v>
      </c>
      <c r="AB137" s="55">
        <f t="shared" si="24"/>
        <v>0</v>
      </c>
      <c r="AC137" s="55">
        <f t="shared" si="18"/>
        <v>0</v>
      </c>
      <c r="AE137" s="55">
        <f t="shared" si="25"/>
        <v>0</v>
      </c>
      <c r="AG137" s="125" t="b">
        <f>OR(AND($C$5=Data!$G$24,K137="A"),AND($C$6=Data!$G$24,K137="B"),AND($C$7=Data!$G$24,K137="C"))*COUNTIFS(B:B,B137,K:K,K137,B:B,"&lt;&gt;"&amp;"",C:C,"&lt;&gt;"&amp;"")&gt;1</f>
        <v>0</v>
      </c>
      <c r="AH137" s="125" t="b">
        <f t="shared" si="26"/>
        <v>0</v>
      </c>
      <c r="AI137" s="55">
        <f t="shared" si="27"/>
        <v>0</v>
      </c>
    </row>
    <row r="138" spans="1:35" ht="30.75" customHeight="1" x14ac:dyDescent="0.25">
      <c r="A138" s="57"/>
      <c r="B138" s="57"/>
      <c r="C138" s="59"/>
      <c r="D138" s="119"/>
      <c r="E138" s="43"/>
      <c r="F138" s="43"/>
      <c r="G138" s="58"/>
      <c r="H138" s="123"/>
      <c r="I138" s="132"/>
      <c r="J138" s="135">
        <f t="shared" si="19"/>
        <v>0</v>
      </c>
      <c r="K138" s="64" t="str">
        <f t="shared" ref="K138:K201" si="28">IF(C138&lt;&gt;"",VLOOKUP(C138,budgetLine11ext,2,FALSE),"0")</f>
        <v>0</v>
      </c>
      <c r="L138" s="65" t="str">
        <f t="shared" ref="L138:L201" si="29">IF(C138&lt;&gt;"",VLOOKUP(C138,budgetLine11ext,3,FALSE),"0")</f>
        <v>0</v>
      </c>
      <c r="M138" s="55">
        <f>SUMIFS($J:$J,$C:$C,Data!$B$6,$B:$B,$B138)</f>
        <v>0</v>
      </c>
      <c r="N138" s="55">
        <f>SUMIFS($J:$J,$C:$C,Data!$B$7,$B:$B,$B138)</f>
        <v>0</v>
      </c>
      <c r="O138" s="55">
        <f>SUMIFS($J:$J,$C:$C,Data!$B$8,$B:$B,$B138)</f>
        <v>0</v>
      </c>
      <c r="P138" s="55">
        <f t="shared" si="20"/>
        <v>0</v>
      </c>
      <c r="Q138" s="55">
        <f t="shared" si="21"/>
        <v>0</v>
      </c>
      <c r="R138" s="25" t="b">
        <f>AND($L138="A",$C$5=Data!$G$24)</f>
        <v>0</v>
      </c>
      <c r="S138" s="25" t="b">
        <f>AND($L138="A",$C$5=Data!$G$23)</f>
        <v>0</v>
      </c>
      <c r="T138" s="55">
        <f t="shared" si="22"/>
        <v>0</v>
      </c>
      <c r="U138" s="55">
        <f t="shared" ref="U138:U201" si="30">IF(R138,P138*$D$5,0)</f>
        <v>0</v>
      </c>
      <c r="V138" s="25" t="b">
        <f>AND($L138="B",$C$6=Data!$G$24)</f>
        <v>0</v>
      </c>
      <c r="W138" s="25" t="b">
        <f>AND($L138="B",$C$6=Data!$G$23)</f>
        <v>0</v>
      </c>
      <c r="X138" s="55">
        <f t="shared" si="23"/>
        <v>0</v>
      </c>
      <c r="Y138" s="55">
        <f t="shared" ref="Y138:Y201" si="31">IF(V138,Q138*$D$6,0)</f>
        <v>0</v>
      </c>
      <c r="Z138" s="25" t="b">
        <f>AND($L138="C",$C$7=Data!$G$24)</f>
        <v>0</v>
      </c>
      <c r="AA138" s="25" t="b">
        <f>AND($L138="C",$C$7=Data!$G$23)</f>
        <v>0</v>
      </c>
      <c r="AB138" s="55">
        <f t="shared" si="24"/>
        <v>0</v>
      </c>
      <c r="AC138" s="55">
        <f t="shared" ref="AC138:AC201" si="32">IF(Z138,Q138*$D$7,0)</f>
        <v>0</v>
      </c>
      <c r="AE138" s="55">
        <f t="shared" si="25"/>
        <v>0</v>
      </c>
      <c r="AG138" s="125" t="b">
        <f>OR(AND($C$5=Data!$G$24,K138="A"),AND($C$6=Data!$G$24,K138="B"),AND($C$7=Data!$G$24,K138="C"))*COUNTIFS(B:B,B138,K:K,K138,B:B,"&lt;&gt;"&amp;"",C:C,"&lt;&gt;"&amp;"")&gt;1</f>
        <v>0</v>
      </c>
      <c r="AH138" s="125" t="b">
        <f t="shared" si="26"/>
        <v>0</v>
      </c>
      <c r="AI138" s="55">
        <f t="shared" si="27"/>
        <v>0</v>
      </c>
    </row>
    <row r="139" spans="1:35" ht="30.75" customHeight="1" x14ac:dyDescent="0.25">
      <c r="A139" s="57"/>
      <c r="B139" s="57"/>
      <c r="C139" s="59"/>
      <c r="D139" s="119"/>
      <c r="E139" s="43"/>
      <c r="F139" s="43"/>
      <c r="G139" s="58"/>
      <c r="H139" s="123"/>
      <c r="I139" s="132"/>
      <c r="J139" s="135">
        <f t="shared" ref="J139:J202" si="33">AI139</f>
        <v>0</v>
      </c>
      <c r="K139" s="64" t="str">
        <f t="shared" si="28"/>
        <v>0</v>
      </c>
      <c r="L139" s="65" t="str">
        <f t="shared" si="29"/>
        <v>0</v>
      </c>
      <c r="M139" s="55">
        <f>SUMIFS($J:$J,$C:$C,Data!$B$6,$B:$B,$B139)</f>
        <v>0</v>
      </c>
      <c r="N139" s="55">
        <f>SUMIFS($J:$J,$C:$C,Data!$B$7,$B:$B,$B139)</f>
        <v>0</v>
      </c>
      <c r="O139" s="55">
        <f>SUMIFS($J:$J,$C:$C,Data!$B$8,$B:$B,$B139)</f>
        <v>0</v>
      </c>
      <c r="P139" s="55">
        <f t="shared" ref="P139:P202" si="34">M139+N139+O139</f>
        <v>0</v>
      </c>
      <c r="Q139" s="55">
        <f t="shared" ref="Q139:Q202" si="35">SUMIFS(J:J,L:L,"A*",B:B,B139)</f>
        <v>0</v>
      </c>
      <c r="R139" s="25" t="b">
        <f>AND($L139="A",$C$5=Data!$G$24)</f>
        <v>0</v>
      </c>
      <c r="S139" s="25" t="b">
        <f>AND($L139="A",$C$5=Data!$G$23)</f>
        <v>0</v>
      </c>
      <c r="T139" s="55">
        <f t="shared" ref="T139:T202" si="36">IF(S139,$G139*$H139*$I139,0)</f>
        <v>0</v>
      </c>
      <c r="U139" s="55">
        <f t="shared" si="30"/>
        <v>0</v>
      </c>
      <c r="V139" s="25" t="b">
        <f>AND($L139="B",$C$6=Data!$G$24)</f>
        <v>0</v>
      </c>
      <c r="W139" s="25" t="b">
        <f>AND($L139="B",$C$6=Data!$G$23)</f>
        <v>0</v>
      </c>
      <c r="X139" s="55">
        <f t="shared" ref="X139:X202" si="37">IF(W139,$G139*$I139,0)</f>
        <v>0</v>
      </c>
      <c r="Y139" s="55">
        <f t="shared" si="31"/>
        <v>0</v>
      </c>
      <c r="Z139" s="25" t="b">
        <f>AND($L139="C",$C$7=Data!$G$24)</f>
        <v>0</v>
      </c>
      <c r="AA139" s="25" t="b">
        <f>AND($L139="C",$C$7=Data!$G$23)</f>
        <v>0</v>
      </c>
      <c r="AB139" s="55">
        <f t="shared" ref="AB139:AB202" si="38">IF(AA139,$G139*$H139*$I139,0)</f>
        <v>0</v>
      </c>
      <c r="AC139" s="55">
        <f t="shared" si="32"/>
        <v>0</v>
      </c>
      <c r="AE139" s="55">
        <f t="shared" ref="AE139:AE202" si="39">IF(OR(L139="D",L139="E",L139="F"),$G139*$I139,0)</f>
        <v>0</v>
      </c>
      <c r="AG139" s="125" t="b">
        <f>OR(AND($C$5=Data!$G$24,K139="A"),AND($C$6=Data!$G$24,K139="B"),AND($C$7=Data!$G$24,K139="C"))*COUNTIFS(B:B,B139,K:K,K139,B:B,"&lt;&gt;"&amp;"",C:C,"&lt;&gt;"&amp;"")&gt;1</f>
        <v>0</v>
      </c>
      <c r="AH139" s="125" t="b">
        <f t="shared" ref="AH139:AH202" si="40">AND(AND(A139&lt;&gt;"",B139&lt;&gt;""),RIGHT(A139,1)&lt;&gt;MID(B139,3,1))</f>
        <v>0</v>
      </c>
      <c r="AI139" s="55">
        <f t="shared" ref="AI139:AI202" si="41">T139+U139+X139+Y139+AB139+AC139+AE139</f>
        <v>0</v>
      </c>
    </row>
    <row r="140" spans="1:35" ht="30.75" customHeight="1" x14ac:dyDescent="0.25">
      <c r="A140" s="57"/>
      <c r="B140" s="57"/>
      <c r="C140" s="59"/>
      <c r="D140" s="119"/>
      <c r="E140" s="43"/>
      <c r="F140" s="43"/>
      <c r="G140" s="58"/>
      <c r="H140" s="123"/>
      <c r="I140" s="132"/>
      <c r="J140" s="135">
        <f t="shared" si="33"/>
        <v>0</v>
      </c>
      <c r="K140" s="64" t="str">
        <f t="shared" si="28"/>
        <v>0</v>
      </c>
      <c r="L140" s="65" t="str">
        <f t="shared" si="29"/>
        <v>0</v>
      </c>
      <c r="M140" s="55">
        <f>SUMIFS($J:$J,$C:$C,Data!$B$6,$B:$B,$B140)</f>
        <v>0</v>
      </c>
      <c r="N140" s="55">
        <f>SUMIFS($J:$J,$C:$C,Data!$B$7,$B:$B,$B140)</f>
        <v>0</v>
      </c>
      <c r="O140" s="55">
        <f>SUMIFS($J:$J,$C:$C,Data!$B$8,$B:$B,$B140)</f>
        <v>0</v>
      </c>
      <c r="P140" s="55">
        <f t="shared" si="34"/>
        <v>0</v>
      </c>
      <c r="Q140" s="55">
        <f t="shared" si="35"/>
        <v>0</v>
      </c>
      <c r="R140" s="25" t="b">
        <f>AND($L140="A",$C$5=Data!$G$24)</f>
        <v>0</v>
      </c>
      <c r="S140" s="25" t="b">
        <f>AND($L140="A",$C$5=Data!$G$23)</f>
        <v>0</v>
      </c>
      <c r="T140" s="55">
        <f t="shared" si="36"/>
        <v>0</v>
      </c>
      <c r="U140" s="55">
        <f t="shared" si="30"/>
        <v>0</v>
      </c>
      <c r="V140" s="25" t="b">
        <f>AND($L140="B",$C$6=Data!$G$24)</f>
        <v>0</v>
      </c>
      <c r="W140" s="25" t="b">
        <f>AND($L140="B",$C$6=Data!$G$23)</f>
        <v>0</v>
      </c>
      <c r="X140" s="55">
        <f t="shared" si="37"/>
        <v>0</v>
      </c>
      <c r="Y140" s="55">
        <f t="shared" si="31"/>
        <v>0</v>
      </c>
      <c r="Z140" s="25" t="b">
        <f>AND($L140="C",$C$7=Data!$G$24)</f>
        <v>0</v>
      </c>
      <c r="AA140" s="25" t="b">
        <f>AND($L140="C",$C$7=Data!$G$23)</f>
        <v>0</v>
      </c>
      <c r="AB140" s="55">
        <f t="shared" si="38"/>
        <v>0</v>
      </c>
      <c r="AC140" s="55">
        <f t="shared" si="32"/>
        <v>0</v>
      </c>
      <c r="AE140" s="55">
        <f t="shared" si="39"/>
        <v>0</v>
      </c>
      <c r="AG140" s="125" t="b">
        <f>OR(AND($C$5=Data!$G$24,K140="A"),AND($C$6=Data!$G$24,K140="B"),AND($C$7=Data!$G$24,K140="C"))*COUNTIFS(B:B,B140,K:K,K140,B:B,"&lt;&gt;"&amp;"",C:C,"&lt;&gt;"&amp;"")&gt;1</f>
        <v>0</v>
      </c>
      <c r="AH140" s="125" t="b">
        <f t="shared" si="40"/>
        <v>0</v>
      </c>
      <c r="AI140" s="55">
        <f t="shared" si="41"/>
        <v>0</v>
      </c>
    </row>
    <row r="141" spans="1:35" ht="30.75" customHeight="1" x14ac:dyDescent="0.25">
      <c r="A141" s="57"/>
      <c r="B141" s="57"/>
      <c r="C141" s="59"/>
      <c r="D141" s="119"/>
      <c r="E141" s="43"/>
      <c r="F141" s="43"/>
      <c r="G141" s="58"/>
      <c r="H141" s="123"/>
      <c r="I141" s="132"/>
      <c r="J141" s="135">
        <f t="shared" si="33"/>
        <v>0</v>
      </c>
      <c r="K141" s="64" t="str">
        <f t="shared" si="28"/>
        <v>0</v>
      </c>
      <c r="L141" s="65" t="str">
        <f t="shared" si="29"/>
        <v>0</v>
      </c>
      <c r="M141" s="55">
        <f>SUMIFS($J:$J,$C:$C,Data!$B$6,$B:$B,$B141)</f>
        <v>0</v>
      </c>
      <c r="N141" s="55">
        <f>SUMIFS($J:$J,$C:$C,Data!$B$7,$B:$B,$B141)</f>
        <v>0</v>
      </c>
      <c r="O141" s="55">
        <f>SUMIFS($J:$J,$C:$C,Data!$B$8,$B:$B,$B141)</f>
        <v>0</v>
      </c>
      <c r="P141" s="55">
        <f t="shared" si="34"/>
        <v>0</v>
      </c>
      <c r="Q141" s="55">
        <f t="shared" si="35"/>
        <v>0</v>
      </c>
      <c r="R141" s="25" t="b">
        <f>AND($L141="A",$C$5=Data!$G$24)</f>
        <v>0</v>
      </c>
      <c r="S141" s="25" t="b">
        <f>AND($L141="A",$C$5=Data!$G$23)</f>
        <v>0</v>
      </c>
      <c r="T141" s="55">
        <f t="shared" si="36"/>
        <v>0</v>
      </c>
      <c r="U141" s="55">
        <f t="shared" si="30"/>
        <v>0</v>
      </c>
      <c r="V141" s="25" t="b">
        <f>AND($L141="B",$C$6=Data!$G$24)</f>
        <v>0</v>
      </c>
      <c r="W141" s="25" t="b">
        <f>AND($L141="B",$C$6=Data!$G$23)</f>
        <v>0</v>
      </c>
      <c r="X141" s="55">
        <f t="shared" si="37"/>
        <v>0</v>
      </c>
      <c r="Y141" s="55">
        <f t="shared" si="31"/>
        <v>0</v>
      </c>
      <c r="Z141" s="25" t="b">
        <f>AND($L141="C",$C$7=Data!$G$24)</f>
        <v>0</v>
      </c>
      <c r="AA141" s="25" t="b">
        <f>AND($L141="C",$C$7=Data!$G$23)</f>
        <v>0</v>
      </c>
      <c r="AB141" s="55">
        <f t="shared" si="38"/>
        <v>0</v>
      </c>
      <c r="AC141" s="55">
        <f t="shared" si="32"/>
        <v>0</v>
      </c>
      <c r="AE141" s="55">
        <f t="shared" si="39"/>
        <v>0</v>
      </c>
      <c r="AG141" s="125" t="b">
        <f>OR(AND($C$5=Data!$G$24,K141="A"),AND($C$6=Data!$G$24,K141="B"),AND($C$7=Data!$G$24,K141="C"))*COUNTIFS(B:B,B141,K:K,K141,B:B,"&lt;&gt;"&amp;"",C:C,"&lt;&gt;"&amp;"")&gt;1</f>
        <v>0</v>
      </c>
      <c r="AH141" s="125" t="b">
        <f t="shared" si="40"/>
        <v>0</v>
      </c>
      <c r="AI141" s="55">
        <f t="shared" si="41"/>
        <v>0</v>
      </c>
    </row>
    <row r="142" spans="1:35" ht="30.75" customHeight="1" x14ac:dyDescent="0.25">
      <c r="A142" s="57"/>
      <c r="B142" s="57"/>
      <c r="C142" s="59"/>
      <c r="D142" s="119"/>
      <c r="E142" s="43"/>
      <c r="F142" s="43"/>
      <c r="G142" s="58"/>
      <c r="H142" s="123"/>
      <c r="I142" s="132"/>
      <c r="J142" s="135">
        <f t="shared" si="33"/>
        <v>0</v>
      </c>
      <c r="K142" s="64" t="str">
        <f t="shared" si="28"/>
        <v>0</v>
      </c>
      <c r="L142" s="65" t="str">
        <f t="shared" si="29"/>
        <v>0</v>
      </c>
      <c r="M142" s="55">
        <f>SUMIFS($J:$J,$C:$C,Data!$B$6,$B:$B,$B142)</f>
        <v>0</v>
      </c>
      <c r="N142" s="55">
        <f>SUMIFS($J:$J,$C:$C,Data!$B$7,$B:$B,$B142)</f>
        <v>0</v>
      </c>
      <c r="O142" s="55">
        <f>SUMIFS($J:$J,$C:$C,Data!$B$8,$B:$B,$B142)</f>
        <v>0</v>
      </c>
      <c r="P142" s="55">
        <f t="shared" si="34"/>
        <v>0</v>
      </c>
      <c r="Q142" s="55">
        <f t="shared" si="35"/>
        <v>0</v>
      </c>
      <c r="R142" s="25" t="b">
        <f>AND($L142="A",$C$5=Data!$G$24)</f>
        <v>0</v>
      </c>
      <c r="S142" s="25" t="b">
        <f>AND($L142="A",$C$5=Data!$G$23)</f>
        <v>0</v>
      </c>
      <c r="T142" s="55">
        <f t="shared" si="36"/>
        <v>0</v>
      </c>
      <c r="U142" s="55">
        <f t="shared" si="30"/>
        <v>0</v>
      </c>
      <c r="V142" s="25" t="b">
        <f>AND($L142="B",$C$6=Data!$G$24)</f>
        <v>0</v>
      </c>
      <c r="W142" s="25" t="b">
        <f>AND($L142="B",$C$6=Data!$G$23)</f>
        <v>0</v>
      </c>
      <c r="X142" s="55">
        <f t="shared" si="37"/>
        <v>0</v>
      </c>
      <c r="Y142" s="55">
        <f t="shared" si="31"/>
        <v>0</v>
      </c>
      <c r="Z142" s="25" t="b">
        <f>AND($L142="C",$C$7=Data!$G$24)</f>
        <v>0</v>
      </c>
      <c r="AA142" s="25" t="b">
        <f>AND($L142="C",$C$7=Data!$G$23)</f>
        <v>0</v>
      </c>
      <c r="AB142" s="55">
        <f t="shared" si="38"/>
        <v>0</v>
      </c>
      <c r="AC142" s="55">
        <f t="shared" si="32"/>
        <v>0</v>
      </c>
      <c r="AE142" s="55">
        <f t="shared" si="39"/>
        <v>0</v>
      </c>
      <c r="AG142" s="125" t="b">
        <f>OR(AND($C$5=Data!$G$24,K142="A"),AND($C$6=Data!$G$24,K142="B"),AND($C$7=Data!$G$24,K142="C"))*COUNTIFS(B:B,B142,K:K,K142,B:B,"&lt;&gt;"&amp;"",C:C,"&lt;&gt;"&amp;"")&gt;1</f>
        <v>0</v>
      </c>
      <c r="AH142" s="125" t="b">
        <f t="shared" si="40"/>
        <v>0</v>
      </c>
      <c r="AI142" s="55">
        <f t="shared" si="41"/>
        <v>0</v>
      </c>
    </row>
    <row r="143" spans="1:35" ht="30.75" customHeight="1" x14ac:dyDescent="0.25">
      <c r="A143" s="57"/>
      <c r="B143" s="57"/>
      <c r="C143" s="59"/>
      <c r="D143" s="119"/>
      <c r="E143" s="43"/>
      <c r="F143" s="43"/>
      <c r="G143" s="58"/>
      <c r="H143" s="123"/>
      <c r="I143" s="132"/>
      <c r="J143" s="135">
        <f t="shared" si="33"/>
        <v>0</v>
      </c>
      <c r="K143" s="64" t="str">
        <f t="shared" si="28"/>
        <v>0</v>
      </c>
      <c r="L143" s="65" t="str">
        <f t="shared" si="29"/>
        <v>0</v>
      </c>
      <c r="M143" s="55">
        <f>SUMIFS($J:$J,$C:$C,Data!$B$6,$B:$B,$B143)</f>
        <v>0</v>
      </c>
      <c r="N143" s="55">
        <f>SUMIFS($J:$J,$C:$C,Data!$B$7,$B:$B,$B143)</f>
        <v>0</v>
      </c>
      <c r="O143" s="55">
        <f>SUMIFS($J:$J,$C:$C,Data!$B$8,$B:$B,$B143)</f>
        <v>0</v>
      </c>
      <c r="P143" s="55">
        <f t="shared" si="34"/>
        <v>0</v>
      </c>
      <c r="Q143" s="55">
        <f t="shared" si="35"/>
        <v>0</v>
      </c>
      <c r="R143" s="25" t="b">
        <f>AND($L143="A",$C$5=Data!$G$24)</f>
        <v>0</v>
      </c>
      <c r="S143" s="25" t="b">
        <f>AND($L143="A",$C$5=Data!$G$23)</f>
        <v>0</v>
      </c>
      <c r="T143" s="55">
        <f t="shared" si="36"/>
        <v>0</v>
      </c>
      <c r="U143" s="55">
        <f t="shared" si="30"/>
        <v>0</v>
      </c>
      <c r="V143" s="25" t="b">
        <f>AND($L143="B",$C$6=Data!$G$24)</f>
        <v>0</v>
      </c>
      <c r="W143" s="25" t="b">
        <f>AND($L143="B",$C$6=Data!$G$23)</f>
        <v>0</v>
      </c>
      <c r="X143" s="55">
        <f t="shared" si="37"/>
        <v>0</v>
      </c>
      <c r="Y143" s="55">
        <f t="shared" si="31"/>
        <v>0</v>
      </c>
      <c r="Z143" s="25" t="b">
        <f>AND($L143="C",$C$7=Data!$G$24)</f>
        <v>0</v>
      </c>
      <c r="AA143" s="25" t="b">
        <f>AND($L143="C",$C$7=Data!$G$23)</f>
        <v>0</v>
      </c>
      <c r="AB143" s="55">
        <f t="shared" si="38"/>
        <v>0</v>
      </c>
      <c r="AC143" s="55">
        <f t="shared" si="32"/>
        <v>0</v>
      </c>
      <c r="AE143" s="55">
        <f t="shared" si="39"/>
        <v>0</v>
      </c>
      <c r="AG143" s="125" t="b">
        <f>OR(AND($C$5=Data!$G$24,K143="A"),AND($C$6=Data!$G$24,K143="B"),AND($C$7=Data!$G$24,K143="C"))*COUNTIFS(B:B,B143,K:K,K143,B:B,"&lt;&gt;"&amp;"",C:C,"&lt;&gt;"&amp;"")&gt;1</f>
        <v>0</v>
      </c>
      <c r="AH143" s="125" t="b">
        <f t="shared" si="40"/>
        <v>0</v>
      </c>
      <c r="AI143" s="55">
        <f t="shared" si="41"/>
        <v>0</v>
      </c>
    </row>
    <row r="144" spans="1:35" ht="30.75" customHeight="1" x14ac:dyDescent="0.25">
      <c r="A144" s="57"/>
      <c r="B144" s="57"/>
      <c r="C144" s="59"/>
      <c r="D144" s="119"/>
      <c r="E144" s="43"/>
      <c r="F144" s="43"/>
      <c r="G144" s="58"/>
      <c r="H144" s="123"/>
      <c r="I144" s="132"/>
      <c r="J144" s="135">
        <f t="shared" si="33"/>
        <v>0</v>
      </c>
      <c r="K144" s="64" t="str">
        <f t="shared" si="28"/>
        <v>0</v>
      </c>
      <c r="L144" s="65" t="str">
        <f t="shared" si="29"/>
        <v>0</v>
      </c>
      <c r="M144" s="55">
        <f>SUMIFS($J:$J,$C:$C,Data!$B$6,$B:$B,$B144)</f>
        <v>0</v>
      </c>
      <c r="N144" s="55">
        <f>SUMIFS($J:$J,$C:$C,Data!$B$7,$B:$B,$B144)</f>
        <v>0</v>
      </c>
      <c r="O144" s="55">
        <f>SUMIFS($J:$J,$C:$C,Data!$B$8,$B:$B,$B144)</f>
        <v>0</v>
      </c>
      <c r="P144" s="55">
        <f t="shared" si="34"/>
        <v>0</v>
      </c>
      <c r="Q144" s="55">
        <f t="shared" si="35"/>
        <v>0</v>
      </c>
      <c r="R144" s="25" t="b">
        <f>AND($L144="A",$C$5=Data!$G$24)</f>
        <v>0</v>
      </c>
      <c r="S144" s="25" t="b">
        <f>AND($L144="A",$C$5=Data!$G$23)</f>
        <v>0</v>
      </c>
      <c r="T144" s="55">
        <f t="shared" si="36"/>
        <v>0</v>
      </c>
      <c r="U144" s="55">
        <f t="shared" si="30"/>
        <v>0</v>
      </c>
      <c r="V144" s="25" t="b">
        <f>AND($L144="B",$C$6=Data!$G$24)</f>
        <v>0</v>
      </c>
      <c r="W144" s="25" t="b">
        <f>AND($L144="B",$C$6=Data!$G$23)</f>
        <v>0</v>
      </c>
      <c r="X144" s="55">
        <f t="shared" si="37"/>
        <v>0</v>
      </c>
      <c r="Y144" s="55">
        <f t="shared" si="31"/>
        <v>0</v>
      </c>
      <c r="Z144" s="25" t="b">
        <f>AND($L144="C",$C$7=Data!$G$24)</f>
        <v>0</v>
      </c>
      <c r="AA144" s="25" t="b">
        <f>AND($L144="C",$C$7=Data!$G$23)</f>
        <v>0</v>
      </c>
      <c r="AB144" s="55">
        <f t="shared" si="38"/>
        <v>0</v>
      </c>
      <c r="AC144" s="55">
        <f t="shared" si="32"/>
        <v>0</v>
      </c>
      <c r="AE144" s="55">
        <f t="shared" si="39"/>
        <v>0</v>
      </c>
      <c r="AG144" s="125" t="b">
        <f>OR(AND($C$5=Data!$G$24,K144="A"),AND($C$6=Data!$G$24,K144="B"),AND($C$7=Data!$G$24,K144="C"))*COUNTIFS(B:B,B144,K:K,K144,B:B,"&lt;&gt;"&amp;"",C:C,"&lt;&gt;"&amp;"")&gt;1</f>
        <v>0</v>
      </c>
      <c r="AH144" s="125" t="b">
        <f t="shared" si="40"/>
        <v>0</v>
      </c>
      <c r="AI144" s="55">
        <f t="shared" si="41"/>
        <v>0</v>
      </c>
    </row>
    <row r="145" spans="1:35" ht="30.75" customHeight="1" x14ac:dyDescent="0.25">
      <c r="A145" s="57"/>
      <c r="B145" s="57"/>
      <c r="C145" s="59"/>
      <c r="D145" s="119"/>
      <c r="E145" s="43"/>
      <c r="F145" s="43"/>
      <c r="G145" s="58"/>
      <c r="H145" s="123"/>
      <c r="I145" s="132"/>
      <c r="J145" s="135">
        <f t="shared" si="33"/>
        <v>0</v>
      </c>
      <c r="K145" s="64" t="str">
        <f t="shared" si="28"/>
        <v>0</v>
      </c>
      <c r="L145" s="65" t="str">
        <f t="shared" si="29"/>
        <v>0</v>
      </c>
      <c r="M145" s="55">
        <f>SUMIFS($J:$J,$C:$C,Data!$B$6,$B:$B,$B145)</f>
        <v>0</v>
      </c>
      <c r="N145" s="55">
        <f>SUMIFS($J:$J,$C:$C,Data!$B$7,$B:$B,$B145)</f>
        <v>0</v>
      </c>
      <c r="O145" s="55">
        <f>SUMIFS($J:$J,$C:$C,Data!$B$8,$B:$B,$B145)</f>
        <v>0</v>
      </c>
      <c r="P145" s="55">
        <f t="shared" si="34"/>
        <v>0</v>
      </c>
      <c r="Q145" s="55">
        <f t="shared" si="35"/>
        <v>0</v>
      </c>
      <c r="R145" s="25" t="b">
        <f>AND($L145="A",$C$5=Data!$G$24)</f>
        <v>0</v>
      </c>
      <c r="S145" s="25" t="b">
        <f>AND($L145="A",$C$5=Data!$G$23)</f>
        <v>0</v>
      </c>
      <c r="T145" s="55">
        <f t="shared" si="36"/>
        <v>0</v>
      </c>
      <c r="U145" s="55">
        <f t="shared" si="30"/>
        <v>0</v>
      </c>
      <c r="V145" s="25" t="b">
        <f>AND($L145="B",$C$6=Data!$G$24)</f>
        <v>0</v>
      </c>
      <c r="W145" s="25" t="b">
        <f>AND($L145="B",$C$6=Data!$G$23)</f>
        <v>0</v>
      </c>
      <c r="X145" s="55">
        <f t="shared" si="37"/>
        <v>0</v>
      </c>
      <c r="Y145" s="55">
        <f t="shared" si="31"/>
        <v>0</v>
      </c>
      <c r="Z145" s="25" t="b">
        <f>AND($L145="C",$C$7=Data!$G$24)</f>
        <v>0</v>
      </c>
      <c r="AA145" s="25" t="b">
        <f>AND($L145="C",$C$7=Data!$G$23)</f>
        <v>0</v>
      </c>
      <c r="AB145" s="55">
        <f t="shared" si="38"/>
        <v>0</v>
      </c>
      <c r="AC145" s="55">
        <f t="shared" si="32"/>
        <v>0</v>
      </c>
      <c r="AE145" s="55">
        <f t="shared" si="39"/>
        <v>0</v>
      </c>
      <c r="AG145" s="125" t="b">
        <f>OR(AND($C$5=Data!$G$24,K145="A"),AND($C$6=Data!$G$24,K145="B"),AND($C$7=Data!$G$24,K145="C"))*COUNTIFS(B:B,B145,K:K,K145,B:B,"&lt;&gt;"&amp;"",C:C,"&lt;&gt;"&amp;"")&gt;1</f>
        <v>0</v>
      </c>
      <c r="AH145" s="125" t="b">
        <f t="shared" si="40"/>
        <v>0</v>
      </c>
      <c r="AI145" s="55">
        <f t="shared" si="41"/>
        <v>0</v>
      </c>
    </row>
    <row r="146" spans="1:35" ht="30.75" customHeight="1" x14ac:dyDescent="0.25">
      <c r="A146" s="57"/>
      <c r="B146" s="57"/>
      <c r="C146" s="59"/>
      <c r="D146" s="119"/>
      <c r="E146" s="43"/>
      <c r="F146" s="43"/>
      <c r="G146" s="58"/>
      <c r="H146" s="123"/>
      <c r="I146" s="132"/>
      <c r="J146" s="135">
        <f t="shared" si="33"/>
        <v>0</v>
      </c>
      <c r="K146" s="64" t="str">
        <f t="shared" si="28"/>
        <v>0</v>
      </c>
      <c r="L146" s="65" t="str">
        <f t="shared" si="29"/>
        <v>0</v>
      </c>
      <c r="M146" s="55">
        <f>SUMIFS($J:$J,$C:$C,Data!$B$6,$B:$B,$B146)</f>
        <v>0</v>
      </c>
      <c r="N146" s="55">
        <f>SUMIFS($J:$J,$C:$C,Data!$B$7,$B:$B,$B146)</f>
        <v>0</v>
      </c>
      <c r="O146" s="55">
        <f>SUMIFS($J:$J,$C:$C,Data!$B$8,$B:$B,$B146)</f>
        <v>0</v>
      </c>
      <c r="P146" s="55">
        <f t="shared" si="34"/>
        <v>0</v>
      </c>
      <c r="Q146" s="55">
        <f t="shared" si="35"/>
        <v>0</v>
      </c>
      <c r="R146" s="25" t="b">
        <f>AND($L146="A",$C$5=Data!$G$24)</f>
        <v>0</v>
      </c>
      <c r="S146" s="25" t="b">
        <f>AND($L146="A",$C$5=Data!$G$23)</f>
        <v>0</v>
      </c>
      <c r="T146" s="55">
        <f t="shared" si="36"/>
        <v>0</v>
      </c>
      <c r="U146" s="55">
        <f t="shared" si="30"/>
        <v>0</v>
      </c>
      <c r="V146" s="25" t="b">
        <f>AND($L146="B",$C$6=Data!$G$24)</f>
        <v>0</v>
      </c>
      <c r="W146" s="25" t="b">
        <f>AND($L146="B",$C$6=Data!$G$23)</f>
        <v>0</v>
      </c>
      <c r="X146" s="55">
        <f t="shared" si="37"/>
        <v>0</v>
      </c>
      <c r="Y146" s="55">
        <f t="shared" si="31"/>
        <v>0</v>
      </c>
      <c r="Z146" s="25" t="b">
        <f>AND($L146="C",$C$7=Data!$G$24)</f>
        <v>0</v>
      </c>
      <c r="AA146" s="25" t="b">
        <f>AND($L146="C",$C$7=Data!$G$23)</f>
        <v>0</v>
      </c>
      <c r="AB146" s="55">
        <f t="shared" si="38"/>
        <v>0</v>
      </c>
      <c r="AC146" s="55">
        <f t="shared" si="32"/>
        <v>0</v>
      </c>
      <c r="AE146" s="55">
        <f t="shared" si="39"/>
        <v>0</v>
      </c>
      <c r="AG146" s="125" t="b">
        <f>OR(AND($C$5=Data!$G$24,K146="A"),AND($C$6=Data!$G$24,K146="B"),AND($C$7=Data!$G$24,K146="C"))*COUNTIFS(B:B,B146,K:K,K146,B:B,"&lt;&gt;"&amp;"",C:C,"&lt;&gt;"&amp;"")&gt;1</f>
        <v>0</v>
      </c>
      <c r="AH146" s="125" t="b">
        <f t="shared" si="40"/>
        <v>0</v>
      </c>
      <c r="AI146" s="55">
        <f t="shared" si="41"/>
        <v>0</v>
      </c>
    </row>
    <row r="147" spans="1:35" ht="30.75" customHeight="1" x14ac:dyDescent="0.25">
      <c r="A147" s="57"/>
      <c r="B147" s="57"/>
      <c r="C147" s="59"/>
      <c r="D147" s="119"/>
      <c r="E147" s="43"/>
      <c r="F147" s="43"/>
      <c r="G147" s="58"/>
      <c r="H147" s="123"/>
      <c r="I147" s="132"/>
      <c r="J147" s="135">
        <f t="shared" si="33"/>
        <v>0</v>
      </c>
      <c r="K147" s="64" t="str">
        <f t="shared" si="28"/>
        <v>0</v>
      </c>
      <c r="L147" s="65" t="str">
        <f t="shared" si="29"/>
        <v>0</v>
      </c>
      <c r="M147" s="55">
        <f>SUMIFS($J:$J,$C:$C,Data!$B$6,$B:$B,$B147)</f>
        <v>0</v>
      </c>
      <c r="N147" s="55">
        <f>SUMIFS($J:$J,$C:$C,Data!$B$7,$B:$B,$B147)</f>
        <v>0</v>
      </c>
      <c r="O147" s="55">
        <f>SUMIFS($J:$J,$C:$C,Data!$B$8,$B:$B,$B147)</f>
        <v>0</v>
      </c>
      <c r="P147" s="55">
        <f t="shared" si="34"/>
        <v>0</v>
      </c>
      <c r="Q147" s="55">
        <f t="shared" si="35"/>
        <v>0</v>
      </c>
      <c r="R147" s="25" t="b">
        <f>AND($L147="A",$C$5=Data!$G$24)</f>
        <v>0</v>
      </c>
      <c r="S147" s="25" t="b">
        <f>AND($L147="A",$C$5=Data!$G$23)</f>
        <v>0</v>
      </c>
      <c r="T147" s="55">
        <f t="shared" si="36"/>
        <v>0</v>
      </c>
      <c r="U147" s="55">
        <f t="shared" si="30"/>
        <v>0</v>
      </c>
      <c r="V147" s="25" t="b">
        <f>AND($L147="B",$C$6=Data!$G$24)</f>
        <v>0</v>
      </c>
      <c r="W147" s="25" t="b">
        <f>AND($L147="B",$C$6=Data!$G$23)</f>
        <v>0</v>
      </c>
      <c r="X147" s="55">
        <f t="shared" si="37"/>
        <v>0</v>
      </c>
      <c r="Y147" s="55">
        <f t="shared" si="31"/>
        <v>0</v>
      </c>
      <c r="Z147" s="25" t="b">
        <f>AND($L147="C",$C$7=Data!$G$24)</f>
        <v>0</v>
      </c>
      <c r="AA147" s="25" t="b">
        <f>AND($L147="C",$C$7=Data!$G$23)</f>
        <v>0</v>
      </c>
      <c r="AB147" s="55">
        <f t="shared" si="38"/>
        <v>0</v>
      </c>
      <c r="AC147" s="55">
        <f t="shared" si="32"/>
        <v>0</v>
      </c>
      <c r="AE147" s="55">
        <f t="shared" si="39"/>
        <v>0</v>
      </c>
      <c r="AG147" s="125" t="b">
        <f>OR(AND($C$5=Data!$G$24,K147="A"),AND($C$6=Data!$G$24,K147="B"),AND($C$7=Data!$G$24,K147="C"))*COUNTIFS(B:B,B147,K:K,K147,B:B,"&lt;&gt;"&amp;"",C:C,"&lt;&gt;"&amp;"")&gt;1</f>
        <v>0</v>
      </c>
      <c r="AH147" s="125" t="b">
        <f t="shared" si="40"/>
        <v>0</v>
      </c>
      <c r="AI147" s="55">
        <f t="shared" si="41"/>
        <v>0</v>
      </c>
    </row>
    <row r="148" spans="1:35" ht="30.75" customHeight="1" x14ac:dyDescent="0.25">
      <c r="A148" s="57"/>
      <c r="B148" s="57"/>
      <c r="C148" s="59"/>
      <c r="D148" s="119"/>
      <c r="E148" s="43"/>
      <c r="F148" s="43"/>
      <c r="G148" s="58"/>
      <c r="H148" s="123"/>
      <c r="I148" s="132"/>
      <c r="J148" s="135">
        <f t="shared" si="33"/>
        <v>0</v>
      </c>
      <c r="K148" s="64" t="str">
        <f t="shared" si="28"/>
        <v>0</v>
      </c>
      <c r="L148" s="65" t="str">
        <f t="shared" si="29"/>
        <v>0</v>
      </c>
      <c r="M148" s="55">
        <f>SUMIFS($J:$J,$C:$C,Data!$B$6,$B:$B,$B148)</f>
        <v>0</v>
      </c>
      <c r="N148" s="55">
        <f>SUMIFS($J:$J,$C:$C,Data!$B$7,$B:$B,$B148)</f>
        <v>0</v>
      </c>
      <c r="O148" s="55">
        <f>SUMIFS($J:$J,$C:$C,Data!$B$8,$B:$B,$B148)</f>
        <v>0</v>
      </c>
      <c r="P148" s="55">
        <f t="shared" si="34"/>
        <v>0</v>
      </c>
      <c r="Q148" s="55">
        <f t="shared" si="35"/>
        <v>0</v>
      </c>
      <c r="R148" s="25" t="b">
        <f>AND($L148="A",$C$5=Data!$G$24)</f>
        <v>0</v>
      </c>
      <c r="S148" s="25" t="b">
        <f>AND($L148="A",$C$5=Data!$G$23)</f>
        <v>0</v>
      </c>
      <c r="T148" s="55">
        <f t="shared" si="36"/>
        <v>0</v>
      </c>
      <c r="U148" s="55">
        <f t="shared" si="30"/>
        <v>0</v>
      </c>
      <c r="V148" s="25" t="b">
        <f>AND($L148="B",$C$6=Data!$G$24)</f>
        <v>0</v>
      </c>
      <c r="W148" s="25" t="b">
        <f>AND($L148="B",$C$6=Data!$G$23)</f>
        <v>0</v>
      </c>
      <c r="X148" s="55">
        <f t="shared" si="37"/>
        <v>0</v>
      </c>
      <c r="Y148" s="55">
        <f t="shared" si="31"/>
        <v>0</v>
      </c>
      <c r="Z148" s="25" t="b">
        <f>AND($L148="C",$C$7=Data!$G$24)</f>
        <v>0</v>
      </c>
      <c r="AA148" s="25" t="b">
        <f>AND($L148="C",$C$7=Data!$G$23)</f>
        <v>0</v>
      </c>
      <c r="AB148" s="55">
        <f t="shared" si="38"/>
        <v>0</v>
      </c>
      <c r="AC148" s="55">
        <f t="shared" si="32"/>
        <v>0</v>
      </c>
      <c r="AE148" s="55">
        <f t="shared" si="39"/>
        <v>0</v>
      </c>
      <c r="AG148" s="125" t="b">
        <f>OR(AND($C$5=Data!$G$24,K148="A"),AND($C$6=Data!$G$24,K148="B"),AND($C$7=Data!$G$24,K148="C"))*COUNTIFS(B:B,B148,K:K,K148,B:B,"&lt;&gt;"&amp;"",C:C,"&lt;&gt;"&amp;"")&gt;1</f>
        <v>0</v>
      </c>
      <c r="AH148" s="125" t="b">
        <f t="shared" si="40"/>
        <v>0</v>
      </c>
      <c r="AI148" s="55">
        <f t="shared" si="41"/>
        <v>0</v>
      </c>
    </row>
    <row r="149" spans="1:35" ht="30.75" customHeight="1" x14ac:dyDescent="0.25">
      <c r="A149" s="57"/>
      <c r="B149" s="57"/>
      <c r="C149" s="59"/>
      <c r="D149" s="119"/>
      <c r="E149" s="43"/>
      <c r="F149" s="43"/>
      <c r="G149" s="58"/>
      <c r="H149" s="123"/>
      <c r="I149" s="132"/>
      <c r="J149" s="135">
        <f t="shared" si="33"/>
        <v>0</v>
      </c>
      <c r="K149" s="64" t="str">
        <f t="shared" si="28"/>
        <v>0</v>
      </c>
      <c r="L149" s="65" t="str">
        <f t="shared" si="29"/>
        <v>0</v>
      </c>
      <c r="M149" s="55">
        <f>SUMIFS($J:$J,$C:$C,Data!$B$6,$B:$B,$B149)</f>
        <v>0</v>
      </c>
      <c r="N149" s="55">
        <f>SUMIFS($J:$J,$C:$C,Data!$B$7,$B:$B,$B149)</f>
        <v>0</v>
      </c>
      <c r="O149" s="55">
        <f>SUMIFS($J:$J,$C:$C,Data!$B$8,$B:$B,$B149)</f>
        <v>0</v>
      </c>
      <c r="P149" s="55">
        <f t="shared" si="34"/>
        <v>0</v>
      </c>
      <c r="Q149" s="55">
        <f t="shared" si="35"/>
        <v>0</v>
      </c>
      <c r="R149" s="25" t="b">
        <f>AND($L149="A",$C$5=Data!$G$24)</f>
        <v>0</v>
      </c>
      <c r="S149" s="25" t="b">
        <f>AND($L149="A",$C$5=Data!$G$23)</f>
        <v>0</v>
      </c>
      <c r="T149" s="55">
        <f t="shared" si="36"/>
        <v>0</v>
      </c>
      <c r="U149" s="55">
        <f t="shared" si="30"/>
        <v>0</v>
      </c>
      <c r="V149" s="25" t="b">
        <f>AND($L149="B",$C$6=Data!$G$24)</f>
        <v>0</v>
      </c>
      <c r="W149" s="25" t="b">
        <f>AND($L149="B",$C$6=Data!$G$23)</f>
        <v>0</v>
      </c>
      <c r="X149" s="55">
        <f t="shared" si="37"/>
        <v>0</v>
      </c>
      <c r="Y149" s="55">
        <f t="shared" si="31"/>
        <v>0</v>
      </c>
      <c r="Z149" s="25" t="b">
        <f>AND($L149="C",$C$7=Data!$G$24)</f>
        <v>0</v>
      </c>
      <c r="AA149" s="25" t="b">
        <f>AND($L149="C",$C$7=Data!$G$23)</f>
        <v>0</v>
      </c>
      <c r="AB149" s="55">
        <f t="shared" si="38"/>
        <v>0</v>
      </c>
      <c r="AC149" s="55">
        <f t="shared" si="32"/>
        <v>0</v>
      </c>
      <c r="AE149" s="55">
        <f t="shared" si="39"/>
        <v>0</v>
      </c>
      <c r="AG149" s="125" t="b">
        <f>OR(AND($C$5=Data!$G$24,K149="A"),AND($C$6=Data!$G$24,K149="B"),AND($C$7=Data!$G$24,K149="C"))*COUNTIFS(B:B,B149,K:K,K149,B:B,"&lt;&gt;"&amp;"",C:C,"&lt;&gt;"&amp;"")&gt;1</f>
        <v>0</v>
      </c>
      <c r="AH149" s="125" t="b">
        <f t="shared" si="40"/>
        <v>0</v>
      </c>
      <c r="AI149" s="55">
        <f t="shared" si="41"/>
        <v>0</v>
      </c>
    </row>
    <row r="150" spans="1:35" ht="30.75" customHeight="1" x14ac:dyDescent="0.25">
      <c r="A150" s="57"/>
      <c r="B150" s="57"/>
      <c r="C150" s="59"/>
      <c r="D150" s="119"/>
      <c r="E150" s="43"/>
      <c r="F150" s="43"/>
      <c r="G150" s="58"/>
      <c r="H150" s="123"/>
      <c r="I150" s="132"/>
      <c r="J150" s="135">
        <f t="shared" si="33"/>
        <v>0</v>
      </c>
      <c r="K150" s="64" t="str">
        <f t="shared" si="28"/>
        <v>0</v>
      </c>
      <c r="L150" s="65" t="str">
        <f t="shared" si="29"/>
        <v>0</v>
      </c>
      <c r="M150" s="55">
        <f>SUMIFS($J:$J,$C:$C,Data!$B$6,$B:$B,$B150)</f>
        <v>0</v>
      </c>
      <c r="N150" s="55">
        <f>SUMIFS($J:$J,$C:$C,Data!$B$7,$B:$B,$B150)</f>
        <v>0</v>
      </c>
      <c r="O150" s="55">
        <f>SUMIFS($J:$J,$C:$C,Data!$B$8,$B:$B,$B150)</f>
        <v>0</v>
      </c>
      <c r="P150" s="55">
        <f t="shared" si="34"/>
        <v>0</v>
      </c>
      <c r="Q150" s="55">
        <f t="shared" si="35"/>
        <v>0</v>
      </c>
      <c r="R150" s="25" t="b">
        <f>AND($L150="A",$C$5=Data!$G$24)</f>
        <v>0</v>
      </c>
      <c r="S150" s="25" t="b">
        <f>AND($L150="A",$C$5=Data!$G$23)</f>
        <v>0</v>
      </c>
      <c r="T150" s="55">
        <f t="shared" si="36"/>
        <v>0</v>
      </c>
      <c r="U150" s="55">
        <f t="shared" si="30"/>
        <v>0</v>
      </c>
      <c r="V150" s="25" t="b">
        <f>AND($L150="B",$C$6=Data!$G$24)</f>
        <v>0</v>
      </c>
      <c r="W150" s="25" t="b">
        <f>AND($L150="B",$C$6=Data!$G$23)</f>
        <v>0</v>
      </c>
      <c r="X150" s="55">
        <f t="shared" si="37"/>
        <v>0</v>
      </c>
      <c r="Y150" s="55">
        <f t="shared" si="31"/>
        <v>0</v>
      </c>
      <c r="Z150" s="25" t="b">
        <f>AND($L150="C",$C$7=Data!$G$24)</f>
        <v>0</v>
      </c>
      <c r="AA150" s="25" t="b">
        <f>AND($L150="C",$C$7=Data!$G$23)</f>
        <v>0</v>
      </c>
      <c r="AB150" s="55">
        <f t="shared" si="38"/>
        <v>0</v>
      </c>
      <c r="AC150" s="55">
        <f t="shared" si="32"/>
        <v>0</v>
      </c>
      <c r="AE150" s="55">
        <f t="shared" si="39"/>
        <v>0</v>
      </c>
      <c r="AG150" s="125" t="b">
        <f>OR(AND($C$5=Data!$G$24,K150="A"),AND($C$6=Data!$G$24,K150="B"),AND($C$7=Data!$G$24,K150="C"))*COUNTIFS(B:B,B150,K:K,K150,B:B,"&lt;&gt;"&amp;"",C:C,"&lt;&gt;"&amp;"")&gt;1</f>
        <v>0</v>
      </c>
      <c r="AH150" s="125" t="b">
        <f t="shared" si="40"/>
        <v>0</v>
      </c>
      <c r="AI150" s="55">
        <f t="shared" si="41"/>
        <v>0</v>
      </c>
    </row>
    <row r="151" spans="1:35" ht="30.75" customHeight="1" x14ac:dyDescent="0.25">
      <c r="A151" s="57"/>
      <c r="B151" s="57"/>
      <c r="C151" s="59"/>
      <c r="D151" s="119"/>
      <c r="E151" s="43"/>
      <c r="F151" s="43"/>
      <c r="G151" s="58"/>
      <c r="H151" s="123"/>
      <c r="I151" s="132"/>
      <c r="J151" s="135">
        <f t="shared" si="33"/>
        <v>0</v>
      </c>
      <c r="K151" s="64" t="str">
        <f t="shared" si="28"/>
        <v>0</v>
      </c>
      <c r="L151" s="65" t="str">
        <f t="shared" si="29"/>
        <v>0</v>
      </c>
      <c r="M151" s="55">
        <f>SUMIFS($J:$J,$C:$C,Data!$B$6,$B:$B,$B151)</f>
        <v>0</v>
      </c>
      <c r="N151" s="55">
        <f>SUMIFS($J:$J,$C:$C,Data!$B$7,$B:$B,$B151)</f>
        <v>0</v>
      </c>
      <c r="O151" s="55">
        <f>SUMIFS($J:$J,$C:$C,Data!$B$8,$B:$B,$B151)</f>
        <v>0</v>
      </c>
      <c r="P151" s="55">
        <f t="shared" si="34"/>
        <v>0</v>
      </c>
      <c r="Q151" s="55">
        <f t="shared" si="35"/>
        <v>0</v>
      </c>
      <c r="R151" s="25" t="b">
        <f>AND($L151="A",$C$5=Data!$G$24)</f>
        <v>0</v>
      </c>
      <c r="S151" s="25" t="b">
        <f>AND($L151="A",$C$5=Data!$G$23)</f>
        <v>0</v>
      </c>
      <c r="T151" s="55">
        <f t="shared" si="36"/>
        <v>0</v>
      </c>
      <c r="U151" s="55">
        <f t="shared" si="30"/>
        <v>0</v>
      </c>
      <c r="V151" s="25" t="b">
        <f>AND($L151="B",$C$6=Data!$G$24)</f>
        <v>0</v>
      </c>
      <c r="W151" s="25" t="b">
        <f>AND($L151="B",$C$6=Data!$G$23)</f>
        <v>0</v>
      </c>
      <c r="X151" s="55">
        <f t="shared" si="37"/>
        <v>0</v>
      </c>
      <c r="Y151" s="55">
        <f t="shared" si="31"/>
        <v>0</v>
      </c>
      <c r="Z151" s="25" t="b">
        <f>AND($L151="C",$C$7=Data!$G$24)</f>
        <v>0</v>
      </c>
      <c r="AA151" s="25" t="b">
        <f>AND($L151="C",$C$7=Data!$G$23)</f>
        <v>0</v>
      </c>
      <c r="AB151" s="55">
        <f t="shared" si="38"/>
        <v>0</v>
      </c>
      <c r="AC151" s="55">
        <f t="shared" si="32"/>
        <v>0</v>
      </c>
      <c r="AE151" s="55">
        <f t="shared" si="39"/>
        <v>0</v>
      </c>
      <c r="AG151" s="125" t="b">
        <f>OR(AND($C$5=Data!$G$24,K151="A"),AND($C$6=Data!$G$24,K151="B"),AND($C$7=Data!$G$24,K151="C"))*COUNTIFS(B:B,B151,K:K,K151,B:B,"&lt;&gt;"&amp;"",C:C,"&lt;&gt;"&amp;"")&gt;1</f>
        <v>0</v>
      </c>
      <c r="AH151" s="125" t="b">
        <f t="shared" si="40"/>
        <v>0</v>
      </c>
      <c r="AI151" s="55">
        <f t="shared" si="41"/>
        <v>0</v>
      </c>
    </row>
    <row r="152" spans="1:35" ht="30.75" customHeight="1" x14ac:dyDescent="0.25">
      <c r="A152" s="57"/>
      <c r="B152" s="57"/>
      <c r="C152" s="59"/>
      <c r="D152" s="119"/>
      <c r="E152" s="43"/>
      <c r="F152" s="43"/>
      <c r="G152" s="58"/>
      <c r="H152" s="123"/>
      <c r="I152" s="132"/>
      <c r="J152" s="135">
        <f t="shared" si="33"/>
        <v>0</v>
      </c>
      <c r="K152" s="64" t="str">
        <f t="shared" si="28"/>
        <v>0</v>
      </c>
      <c r="L152" s="65" t="str">
        <f t="shared" si="29"/>
        <v>0</v>
      </c>
      <c r="M152" s="55">
        <f>SUMIFS($J:$J,$C:$C,Data!$B$6,$B:$B,$B152)</f>
        <v>0</v>
      </c>
      <c r="N152" s="55">
        <f>SUMIFS($J:$J,$C:$C,Data!$B$7,$B:$B,$B152)</f>
        <v>0</v>
      </c>
      <c r="O152" s="55">
        <f>SUMIFS($J:$J,$C:$C,Data!$B$8,$B:$B,$B152)</f>
        <v>0</v>
      </c>
      <c r="P152" s="55">
        <f t="shared" si="34"/>
        <v>0</v>
      </c>
      <c r="Q152" s="55">
        <f t="shared" si="35"/>
        <v>0</v>
      </c>
      <c r="R152" s="25" t="b">
        <f>AND($L152="A",$C$5=Data!$G$24)</f>
        <v>0</v>
      </c>
      <c r="S152" s="25" t="b">
        <f>AND($L152="A",$C$5=Data!$G$23)</f>
        <v>0</v>
      </c>
      <c r="T152" s="55">
        <f t="shared" si="36"/>
        <v>0</v>
      </c>
      <c r="U152" s="55">
        <f t="shared" si="30"/>
        <v>0</v>
      </c>
      <c r="V152" s="25" t="b">
        <f>AND($L152="B",$C$6=Data!$G$24)</f>
        <v>0</v>
      </c>
      <c r="W152" s="25" t="b">
        <f>AND($L152="B",$C$6=Data!$G$23)</f>
        <v>0</v>
      </c>
      <c r="X152" s="55">
        <f t="shared" si="37"/>
        <v>0</v>
      </c>
      <c r="Y152" s="55">
        <f t="shared" si="31"/>
        <v>0</v>
      </c>
      <c r="Z152" s="25" t="b">
        <f>AND($L152="C",$C$7=Data!$G$24)</f>
        <v>0</v>
      </c>
      <c r="AA152" s="25" t="b">
        <f>AND($L152="C",$C$7=Data!$G$23)</f>
        <v>0</v>
      </c>
      <c r="AB152" s="55">
        <f t="shared" si="38"/>
        <v>0</v>
      </c>
      <c r="AC152" s="55">
        <f t="shared" si="32"/>
        <v>0</v>
      </c>
      <c r="AE152" s="55">
        <f t="shared" si="39"/>
        <v>0</v>
      </c>
      <c r="AG152" s="125" t="b">
        <f>OR(AND($C$5=Data!$G$24,K152="A"),AND($C$6=Data!$G$24,K152="B"),AND($C$7=Data!$G$24,K152="C"))*COUNTIFS(B:B,B152,K:K,K152,B:B,"&lt;&gt;"&amp;"",C:C,"&lt;&gt;"&amp;"")&gt;1</f>
        <v>0</v>
      </c>
      <c r="AH152" s="125" t="b">
        <f t="shared" si="40"/>
        <v>0</v>
      </c>
      <c r="AI152" s="55">
        <f t="shared" si="41"/>
        <v>0</v>
      </c>
    </row>
    <row r="153" spans="1:35" ht="30.75" customHeight="1" x14ac:dyDescent="0.25">
      <c r="A153" s="57"/>
      <c r="B153" s="57"/>
      <c r="C153" s="59"/>
      <c r="D153" s="119"/>
      <c r="E153" s="43"/>
      <c r="F153" s="43"/>
      <c r="G153" s="58"/>
      <c r="H153" s="123"/>
      <c r="I153" s="132"/>
      <c r="J153" s="135">
        <f t="shared" si="33"/>
        <v>0</v>
      </c>
      <c r="K153" s="64" t="str">
        <f t="shared" si="28"/>
        <v>0</v>
      </c>
      <c r="L153" s="65" t="str">
        <f t="shared" si="29"/>
        <v>0</v>
      </c>
      <c r="M153" s="55">
        <f>SUMIFS($J:$J,$C:$C,Data!$B$6,$B:$B,$B153)</f>
        <v>0</v>
      </c>
      <c r="N153" s="55">
        <f>SUMIFS($J:$J,$C:$C,Data!$B$7,$B:$B,$B153)</f>
        <v>0</v>
      </c>
      <c r="O153" s="55">
        <f>SUMIFS($J:$J,$C:$C,Data!$B$8,$B:$B,$B153)</f>
        <v>0</v>
      </c>
      <c r="P153" s="55">
        <f t="shared" si="34"/>
        <v>0</v>
      </c>
      <c r="Q153" s="55">
        <f t="shared" si="35"/>
        <v>0</v>
      </c>
      <c r="R153" s="25" t="b">
        <f>AND($L153="A",$C$5=Data!$G$24)</f>
        <v>0</v>
      </c>
      <c r="S153" s="25" t="b">
        <f>AND($L153="A",$C$5=Data!$G$23)</f>
        <v>0</v>
      </c>
      <c r="T153" s="55">
        <f t="shared" si="36"/>
        <v>0</v>
      </c>
      <c r="U153" s="55">
        <f t="shared" si="30"/>
        <v>0</v>
      </c>
      <c r="V153" s="25" t="b">
        <f>AND($L153="B",$C$6=Data!$G$24)</f>
        <v>0</v>
      </c>
      <c r="W153" s="25" t="b">
        <f>AND($L153="B",$C$6=Data!$G$23)</f>
        <v>0</v>
      </c>
      <c r="X153" s="55">
        <f t="shared" si="37"/>
        <v>0</v>
      </c>
      <c r="Y153" s="55">
        <f t="shared" si="31"/>
        <v>0</v>
      </c>
      <c r="Z153" s="25" t="b">
        <f>AND($L153="C",$C$7=Data!$G$24)</f>
        <v>0</v>
      </c>
      <c r="AA153" s="25" t="b">
        <f>AND($L153="C",$C$7=Data!$G$23)</f>
        <v>0</v>
      </c>
      <c r="AB153" s="55">
        <f t="shared" si="38"/>
        <v>0</v>
      </c>
      <c r="AC153" s="55">
        <f t="shared" si="32"/>
        <v>0</v>
      </c>
      <c r="AE153" s="55">
        <f t="shared" si="39"/>
        <v>0</v>
      </c>
      <c r="AG153" s="125" t="b">
        <f>OR(AND($C$5=Data!$G$24,K153="A"),AND($C$6=Data!$G$24,K153="B"),AND($C$7=Data!$G$24,K153="C"))*COUNTIFS(B:B,B153,K:K,K153,B:B,"&lt;&gt;"&amp;"",C:C,"&lt;&gt;"&amp;"")&gt;1</f>
        <v>0</v>
      </c>
      <c r="AH153" s="125" t="b">
        <f t="shared" si="40"/>
        <v>0</v>
      </c>
      <c r="AI153" s="55">
        <f t="shared" si="41"/>
        <v>0</v>
      </c>
    </row>
    <row r="154" spans="1:35" ht="30.75" customHeight="1" x14ac:dyDescent="0.25">
      <c r="A154" s="57"/>
      <c r="B154" s="57"/>
      <c r="C154" s="59"/>
      <c r="D154" s="119"/>
      <c r="E154" s="43"/>
      <c r="F154" s="43"/>
      <c r="G154" s="58"/>
      <c r="H154" s="123"/>
      <c r="I154" s="132"/>
      <c r="J154" s="135">
        <f t="shared" si="33"/>
        <v>0</v>
      </c>
      <c r="K154" s="64" t="str">
        <f t="shared" si="28"/>
        <v>0</v>
      </c>
      <c r="L154" s="65" t="str">
        <f t="shared" si="29"/>
        <v>0</v>
      </c>
      <c r="M154" s="55">
        <f>SUMIFS($J:$J,$C:$C,Data!$B$6,$B:$B,$B154)</f>
        <v>0</v>
      </c>
      <c r="N154" s="55">
        <f>SUMIFS($J:$J,$C:$C,Data!$B$7,$B:$B,$B154)</f>
        <v>0</v>
      </c>
      <c r="O154" s="55">
        <f>SUMIFS($J:$J,$C:$C,Data!$B$8,$B:$B,$B154)</f>
        <v>0</v>
      </c>
      <c r="P154" s="55">
        <f t="shared" si="34"/>
        <v>0</v>
      </c>
      <c r="Q154" s="55">
        <f t="shared" si="35"/>
        <v>0</v>
      </c>
      <c r="R154" s="25" t="b">
        <f>AND($L154="A",$C$5=Data!$G$24)</f>
        <v>0</v>
      </c>
      <c r="S154" s="25" t="b">
        <f>AND($L154="A",$C$5=Data!$G$23)</f>
        <v>0</v>
      </c>
      <c r="T154" s="55">
        <f t="shared" si="36"/>
        <v>0</v>
      </c>
      <c r="U154" s="55">
        <f t="shared" si="30"/>
        <v>0</v>
      </c>
      <c r="V154" s="25" t="b">
        <f>AND($L154="B",$C$6=Data!$G$24)</f>
        <v>0</v>
      </c>
      <c r="W154" s="25" t="b">
        <f>AND($L154="B",$C$6=Data!$G$23)</f>
        <v>0</v>
      </c>
      <c r="X154" s="55">
        <f t="shared" si="37"/>
        <v>0</v>
      </c>
      <c r="Y154" s="55">
        <f t="shared" si="31"/>
        <v>0</v>
      </c>
      <c r="Z154" s="25" t="b">
        <f>AND($L154="C",$C$7=Data!$G$24)</f>
        <v>0</v>
      </c>
      <c r="AA154" s="25" t="b">
        <f>AND($L154="C",$C$7=Data!$G$23)</f>
        <v>0</v>
      </c>
      <c r="AB154" s="55">
        <f t="shared" si="38"/>
        <v>0</v>
      </c>
      <c r="AC154" s="55">
        <f t="shared" si="32"/>
        <v>0</v>
      </c>
      <c r="AE154" s="55">
        <f t="shared" si="39"/>
        <v>0</v>
      </c>
      <c r="AG154" s="125" t="b">
        <f>OR(AND($C$5=Data!$G$24,K154="A"),AND($C$6=Data!$G$24,K154="B"),AND($C$7=Data!$G$24,K154="C"))*COUNTIFS(B:B,B154,K:K,K154,B:B,"&lt;&gt;"&amp;"",C:C,"&lt;&gt;"&amp;"")&gt;1</f>
        <v>0</v>
      </c>
      <c r="AH154" s="125" t="b">
        <f t="shared" si="40"/>
        <v>0</v>
      </c>
      <c r="AI154" s="55">
        <f t="shared" si="41"/>
        <v>0</v>
      </c>
    </row>
    <row r="155" spans="1:35" ht="30.75" customHeight="1" x14ac:dyDescent="0.25">
      <c r="A155" s="57"/>
      <c r="B155" s="57"/>
      <c r="C155" s="59"/>
      <c r="D155" s="119"/>
      <c r="E155" s="43"/>
      <c r="F155" s="43"/>
      <c r="G155" s="58"/>
      <c r="H155" s="123"/>
      <c r="I155" s="132"/>
      <c r="J155" s="135">
        <f t="shared" si="33"/>
        <v>0</v>
      </c>
      <c r="K155" s="64" t="str">
        <f t="shared" si="28"/>
        <v>0</v>
      </c>
      <c r="L155" s="65" t="str">
        <f t="shared" si="29"/>
        <v>0</v>
      </c>
      <c r="M155" s="55">
        <f>SUMIFS($J:$J,$C:$C,Data!$B$6,$B:$B,$B155)</f>
        <v>0</v>
      </c>
      <c r="N155" s="55">
        <f>SUMIFS($J:$J,$C:$C,Data!$B$7,$B:$B,$B155)</f>
        <v>0</v>
      </c>
      <c r="O155" s="55">
        <f>SUMIFS($J:$J,$C:$C,Data!$B$8,$B:$B,$B155)</f>
        <v>0</v>
      </c>
      <c r="P155" s="55">
        <f t="shared" si="34"/>
        <v>0</v>
      </c>
      <c r="Q155" s="55">
        <f t="shared" si="35"/>
        <v>0</v>
      </c>
      <c r="R155" s="25" t="b">
        <f>AND($L155="A",$C$5=Data!$G$24)</f>
        <v>0</v>
      </c>
      <c r="S155" s="25" t="b">
        <f>AND($L155="A",$C$5=Data!$G$23)</f>
        <v>0</v>
      </c>
      <c r="T155" s="55">
        <f t="shared" si="36"/>
        <v>0</v>
      </c>
      <c r="U155" s="55">
        <f t="shared" si="30"/>
        <v>0</v>
      </c>
      <c r="V155" s="25" t="b">
        <f>AND($L155="B",$C$6=Data!$G$24)</f>
        <v>0</v>
      </c>
      <c r="W155" s="25" t="b">
        <f>AND($L155="B",$C$6=Data!$G$23)</f>
        <v>0</v>
      </c>
      <c r="X155" s="55">
        <f t="shared" si="37"/>
        <v>0</v>
      </c>
      <c r="Y155" s="55">
        <f t="shared" si="31"/>
        <v>0</v>
      </c>
      <c r="Z155" s="25" t="b">
        <f>AND($L155="C",$C$7=Data!$G$24)</f>
        <v>0</v>
      </c>
      <c r="AA155" s="25" t="b">
        <f>AND($L155="C",$C$7=Data!$G$23)</f>
        <v>0</v>
      </c>
      <c r="AB155" s="55">
        <f t="shared" si="38"/>
        <v>0</v>
      </c>
      <c r="AC155" s="55">
        <f t="shared" si="32"/>
        <v>0</v>
      </c>
      <c r="AE155" s="55">
        <f t="shared" si="39"/>
        <v>0</v>
      </c>
      <c r="AG155" s="125" t="b">
        <f>OR(AND($C$5=Data!$G$24,K155="A"),AND($C$6=Data!$G$24,K155="B"),AND($C$7=Data!$G$24,K155="C"))*COUNTIFS(B:B,B155,K:K,K155,B:B,"&lt;&gt;"&amp;"",C:C,"&lt;&gt;"&amp;"")&gt;1</f>
        <v>0</v>
      </c>
      <c r="AH155" s="125" t="b">
        <f t="shared" si="40"/>
        <v>0</v>
      </c>
      <c r="AI155" s="55">
        <f t="shared" si="41"/>
        <v>0</v>
      </c>
    </row>
    <row r="156" spans="1:35" ht="30.75" customHeight="1" x14ac:dyDescent="0.25">
      <c r="A156" s="57"/>
      <c r="B156" s="57"/>
      <c r="C156" s="59"/>
      <c r="D156" s="119"/>
      <c r="E156" s="43"/>
      <c r="F156" s="43"/>
      <c r="G156" s="58"/>
      <c r="H156" s="123"/>
      <c r="I156" s="132"/>
      <c r="J156" s="135">
        <f t="shared" si="33"/>
        <v>0</v>
      </c>
      <c r="K156" s="64" t="str">
        <f t="shared" si="28"/>
        <v>0</v>
      </c>
      <c r="L156" s="65" t="str">
        <f t="shared" si="29"/>
        <v>0</v>
      </c>
      <c r="M156" s="55">
        <f>SUMIFS($J:$J,$C:$C,Data!$B$6,$B:$B,$B156)</f>
        <v>0</v>
      </c>
      <c r="N156" s="55">
        <f>SUMIFS($J:$J,$C:$C,Data!$B$7,$B:$B,$B156)</f>
        <v>0</v>
      </c>
      <c r="O156" s="55">
        <f>SUMIFS($J:$J,$C:$C,Data!$B$8,$B:$B,$B156)</f>
        <v>0</v>
      </c>
      <c r="P156" s="55">
        <f t="shared" si="34"/>
        <v>0</v>
      </c>
      <c r="Q156" s="55">
        <f t="shared" si="35"/>
        <v>0</v>
      </c>
      <c r="R156" s="25" t="b">
        <f>AND($L156="A",$C$5=Data!$G$24)</f>
        <v>0</v>
      </c>
      <c r="S156" s="25" t="b">
        <f>AND($L156="A",$C$5=Data!$G$23)</f>
        <v>0</v>
      </c>
      <c r="T156" s="55">
        <f t="shared" si="36"/>
        <v>0</v>
      </c>
      <c r="U156" s="55">
        <f t="shared" si="30"/>
        <v>0</v>
      </c>
      <c r="V156" s="25" t="b">
        <f>AND($L156="B",$C$6=Data!$G$24)</f>
        <v>0</v>
      </c>
      <c r="W156" s="25" t="b">
        <f>AND($L156="B",$C$6=Data!$G$23)</f>
        <v>0</v>
      </c>
      <c r="X156" s="55">
        <f t="shared" si="37"/>
        <v>0</v>
      </c>
      <c r="Y156" s="55">
        <f t="shared" si="31"/>
        <v>0</v>
      </c>
      <c r="Z156" s="25" t="b">
        <f>AND($L156="C",$C$7=Data!$G$24)</f>
        <v>0</v>
      </c>
      <c r="AA156" s="25" t="b">
        <f>AND($L156="C",$C$7=Data!$G$23)</f>
        <v>0</v>
      </c>
      <c r="AB156" s="55">
        <f t="shared" si="38"/>
        <v>0</v>
      </c>
      <c r="AC156" s="55">
        <f t="shared" si="32"/>
        <v>0</v>
      </c>
      <c r="AE156" s="55">
        <f t="shared" si="39"/>
        <v>0</v>
      </c>
      <c r="AG156" s="125" t="b">
        <f>OR(AND($C$5=Data!$G$24,K156="A"),AND($C$6=Data!$G$24,K156="B"),AND($C$7=Data!$G$24,K156="C"))*COUNTIFS(B:B,B156,K:K,K156,B:B,"&lt;&gt;"&amp;"",C:C,"&lt;&gt;"&amp;"")&gt;1</f>
        <v>0</v>
      </c>
      <c r="AH156" s="125" t="b">
        <f t="shared" si="40"/>
        <v>0</v>
      </c>
      <c r="AI156" s="55">
        <f t="shared" si="41"/>
        <v>0</v>
      </c>
    </row>
    <row r="157" spans="1:35" ht="30.75" customHeight="1" x14ac:dyDescent="0.25">
      <c r="A157" s="57"/>
      <c r="B157" s="57"/>
      <c r="C157" s="59"/>
      <c r="D157" s="119"/>
      <c r="E157" s="43"/>
      <c r="F157" s="43"/>
      <c r="G157" s="58"/>
      <c r="H157" s="123"/>
      <c r="I157" s="132"/>
      <c r="J157" s="135">
        <f t="shared" si="33"/>
        <v>0</v>
      </c>
      <c r="K157" s="64" t="str">
        <f t="shared" si="28"/>
        <v>0</v>
      </c>
      <c r="L157" s="65" t="str">
        <f t="shared" si="29"/>
        <v>0</v>
      </c>
      <c r="M157" s="55">
        <f>SUMIFS($J:$J,$C:$C,Data!$B$6,$B:$B,$B157)</f>
        <v>0</v>
      </c>
      <c r="N157" s="55">
        <f>SUMIFS($J:$J,$C:$C,Data!$B$7,$B:$B,$B157)</f>
        <v>0</v>
      </c>
      <c r="O157" s="55">
        <f>SUMIFS($J:$J,$C:$C,Data!$B$8,$B:$B,$B157)</f>
        <v>0</v>
      </c>
      <c r="P157" s="55">
        <f t="shared" si="34"/>
        <v>0</v>
      </c>
      <c r="Q157" s="55">
        <f t="shared" si="35"/>
        <v>0</v>
      </c>
      <c r="R157" s="25" t="b">
        <f>AND($L157="A",$C$5=Data!$G$24)</f>
        <v>0</v>
      </c>
      <c r="S157" s="25" t="b">
        <f>AND($L157="A",$C$5=Data!$G$23)</f>
        <v>0</v>
      </c>
      <c r="T157" s="55">
        <f t="shared" si="36"/>
        <v>0</v>
      </c>
      <c r="U157" s="55">
        <f t="shared" si="30"/>
        <v>0</v>
      </c>
      <c r="V157" s="25" t="b">
        <f>AND($L157="B",$C$6=Data!$G$24)</f>
        <v>0</v>
      </c>
      <c r="W157" s="25" t="b">
        <f>AND($L157="B",$C$6=Data!$G$23)</f>
        <v>0</v>
      </c>
      <c r="X157" s="55">
        <f t="shared" si="37"/>
        <v>0</v>
      </c>
      <c r="Y157" s="55">
        <f t="shared" si="31"/>
        <v>0</v>
      </c>
      <c r="Z157" s="25" t="b">
        <f>AND($L157="C",$C$7=Data!$G$24)</f>
        <v>0</v>
      </c>
      <c r="AA157" s="25" t="b">
        <f>AND($L157="C",$C$7=Data!$G$23)</f>
        <v>0</v>
      </c>
      <c r="AB157" s="55">
        <f t="shared" si="38"/>
        <v>0</v>
      </c>
      <c r="AC157" s="55">
        <f t="shared" si="32"/>
        <v>0</v>
      </c>
      <c r="AE157" s="55">
        <f t="shared" si="39"/>
        <v>0</v>
      </c>
      <c r="AG157" s="125" t="b">
        <f>OR(AND($C$5=Data!$G$24,K157="A"),AND($C$6=Data!$G$24,K157="B"),AND($C$7=Data!$G$24,K157="C"))*COUNTIFS(B:B,B157,K:K,K157,B:B,"&lt;&gt;"&amp;"",C:C,"&lt;&gt;"&amp;"")&gt;1</f>
        <v>0</v>
      </c>
      <c r="AH157" s="125" t="b">
        <f t="shared" si="40"/>
        <v>0</v>
      </c>
      <c r="AI157" s="55">
        <f t="shared" si="41"/>
        <v>0</v>
      </c>
    </row>
    <row r="158" spans="1:35" ht="30.75" customHeight="1" x14ac:dyDescent="0.25">
      <c r="A158" s="57"/>
      <c r="B158" s="57"/>
      <c r="C158" s="59"/>
      <c r="D158" s="119"/>
      <c r="E158" s="43"/>
      <c r="F158" s="43"/>
      <c r="G158" s="58"/>
      <c r="H158" s="123"/>
      <c r="I158" s="132"/>
      <c r="J158" s="135">
        <f t="shared" si="33"/>
        <v>0</v>
      </c>
      <c r="K158" s="64" t="str">
        <f t="shared" si="28"/>
        <v>0</v>
      </c>
      <c r="L158" s="65" t="str">
        <f t="shared" si="29"/>
        <v>0</v>
      </c>
      <c r="M158" s="55">
        <f>SUMIFS($J:$J,$C:$C,Data!$B$6,$B:$B,$B158)</f>
        <v>0</v>
      </c>
      <c r="N158" s="55">
        <f>SUMIFS($J:$J,$C:$C,Data!$B$7,$B:$B,$B158)</f>
        <v>0</v>
      </c>
      <c r="O158" s="55">
        <f>SUMIFS($J:$J,$C:$C,Data!$B$8,$B:$B,$B158)</f>
        <v>0</v>
      </c>
      <c r="P158" s="55">
        <f t="shared" si="34"/>
        <v>0</v>
      </c>
      <c r="Q158" s="55">
        <f t="shared" si="35"/>
        <v>0</v>
      </c>
      <c r="R158" s="25" t="b">
        <f>AND($L158="A",$C$5=Data!$G$24)</f>
        <v>0</v>
      </c>
      <c r="S158" s="25" t="b">
        <f>AND($L158="A",$C$5=Data!$G$23)</f>
        <v>0</v>
      </c>
      <c r="T158" s="55">
        <f t="shared" si="36"/>
        <v>0</v>
      </c>
      <c r="U158" s="55">
        <f t="shared" si="30"/>
        <v>0</v>
      </c>
      <c r="V158" s="25" t="b">
        <f>AND($L158="B",$C$6=Data!$G$24)</f>
        <v>0</v>
      </c>
      <c r="W158" s="25" t="b">
        <f>AND($L158="B",$C$6=Data!$G$23)</f>
        <v>0</v>
      </c>
      <c r="X158" s="55">
        <f t="shared" si="37"/>
        <v>0</v>
      </c>
      <c r="Y158" s="55">
        <f t="shared" si="31"/>
        <v>0</v>
      </c>
      <c r="Z158" s="25" t="b">
        <f>AND($L158="C",$C$7=Data!$G$24)</f>
        <v>0</v>
      </c>
      <c r="AA158" s="25" t="b">
        <f>AND($L158="C",$C$7=Data!$G$23)</f>
        <v>0</v>
      </c>
      <c r="AB158" s="55">
        <f t="shared" si="38"/>
        <v>0</v>
      </c>
      <c r="AC158" s="55">
        <f t="shared" si="32"/>
        <v>0</v>
      </c>
      <c r="AE158" s="55">
        <f t="shared" si="39"/>
        <v>0</v>
      </c>
      <c r="AG158" s="125" t="b">
        <f>OR(AND($C$5=Data!$G$24,K158="A"),AND($C$6=Data!$G$24,K158="B"),AND($C$7=Data!$G$24,K158="C"))*COUNTIFS(B:B,B158,K:K,K158,B:B,"&lt;&gt;"&amp;"",C:C,"&lt;&gt;"&amp;"")&gt;1</f>
        <v>0</v>
      </c>
      <c r="AH158" s="125" t="b">
        <f t="shared" si="40"/>
        <v>0</v>
      </c>
      <c r="AI158" s="55">
        <f t="shared" si="41"/>
        <v>0</v>
      </c>
    </row>
    <row r="159" spans="1:35" ht="30.75" customHeight="1" x14ac:dyDescent="0.25">
      <c r="A159" s="57"/>
      <c r="B159" s="57"/>
      <c r="C159" s="59"/>
      <c r="D159" s="119"/>
      <c r="E159" s="43"/>
      <c r="F159" s="43"/>
      <c r="G159" s="58"/>
      <c r="H159" s="123"/>
      <c r="I159" s="132"/>
      <c r="J159" s="135">
        <f t="shared" si="33"/>
        <v>0</v>
      </c>
      <c r="K159" s="64" t="str">
        <f t="shared" si="28"/>
        <v>0</v>
      </c>
      <c r="L159" s="65" t="str">
        <f t="shared" si="29"/>
        <v>0</v>
      </c>
      <c r="M159" s="55">
        <f>SUMIFS($J:$J,$C:$C,Data!$B$6,$B:$B,$B159)</f>
        <v>0</v>
      </c>
      <c r="N159" s="55">
        <f>SUMIFS($J:$J,$C:$C,Data!$B$7,$B:$B,$B159)</f>
        <v>0</v>
      </c>
      <c r="O159" s="55">
        <f>SUMIFS($J:$J,$C:$C,Data!$B$8,$B:$B,$B159)</f>
        <v>0</v>
      </c>
      <c r="P159" s="55">
        <f t="shared" si="34"/>
        <v>0</v>
      </c>
      <c r="Q159" s="55">
        <f t="shared" si="35"/>
        <v>0</v>
      </c>
      <c r="R159" s="25" t="b">
        <f>AND($L159="A",$C$5=Data!$G$24)</f>
        <v>0</v>
      </c>
      <c r="S159" s="25" t="b">
        <f>AND($L159="A",$C$5=Data!$G$23)</f>
        <v>0</v>
      </c>
      <c r="T159" s="55">
        <f t="shared" si="36"/>
        <v>0</v>
      </c>
      <c r="U159" s="55">
        <f t="shared" si="30"/>
        <v>0</v>
      </c>
      <c r="V159" s="25" t="b">
        <f>AND($L159="B",$C$6=Data!$G$24)</f>
        <v>0</v>
      </c>
      <c r="W159" s="25" t="b">
        <f>AND($L159="B",$C$6=Data!$G$23)</f>
        <v>0</v>
      </c>
      <c r="X159" s="55">
        <f t="shared" si="37"/>
        <v>0</v>
      </c>
      <c r="Y159" s="55">
        <f t="shared" si="31"/>
        <v>0</v>
      </c>
      <c r="Z159" s="25" t="b">
        <f>AND($L159="C",$C$7=Data!$G$24)</f>
        <v>0</v>
      </c>
      <c r="AA159" s="25" t="b">
        <f>AND($L159="C",$C$7=Data!$G$23)</f>
        <v>0</v>
      </c>
      <c r="AB159" s="55">
        <f t="shared" si="38"/>
        <v>0</v>
      </c>
      <c r="AC159" s="55">
        <f t="shared" si="32"/>
        <v>0</v>
      </c>
      <c r="AE159" s="55">
        <f t="shared" si="39"/>
        <v>0</v>
      </c>
      <c r="AG159" s="125" t="b">
        <f>OR(AND($C$5=Data!$G$24,K159="A"),AND($C$6=Data!$G$24,K159="B"),AND($C$7=Data!$G$24,K159="C"))*COUNTIFS(B:B,B159,K:K,K159,B:B,"&lt;&gt;"&amp;"",C:C,"&lt;&gt;"&amp;"")&gt;1</f>
        <v>0</v>
      </c>
      <c r="AH159" s="125" t="b">
        <f t="shared" si="40"/>
        <v>0</v>
      </c>
      <c r="AI159" s="55">
        <f t="shared" si="41"/>
        <v>0</v>
      </c>
    </row>
    <row r="160" spans="1:35" ht="30.75" customHeight="1" x14ac:dyDescent="0.25">
      <c r="A160" s="57"/>
      <c r="B160" s="57"/>
      <c r="C160" s="59"/>
      <c r="D160" s="119"/>
      <c r="E160" s="43"/>
      <c r="F160" s="43"/>
      <c r="G160" s="58"/>
      <c r="H160" s="123"/>
      <c r="I160" s="132"/>
      <c r="J160" s="135">
        <f t="shared" si="33"/>
        <v>0</v>
      </c>
      <c r="K160" s="64" t="str">
        <f t="shared" si="28"/>
        <v>0</v>
      </c>
      <c r="L160" s="65" t="str">
        <f t="shared" si="29"/>
        <v>0</v>
      </c>
      <c r="M160" s="55">
        <f>SUMIFS($J:$J,$C:$C,Data!$B$6,$B:$B,$B160)</f>
        <v>0</v>
      </c>
      <c r="N160" s="55">
        <f>SUMIFS($J:$J,$C:$C,Data!$B$7,$B:$B,$B160)</f>
        <v>0</v>
      </c>
      <c r="O160" s="55">
        <f>SUMIFS($J:$J,$C:$C,Data!$B$8,$B:$B,$B160)</f>
        <v>0</v>
      </c>
      <c r="P160" s="55">
        <f t="shared" si="34"/>
        <v>0</v>
      </c>
      <c r="Q160" s="55">
        <f t="shared" si="35"/>
        <v>0</v>
      </c>
      <c r="R160" s="25" t="b">
        <f>AND($L160="A",$C$5=Data!$G$24)</f>
        <v>0</v>
      </c>
      <c r="S160" s="25" t="b">
        <f>AND($L160="A",$C$5=Data!$G$23)</f>
        <v>0</v>
      </c>
      <c r="T160" s="55">
        <f t="shared" si="36"/>
        <v>0</v>
      </c>
      <c r="U160" s="55">
        <f t="shared" si="30"/>
        <v>0</v>
      </c>
      <c r="V160" s="25" t="b">
        <f>AND($L160="B",$C$6=Data!$G$24)</f>
        <v>0</v>
      </c>
      <c r="W160" s="25" t="b">
        <f>AND($L160="B",$C$6=Data!$G$23)</f>
        <v>0</v>
      </c>
      <c r="X160" s="55">
        <f t="shared" si="37"/>
        <v>0</v>
      </c>
      <c r="Y160" s="55">
        <f t="shared" si="31"/>
        <v>0</v>
      </c>
      <c r="Z160" s="25" t="b">
        <f>AND($L160="C",$C$7=Data!$G$24)</f>
        <v>0</v>
      </c>
      <c r="AA160" s="25" t="b">
        <f>AND($L160="C",$C$7=Data!$G$23)</f>
        <v>0</v>
      </c>
      <c r="AB160" s="55">
        <f t="shared" si="38"/>
        <v>0</v>
      </c>
      <c r="AC160" s="55">
        <f t="shared" si="32"/>
        <v>0</v>
      </c>
      <c r="AE160" s="55">
        <f t="shared" si="39"/>
        <v>0</v>
      </c>
      <c r="AG160" s="125" t="b">
        <f>OR(AND($C$5=Data!$G$24,K160="A"),AND($C$6=Data!$G$24,K160="B"),AND($C$7=Data!$G$24,K160="C"))*COUNTIFS(B:B,B160,K:K,K160,B:B,"&lt;&gt;"&amp;"",C:C,"&lt;&gt;"&amp;"")&gt;1</f>
        <v>0</v>
      </c>
      <c r="AH160" s="125" t="b">
        <f t="shared" si="40"/>
        <v>0</v>
      </c>
      <c r="AI160" s="55">
        <f t="shared" si="41"/>
        <v>0</v>
      </c>
    </row>
    <row r="161" spans="1:35" ht="30.75" customHeight="1" x14ac:dyDescent="0.25">
      <c r="A161" s="57"/>
      <c r="B161" s="57"/>
      <c r="C161" s="59"/>
      <c r="D161" s="119"/>
      <c r="E161" s="43"/>
      <c r="F161" s="43"/>
      <c r="G161" s="58"/>
      <c r="H161" s="123"/>
      <c r="I161" s="132"/>
      <c r="J161" s="135">
        <f t="shared" si="33"/>
        <v>0</v>
      </c>
      <c r="K161" s="64" t="str">
        <f t="shared" si="28"/>
        <v>0</v>
      </c>
      <c r="L161" s="65" t="str">
        <f t="shared" si="29"/>
        <v>0</v>
      </c>
      <c r="M161" s="55">
        <f>SUMIFS($J:$J,$C:$C,Data!$B$6,$B:$B,$B161)</f>
        <v>0</v>
      </c>
      <c r="N161" s="55">
        <f>SUMIFS($J:$J,$C:$C,Data!$B$7,$B:$B,$B161)</f>
        <v>0</v>
      </c>
      <c r="O161" s="55">
        <f>SUMIFS($J:$J,$C:$C,Data!$B$8,$B:$B,$B161)</f>
        <v>0</v>
      </c>
      <c r="P161" s="55">
        <f t="shared" si="34"/>
        <v>0</v>
      </c>
      <c r="Q161" s="55">
        <f t="shared" si="35"/>
        <v>0</v>
      </c>
      <c r="R161" s="25" t="b">
        <f>AND($L161="A",$C$5=Data!$G$24)</f>
        <v>0</v>
      </c>
      <c r="S161" s="25" t="b">
        <f>AND($L161="A",$C$5=Data!$G$23)</f>
        <v>0</v>
      </c>
      <c r="T161" s="55">
        <f t="shared" si="36"/>
        <v>0</v>
      </c>
      <c r="U161" s="55">
        <f t="shared" si="30"/>
        <v>0</v>
      </c>
      <c r="V161" s="25" t="b">
        <f>AND($L161="B",$C$6=Data!$G$24)</f>
        <v>0</v>
      </c>
      <c r="W161" s="25" t="b">
        <f>AND($L161="B",$C$6=Data!$G$23)</f>
        <v>0</v>
      </c>
      <c r="X161" s="55">
        <f t="shared" si="37"/>
        <v>0</v>
      </c>
      <c r="Y161" s="55">
        <f t="shared" si="31"/>
        <v>0</v>
      </c>
      <c r="Z161" s="25" t="b">
        <f>AND($L161="C",$C$7=Data!$G$24)</f>
        <v>0</v>
      </c>
      <c r="AA161" s="25" t="b">
        <f>AND($L161="C",$C$7=Data!$G$23)</f>
        <v>0</v>
      </c>
      <c r="AB161" s="55">
        <f t="shared" si="38"/>
        <v>0</v>
      </c>
      <c r="AC161" s="55">
        <f t="shared" si="32"/>
        <v>0</v>
      </c>
      <c r="AE161" s="55">
        <f t="shared" si="39"/>
        <v>0</v>
      </c>
      <c r="AG161" s="125" t="b">
        <f>OR(AND($C$5=Data!$G$24,K161="A"),AND($C$6=Data!$G$24,K161="B"),AND($C$7=Data!$G$24,K161="C"))*COUNTIFS(B:B,B161,K:K,K161,B:B,"&lt;&gt;"&amp;"",C:C,"&lt;&gt;"&amp;"")&gt;1</f>
        <v>0</v>
      </c>
      <c r="AH161" s="125" t="b">
        <f t="shared" si="40"/>
        <v>0</v>
      </c>
      <c r="AI161" s="55">
        <f t="shared" si="41"/>
        <v>0</v>
      </c>
    </row>
    <row r="162" spans="1:35" ht="30.75" customHeight="1" x14ac:dyDescent="0.25">
      <c r="A162" s="57"/>
      <c r="B162" s="57"/>
      <c r="C162" s="59"/>
      <c r="D162" s="119"/>
      <c r="E162" s="43"/>
      <c r="F162" s="43"/>
      <c r="G162" s="58"/>
      <c r="H162" s="123"/>
      <c r="I162" s="132"/>
      <c r="J162" s="135">
        <f t="shared" si="33"/>
        <v>0</v>
      </c>
      <c r="K162" s="64" t="str">
        <f t="shared" si="28"/>
        <v>0</v>
      </c>
      <c r="L162" s="65" t="str">
        <f t="shared" si="29"/>
        <v>0</v>
      </c>
      <c r="M162" s="55">
        <f>SUMIFS($J:$J,$C:$C,Data!$B$6,$B:$B,$B162)</f>
        <v>0</v>
      </c>
      <c r="N162" s="55">
        <f>SUMIFS($J:$J,$C:$C,Data!$B$7,$B:$B,$B162)</f>
        <v>0</v>
      </c>
      <c r="O162" s="55">
        <f>SUMIFS($J:$J,$C:$C,Data!$B$8,$B:$B,$B162)</f>
        <v>0</v>
      </c>
      <c r="P162" s="55">
        <f t="shared" si="34"/>
        <v>0</v>
      </c>
      <c r="Q162" s="55">
        <f t="shared" si="35"/>
        <v>0</v>
      </c>
      <c r="R162" s="25" t="b">
        <f>AND($L162="A",$C$5=Data!$G$24)</f>
        <v>0</v>
      </c>
      <c r="S162" s="25" t="b">
        <f>AND($L162="A",$C$5=Data!$G$23)</f>
        <v>0</v>
      </c>
      <c r="T162" s="55">
        <f t="shared" si="36"/>
        <v>0</v>
      </c>
      <c r="U162" s="55">
        <f t="shared" si="30"/>
        <v>0</v>
      </c>
      <c r="V162" s="25" t="b">
        <f>AND($L162="B",$C$6=Data!$G$24)</f>
        <v>0</v>
      </c>
      <c r="W162" s="25" t="b">
        <f>AND($L162="B",$C$6=Data!$G$23)</f>
        <v>0</v>
      </c>
      <c r="X162" s="55">
        <f t="shared" si="37"/>
        <v>0</v>
      </c>
      <c r="Y162" s="55">
        <f t="shared" si="31"/>
        <v>0</v>
      </c>
      <c r="Z162" s="25" t="b">
        <f>AND($L162="C",$C$7=Data!$G$24)</f>
        <v>0</v>
      </c>
      <c r="AA162" s="25" t="b">
        <f>AND($L162="C",$C$7=Data!$G$23)</f>
        <v>0</v>
      </c>
      <c r="AB162" s="55">
        <f t="shared" si="38"/>
        <v>0</v>
      </c>
      <c r="AC162" s="55">
        <f t="shared" si="32"/>
        <v>0</v>
      </c>
      <c r="AE162" s="55">
        <f t="shared" si="39"/>
        <v>0</v>
      </c>
      <c r="AG162" s="125" t="b">
        <f>OR(AND($C$5=Data!$G$24,K162="A"),AND($C$6=Data!$G$24,K162="B"),AND($C$7=Data!$G$24,K162="C"))*COUNTIFS(B:B,B162,K:K,K162,B:B,"&lt;&gt;"&amp;"",C:C,"&lt;&gt;"&amp;"")&gt;1</f>
        <v>0</v>
      </c>
      <c r="AH162" s="125" t="b">
        <f t="shared" si="40"/>
        <v>0</v>
      </c>
      <c r="AI162" s="55">
        <f t="shared" si="41"/>
        <v>0</v>
      </c>
    </row>
    <row r="163" spans="1:35" ht="30.75" customHeight="1" x14ac:dyDescent="0.25">
      <c r="A163" s="57"/>
      <c r="B163" s="57"/>
      <c r="C163" s="59"/>
      <c r="D163" s="119"/>
      <c r="E163" s="43"/>
      <c r="F163" s="43"/>
      <c r="G163" s="58"/>
      <c r="H163" s="123"/>
      <c r="I163" s="132"/>
      <c r="J163" s="135">
        <f t="shared" si="33"/>
        <v>0</v>
      </c>
      <c r="K163" s="64" t="str">
        <f t="shared" si="28"/>
        <v>0</v>
      </c>
      <c r="L163" s="65" t="str">
        <f t="shared" si="29"/>
        <v>0</v>
      </c>
      <c r="M163" s="55">
        <f>SUMIFS($J:$J,$C:$C,Data!$B$6,$B:$B,$B163)</f>
        <v>0</v>
      </c>
      <c r="N163" s="55">
        <f>SUMIFS($J:$J,$C:$C,Data!$B$7,$B:$B,$B163)</f>
        <v>0</v>
      </c>
      <c r="O163" s="55">
        <f>SUMIFS($J:$J,$C:$C,Data!$B$8,$B:$B,$B163)</f>
        <v>0</v>
      </c>
      <c r="P163" s="55">
        <f t="shared" si="34"/>
        <v>0</v>
      </c>
      <c r="Q163" s="55">
        <f t="shared" si="35"/>
        <v>0</v>
      </c>
      <c r="R163" s="25" t="b">
        <f>AND($L163="A",$C$5=Data!$G$24)</f>
        <v>0</v>
      </c>
      <c r="S163" s="25" t="b">
        <f>AND($L163="A",$C$5=Data!$G$23)</f>
        <v>0</v>
      </c>
      <c r="T163" s="55">
        <f t="shared" si="36"/>
        <v>0</v>
      </c>
      <c r="U163" s="55">
        <f t="shared" si="30"/>
        <v>0</v>
      </c>
      <c r="V163" s="25" t="b">
        <f>AND($L163="B",$C$6=Data!$G$24)</f>
        <v>0</v>
      </c>
      <c r="W163" s="25" t="b">
        <f>AND($L163="B",$C$6=Data!$G$23)</f>
        <v>0</v>
      </c>
      <c r="X163" s="55">
        <f t="shared" si="37"/>
        <v>0</v>
      </c>
      <c r="Y163" s="55">
        <f t="shared" si="31"/>
        <v>0</v>
      </c>
      <c r="Z163" s="25" t="b">
        <f>AND($L163="C",$C$7=Data!$G$24)</f>
        <v>0</v>
      </c>
      <c r="AA163" s="25" t="b">
        <f>AND($L163="C",$C$7=Data!$G$23)</f>
        <v>0</v>
      </c>
      <c r="AB163" s="55">
        <f t="shared" si="38"/>
        <v>0</v>
      </c>
      <c r="AC163" s="55">
        <f t="shared" si="32"/>
        <v>0</v>
      </c>
      <c r="AE163" s="55">
        <f t="shared" si="39"/>
        <v>0</v>
      </c>
      <c r="AG163" s="125" t="b">
        <f>OR(AND($C$5=Data!$G$24,K163="A"),AND($C$6=Data!$G$24,K163="B"),AND($C$7=Data!$G$24,K163="C"))*COUNTIFS(B:B,B163,K:K,K163,B:B,"&lt;&gt;"&amp;"",C:C,"&lt;&gt;"&amp;"")&gt;1</f>
        <v>0</v>
      </c>
      <c r="AH163" s="125" t="b">
        <f t="shared" si="40"/>
        <v>0</v>
      </c>
      <c r="AI163" s="55">
        <f t="shared" si="41"/>
        <v>0</v>
      </c>
    </row>
    <row r="164" spans="1:35" ht="30.75" customHeight="1" x14ac:dyDescent="0.25">
      <c r="A164" s="57"/>
      <c r="B164" s="57"/>
      <c r="C164" s="59"/>
      <c r="D164" s="119"/>
      <c r="E164" s="43"/>
      <c r="F164" s="43"/>
      <c r="G164" s="58"/>
      <c r="H164" s="123"/>
      <c r="I164" s="132"/>
      <c r="J164" s="135">
        <f t="shared" si="33"/>
        <v>0</v>
      </c>
      <c r="K164" s="64" t="str">
        <f t="shared" si="28"/>
        <v>0</v>
      </c>
      <c r="L164" s="65" t="str">
        <f t="shared" si="29"/>
        <v>0</v>
      </c>
      <c r="M164" s="55">
        <f>SUMIFS($J:$J,$C:$C,Data!$B$6,$B:$B,$B164)</f>
        <v>0</v>
      </c>
      <c r="N164" s="55">
        <f>SUMIFS($J:$J,$C:$C,Data!$B$7,$B:$B,$B164)</f>
        <v>0</v>
      </c>
      <c r="O164" s="55">
        <f>SUMIFS($J:$J,$C:$C,Data!$B$8,$B:$B,$B164)</f>
        <v>0</v>
      </c>
      <c r="P164" s="55">
        <f t="shared" si="34"/>
        <v>0</v>
      </c>
      <c r="Q164" s="55">
        <f t="shared" si="35"/>
        <v>0</v>
      </c>
      <c r="R164" s="25" t="b">
        <f>AND($L164="A",$C$5=Data!$G$24)</f>
        <v>0</v>
      </c>
      <c r="S164" s="25" t="b">
        <f>AND($L164="A",$C$5=Data!$G$23)</f>
        <v>0</v>
      </c>
      <c r="T164" s="55">
        <f t="shared" si="36"/>
        <v>0</v>
      </c>
      <c r="U164" s="55">
        <f t="shared" si="30"/>
        <v>0</v>
      </c>
      <c r="V164" s="25" t="b">
        <f>AND($L164="B",$C$6=Data!$G$24)</f>
        <v>0</v>
      </c>
      <c r="W164" s="25" t="b">
        <f>AND($L164="B",$C$6=Data!$G$23)</f>
        <v>0</v>
      </c>
      <c r="X164" s="55">
        <f t="shared" si="37"/>
        <v>0</v>
      </c>
      <c r="Y164" s="55">
        <f t="shared" si="31"/>
        <v>0</v>
      </c>
      <c r="Z164" s="25" t="b">
        <f>AND($L164="C",$C$7=Data!$G$24)</f>
        <v>0</v>
      </c>
      <c r="AA164" s="25" t="b">
        <f>AND($L164="C",$C$7=Data!$G$23)</f>
        <v>0</v>
      </c>
      <c r="AB164" s="55">
        <f t="shared" si="38"/>
        <v>0</v>
      </c>
      <c r="AC164" s="55">
        <f t="shared" si="32"/>
        <v>0</v>
      </c>
      <c r="AE164" s="55">
        <f t="shared" si="39"/>
        <v>0</v>
      </c>
      <c r="AG164" s="125" t="b">
        <f>OR(AND($C$5=Data!$G$24,K164="A"),AND($C$6=Data!$G$24,K164="B"),AND($C$7=Data!$G$24,K164="C"))*COUNTIFS(B:B,B164,K:K,K164,B:B,"&lt;&gt;"&amp;"",C:C,"&lt;&gt;"&amp;"")&gt;1</f>
        <v>0</v>
      </c>
      <c r="AH164" s="125" t="b">
        <f t="shared" si="40"/>
        <v>0</v>
      </c>
      <c r="AI164" s="55">
        <f t="shared" si="41"/>
        <v>0</v>
      </c>
    </row>
    <row r="165" spans="1:35" ht="30.75" customHeight="1" x14ac:dyDescent="0.25">
      <c r="A165" s="57"/>
      <c r="B165" s="57"/>
      <c r="C165" s="59"/>
      <c r="D165" s="119"/>
      <c r="E165" s="43"/>
      <c r="F165" s="43"/>
      <c r="G165" s="58"/>
      <c r="H165" s="123"/>
      <c r="I165" s="132"/>
      <c r="J165" s="135">
        <f t="shared" si="33"/>
        <v>0</v>
      </c>
      <c r="K165" s="64" t="str">
        <f t="shared" si="28"/>
        <v>0</v>
      </c>
      <c r="L165" s="65" t="str">
        <f t="shared" si="29"/>
        <v>0</v>
      </c>
      <c r="M165" s="55">
        <f>SUMIFS($J:$J,$C:$C,Data!$B$6,$B:$B,$B165)</f>
        <v>0</v>
      </c>
      <c r="N165" s="55">
        <f>SUMIFS($J:$J,$C:$C,Data!$B$7,$B:$B,$B165)</f>
        <v>0</v>
      </c>
      <c r="O165" s="55">
        <f>SUMIFS($J:$J,$C:$C,Data!$B$8,$B:$B,$B165)</f>
        <v>0</v>
      </c>
      <c r="P165" s="55">
        <f t="shared" si="34"/>
        <v>0</v>
      </c>
      <c r="Q165" s="55">
        <f t="shared" si="35"/>
        <v>0</v>
      </c>
      <c r="R165" s="25" t="b">
        <f>AND($L165="A",$C$5=Data!$G$24)</f>
        <v>0</v>
      </c>
      <c r="S165" s="25" t="b">
        <f>AND($L165="A",$C$5=Data!$G$23)</f>
        <v>0</v>
      </c>
      <c r="T165" s="55">
        <f t="shared" si="36"/>
        <v>0</v>
      </c>
      <c r="U165" s="55">
        <f t="shared" si="30"/>
        <v>0</v>
      </c>
      <c r="V165" s="25" t="b">
        <f>AND($L165="B",$C$6=Data!$G$24)</f>
        <v>0</v>
      </c>
      <c r="W165" s="25" t="b">
        <f>AND($L165="B",$C$6=Data!$G$23)</f>
        <v>0</v>
      </c>
      <c r="X165" s="55">
        <f t="shared" si="37"/>
        <v>0</v>
      </c>
      <c r="Y165" s="55">
        <f t="shared" si="31"/>
        <v>0</v>
      </c>
      <c r="Z165" s="25" t="b">
        <f>AND($L165="C",$C$7=Data!$G$24)</f>
        <v>0</v>
      </c>
      <c r="AA165" s="25" t="b">
        <f>AND($L165="C",$C$7=Data!$G$23)</f>
        <v>0</v>
      </c>
      <c r="AB165" s="55">
        <f t="shared" si="38"/>
        <v>0</v>
      </c>
      <c r="AC165" s="55">
        <f t="shared" si="32"/>
        <v>0</v>
      </c>
      <c r="AE165" s="55">
        <f t="shared" si="39"/>
        <v>0</v>
      </c>
      <c r="AG165" s="125" t="b">
        <f>OR(AND($C$5=Data!$G$24,K165="A"),AND($C$6=Data!$G$24,K165="B"),AND($C$7=Data!$G$24,K165="C"))*COUNTIFS(B:B,B165,K:K,K165,B:B,"&lt;&gt;"&amp;"",C:C,"&lt;&gt;"&amp;"")&gt;1</f>
        <v>0</v>
      </c>
      <c r="AH165" s="125" t="b">
        <f t="shared" si="40"/>
        <v>0</v>
      </c>
      <c r="AI165" s="55">
        <f t="shared" si="41"/>
        <v>0</v>
      </c>
    </row>
    <row r="166" spans="1:35" ht="30.75" customHeight="1" x14ac:dyDescent="0.25">
      <c r="A166" s="57"/>
      <c r="B166" s="57"/>
      <c r="C166" s="59"/>
      <c r="D166" s="119"/>
      <c r="E166" s="43"/>
      <c r="F166" s="43"/>
      <c r="G166" s="58"/>
      <c r="H166" s="123"/>
      <c r="I166" s="132"/>
      <c r="J166" s="135">
        <f t="shared" si="33"/>
        <v>0</v>
      </c>
      <c r="K166" s="64" t="str">
        <f t="shared" si="28"/>
        <v>0</v>
      </c>
      <c r="L166" s="65" t="str">
        <f t="shared" si="29"/>
        <v>0</v>
      </c>
      <c r="M166" s="55">
        <f>SUMIFS($J:$J,$C:$C,Data!$B$6,$B:$B,$B166)</f>
        <v>0</v>
      </c>
      <c r="N166" s="55">
        <f>SUMIFS($J:$J,$C:$C,Data!$B$7,$B:$B,$B166)</f>
        <v>0</v>
      </c>
      <c r="O166" s="55">
        <f>SUMIFS($J:$J,$C:$C,Data!$B$8,$B:$B,$B166)</f>
        <v>0</v>
      </c>
      <c r="P166" s="55">
        <f t="shared" si="34"/>
        <v>0</v>
      </c>
      <c r="Q166" s="55">
        <f t="shared" si="35"/>
        <v>0</v>
      </c>
      <c r="R166" s="25" t="b">
        <f>AND($L166="A",$C$5=Data!$G$24)</f>
        <v>0</v>
      </c>
      <c r="S166" s="25" t="b">
        <f>AND($L166="A",$C$5=Data!$G$23)</f>
        <v>0</v>
      </c>
      <c r="T166" s="55">
        <f t="shared" si="36"/>
        <v>0</v>
      </c>
      <c r="U166" s="55">
        <f t="shared" si="30"/>
        <v>0</v>
      </c>
      <c r="V166" s="25" t="b">
        <f>AND($L166="B",$C$6=Data!$G$24)</f>
        <v>0</v>
      </c>
      <c r="W166" s="25" t="b">
        <f>AND($L166="B",$C$6=Data!$G$23)</f>
        <v>0</v>
      </c>
      <c r="X166" s="55">
        <f t="shared" si="37"/>
        <v>0</v>
      </c>
      <c r="Y166" s="55">
        <f t="shared" si="31"/>
        <v>0</v>
      </c>
      <c r="Z166" s="25" t="b">
        <f>AND($L166="C",$C$7=Data!$G$24)</f>
        <v>0</v>
      </c>
      <c r="AA166" s="25" t="b">
        <f>AND($L166="C",$C$7=Data!$G$23)</f>
        <v>0</v>
      </c>
      <c r="AB166" s="55">
        <f t="shared" si="38"/>
        <v>0</v>
      </c>
      <c r="AC166" s="55">
        <f t="shared" si="32"/>
        <v>0</v>
      </c>
      <c r="AE166" s="55">
        <f t="shared" si="39"/>
        <v>0</v>
      </c>
      <c r="AG166" s="125" t="b">
        <f>OR(AND($C$5=Data!$G$24,K166="A"),AND($C$6=Data!$G$24,K166="B"),AND($C$7=Data!$G$24,K166="C"))*COUNTIFS(B:B,B166,K:K,K166,B:B,"&lt;&gt;"&amp;"",C:C,"&lt;&gt;"&amp;"")&gt;1</f>
        <v>0</v>
      </c>
      <c r="AH166" s="125" t="b">
        <f t="shared" si="40"/>
        <v>0</v>
      </c>
      <c r="AI166" s="55">
        <f t="shared" si="41"/>
        <v>0</v>
      </c>
    </row>
    <row r="167" spans="1:35" ht="30.75" customHeight="1" x14ac:dyDescent="0.25">
      <c r="A167" s="57"/>
      <c r="B167" s="57"/>
      <c r="C167" s="59"/>
      <c r="D167" s="119"/>
      <c r="E167" s="43"/>
      <c r="F167" s="43"/>
      <c r="G167" s="58"/>
      <c r="H167" s="123"/>
      <c r="I167" s="132"/>
      <c r="J167" s="135">
        <f t="shared" si="33"/>
        <v>0</v>
      </c>
      <c r="K167" s="64" t="str">
        <f t="shared" si="28"/>
        <v>0</v>
      </c>
      <c r="L167" s="65" t="str">
        <f t="shared" si="29"/>
        <v>0</v>
      </c>
      <c r="M167" s="55">
        <f>SUMIFS($J:$J,$C:$C,Data!$B$6,$B:$B,$B167)</f>
        <v>0</v>
      </c>
      <c r="N167" s="55">
        <f>SUMIFS($J:$J,$C:$C,Data!$B$7,$B:$B,$B167)</f>
        <v>0</v>
      </c>
      <c r="O167" s="55">
        <f>SUMIFS($J:$J,$C:$C,Data!$B$8,$B:$B,$B167)</f>
        <v>0</v>
      </c>
      <c r="P167" s="55">
        <f t="shared" si="34"/>
        <v>0</v>
      </c>
      <c r="Q167" s="55">
        <f t="shared" si="35"/>
        <v>0</v>
      </c>
      <c r="R167" s="25" t="b">
        <f>AND($L167="A",$C$5=Data!$G$24)</f>
        <v>0</v>
      </c>
      <c r="S167" s="25" t="b">
        <f>AND($L167="A",$C$5=Data!$G$23)</f>
        <v>0</v>
      </c>
      <c r="T167" s="55">
        <f t="shared" si="36"/>
        <v>0</v>
      </c>
      <c r="U167" s="55">
        <f t="shared" si="30"/>
        <v>0</v>
      </c>
      <c r="V167" s="25" t="b">
        <f>AND($L167="B",$C$6=Data!$G$24)</f>
        <v>0</v>
      </c>
      <c r="W167" s="25" t="b">
        <f>AND($L167="B",$C$6=Data!$G$23)</f>
        <v>0</v>
      </c>
      <c r="X167" s="55">
        <f t="shared" si="37"/>
        <v>0</v>
      </c>
      <c r="Y167" s="55">
        <f t="shared" si="31"/>
        <v>0</v>
      </c>
      <c r="Z167" s="25" t="b">
        <f>AND($L167="C",$C$7=Data!$G$24)</f>
        <v>0</v>
      </c>
      <c r="AA167" s="25" t="b">
        <f>AND($L167="C",$C$7=Data!$G$23)</f>
        <v>0</v>
      </c>
      <c r="AB167" s="55">
        <f t="shared" si="38"/>
        <v>0</v>
      </c>
      <c r="AC167" s="55">
        <f t="shared" si="32"/>
        <v>0</v>
      </c>
      <c r="AE167" s="55">
        <f t="shared" si="39"/>
        <v>0</v>
      </c>
      <c r="AG167" s="125" t="b">
        <f>OR(AND($C$5=Data!$G$24,K167="A"),AND($C$6=Data!$G$24,K167="B"),AND($C$7=Data!$G$24,K167="C"))*COUNTIFS(B:B,B167,K:K,K167,B:B,"&lt;&gt;"&amp;"",C:C,"&lt;&gt;"&amp;"")&gt;1</f>
        <v>0</v>
      </c>
      <c r="AH167" s="125" t="b">
        <f t="shared" si="40"/>
        <v>0</v>
      </c>
      <c r="AI167" s="55">
        <f t="shared" si="41"/>
        <v>0</v>
      </c>
    </row>
    <row r="168" spans="1:35" ht="30.75" customHeight="1" x14ac:dyDescent="0.25">
      <c r="A168" s="57"/>
      <c r="B168" s="57"/>
      <c r="C168" s="59"/>
      <c r="D168" s="119"/>
      <c r="E168" s="43"/>
      <c r="F168" s="43"/>
      <c r="G168" s="58"/>
      <c r="H168" s="123"/>
      <c r="I168" s="132"/>
      <c r="J168" s="135">
        <f t="shared" si="33"/>
        <v>0</v>
      </c>
      <c r="K168" s="64" t="str">
        <f t="shared" si="28"/>
        <v>0</v>
      </c>
      <c r="L168" s="65" t="str">
        <f t="shared" si="29"/>
        <v>0</v>
      </c>
      <c r="M168" s="55">
        <f>SUMIFS($J:$J,$C:$C,Data!$B$6,$B:$B,$B168)</f>
        <v>0</v>
      </c>
      <c r="N168" s="55">
        <f>SUMIFS($J:$J,$C:$C,Data!$B$7,$B:$B,$B168)</f>
        <v>0</v>
      </c>
      <c r="O168" s="55">
        <f>SUMIFS($J:$J,$C:$C,Data!$B$8,$B:$B,$B168)</f>
        <v>0</v>
      </c>
      <c r="P168" s="55">
        <f t="shared" si="34"/>
        <v>0</v>
      </c>
      <c r="Q168" s="55">
        <f t="shared" si="35"/>
        <v>0</v>
      </c>
      <c r="R168" s="25" t="b">
        <f>AND($L168="A",$C$5=Data!$G$24)</f>
        <v>0</v>
      </c>
      <c r="S168" s="25" t="b">
        <f>AND($L168="A",$C$5=Data!$G$23)</f>
        <v>0</v>
      </c>
      <c r="T168" s="55">
        <f t="shared" si="36"/>
        <v>0</v>
      </c>
      <c r="U168" s="55">
        <f t="shared" si="30"/>
        <v>0</v>
      </c>
      <c r="V168" s="25" t="b">
        <f>AND($L168="B",$C$6=Data!$G$24)</f>
        <v>0</v>
      </c>
      <c r="W168" s="25" t="b">
        <f>AND($L168="B",$C$6=Data!$G$23)</f>
        <v>0</v>
      </c>
      <c r="X168" s="55">
        <f t="shared" si="37"/>
        <v>0</v>
      </c>
      <c r="Y168" s="55">
        <f t="shared" si="31"/>
        <v>0</v>
      </c>
      <c r="Z168" s="25" t="b">
        <f>AND($L168="C",$C$7=Data!$G$24)</f>
        <v>0</v>
      </c>
      <c r="AA168" s="25" t="b">
        <f>AND($L168="C",$C$7=Data!$G$23)</f>
        <v>0</v>
      </c>
      <c r="AB168" s="55">
        <f t="shared" si="38"/>
        <v>0</v>
      </c>
      <c r="AC168" s="55">
        <f t="shared" si="32"/>
        <v>0</v>
      </c>
      <c r="AE168" s="55">
        <f t="shared" si="39"/>
        <v>0</v>
      </c>
      <c r="AG168" s="125" t="b">
        <f>OR(AND($C$5=Data!$G$24,K168="A"),AND($C$6=Data!$G$24,K168="B"),AND($C$7=Data!$G$24,K168="C"))*COUNTIFS(B:B,B168,K:K,K168,B:B,"&lt;&gt;"&amp;"",C:C,"&lt;&gt;"&amp;"")&gt;1</f>
        <v>0</v>
      </c>
      <c r="AH168" s="125" t="b">
        <f t="shared" si="40"/>
        <v>0</v>
      </c>
      <c r="AI168" s="55">
        <f t="shared" si="41"/>
        <v>0</v>
      </c>
    </row>
    <row r="169" spans="1:35" ht="30.75" customHeight="1" x14ac:dyDescent="0.25">
      <c r="A169" s="57"/>
      <c r="B169" s="57"/>
      <c r="C169" s="59"/>
      <c r="D169" s="119"/>
      <c r="E169" s="43"/>
      <c r="F169" s="43"/>
      <c r="G169" s="58"/>
      <c r="H169" s="123"/>
      <c r="I169" s="132"/>
      <c r="J169" s="135">
        <f t="shared" si="33"/>
        <v>0</v>
      </c>
      <c r="K169" s="64" t="str">
        <f t="shared" si="28"/>
        <v>0</v>
      </c>
      <c r="L169" s="65" t="str">
        <f t="shared" si="29"/>
        <v>0</v>
      </c>
      <c r="M169" s="55">
        <f>SUMIFS($J:$J,$C:$C,Data!$B$6,$B:$B,$B169)</f>
        <v>0</v>
      </c>
      <c r="N169" s="55">
        <f>SUMIFS($J:$J,$C:$C,Data!$B$7,$B:$B,$B169)</f>
        <v>0</v>
      </c>
      <c r="O169" s="55">
        <f>SUMIFS($J:$J,$C:$C,Data!$B$8,$B:$B,$B169)</f>
        <v>0</v>
      </c>
      <c r="P169" s="55">
        <f t="shared" si="34"/>
        <v>0</v>
      </c>
      <c r="Q169" s="55">
        <f t="shared" si="35"/>
        <v>0</v>
      </c>
      <c r="R169" s="25" t="b">
        <f>AND($L169="A",$C$5=Data!$G$24)</f>
        <v>0</v>
      </c>
      <c r="S169" s="25" t="b">
        <f>AND($L169="A",$C$5=Data!$G$23)</f>
        <v>0</v>
      </c>
      <c r="T169" s="55">
        <f t="shared" si="36"/>
        <v>0</v>
      </c>
      <c r="U169" s="55">
        <f t="shared" si="30"/>
        <v>0</v>
      </c>
      <c r="V169" s="25" t="b">
        <f>AND($L169="B",$C$6=Data!$G$24)</f>
        <v>0</v>
      </c>
      <c r="W169" s="25" t="b">
        <f>AND($L169="B",$C$6=Data!$G$23)</f>
        <v>0</v>
      </c>
      <c r="X169" s="55">
        <f t="shared" si="37"/>
        <v>0</v>
      </c>
      <c r="Y169" s="55">
        <f t="shared" si="31"/>
        <v>0</v>
      </c>
      <c r="Z169" s="25" t="b">
        <f>AND($L169="C",$C$7=Data!$G$24)</f>
        <v>0</v>
      </c>
      <c r="AA169" s="25" t="b">
        <f>AND($L169="C",$C$7=Data!$G$23)</f>
        <v>0</v>
      </c>
      <c r="AB169" s="55">
        <f t="shared" si="38"/>
        <v>0</v>
      </c>
      <c r="AC169" s="55">
        <f t="shared" si="32"/>
        <v>0</v>
      </c>
      <c r="AE169" s="55">
        <f t="shared" si="39"/>
        <v>0</v>
      </c>
      <c r="AG169" s="125" t="b">
        <f>OR(AND($C$5=Data!$G$24,K169="A"),AND($C$6=Data!$G$24,K169="B"),AND($C$7=Data!$G$24,K169="C"))*COUNTIFS(B:B,B169,K:K,K169,B:B,"&lt;&gt;"&amp;"",C:C,"&lt;&gt;"&amp;"")&gt;1</f>
        <v>0</v>
      </c>
      <c r="AH169" s="125" t="b">
        <f t="shared" si="40"/>
        <v>0</v>
      </c>
      <c r="AI169" s="55">
        <f t="shared" si="41"/>
        <v>0</v>
      </c>
    </row>
    <row r="170" spans="1:35" ht="30.75" customHeight="1" x14ac:dyDescent="0.25">
      <c r="A170" s="57"/>
      <c r="B170" s="57"/>
      <c r="C170" s="59"/>
      <c r="D170" s="119"/>
      <c r="E170" s="43"/>
      <c r="F170" s="43"/>
      <c r="G170" s="58"/>
      <c r="H170" s="123"/>
      <c r="I170" s="132"/>
      <c r="J170" s="135">
        <f t="shared" si="33"/>
        <v>0</v>
      </c>
      <c r="K170" s="64" t="str">
        <f t="shared" si="28"/>
        <v>0</v>
      </c>
      <c r="L170" s="65" t="str">
        <f t="shared" si="29"/>
        <v>0</v>
      </c>
      <c r="M170" s="55">
        <f>SUMIFS($J:$J,$C:$C,Data!$B$6,$B:$B,$B170)</f>
        <v>0</v>
      </c>
      <c r="N170" s="55">
        <f>SUMIFS($J:$J,$C:$C,Data!$B$7,$B:$B,$B170)</f>
        <v>0</v>
      </c>
      <c r="O170" s="55">
        <f>SUMIFS($J:$J,$C:$C,Data!$B$8,$B:$B,$B170)</f>
        <v>0</v>
      </c>
      <c r="P170" s="55">
        <f t="shared" si="34"/>
        <v>0</v>
      </c>
      <c r="Q170" s="55">
        <f t="shared" si="35"/>
        <v>0</v>
      </c>
      <c r="R170" s="25" t="b">
        <f>AND($L170="A",$C$5=Data!$G$24)</f>
        <v>0</v>
      </c>
      <c r="S170" s="25" t="b">
        <f>AND($L170="A",$C$5=Data!$G$23)</f>
        <v>0</v>
      </c>
      <c r="T170" s="55">
        <f t="shared" si="36"/>
        <v>0</v>
      </c>
      <c r="U170" s="55">
        <f t="shared" si="30"/>
        <v>0</v>
      </c>
      <c r="V170" s="25" t="b">
        <f>AND($L170="B",$C$6=Data!$G$24)</f>
        <v>0</v>
      </c>
      <c r="W170" s="25" t="b">
        <f>AND($L170="B",$C$6=Data!$G$23)</f>
        <v>0</v>
      </c>
      <c r="X170" s="55">
        <f t="shared" si="37"/>
        <v>0</v>
      </c>
      <c r="Y170" s="55">
        <f t="shared" si="31"/>
        <v>0</v>
      </c>
      <c r="Z170" s="25" t="b">
        <f>AND($L170="C",$C$7=Data!$G$24)</f>
        <v>0</v>
      </c>
      <c r="AA170" s="25" t="b">
        <f>AND($L170="C",$C$7=Data!$G$23)</f>
        <v>0</v>
      </c>
      <c r="AB170" s="55">
        <f t="shared" si="38"/>
        <v>0</v>
      </c>
      <c r="AC170" s="55">
        <f t="shared" si="32"/>
        <v>0</v>
      </c>
      <c r="AE170" s="55">
        <f t="shared" si="39"/>
        <v>0</v>
      </c>
      <c r="AG170" s="125" t="b">
        <f>OR(AND($C$5=Data!$G$24,K170="A"),AND($C$6=Data!$G$24,K170="B"),AND($C$7=Data!$G$24,K170="C"))*COUNTIFS(B:B,B170,K:K,K170,B:B,"&lt;&gt;"&amp;"",C:C,"&lt;&gt;"&amp;"")&gt;1</f>
        <v>0</v>
      </c>
      <c r="AH170" s="125" t="b">
        <f t="shared" si="40"/>
        <v>0</v>
      </c>
      <c r="AI170" s="55">
        <f t="shared" si="41"/>
        <v>0</v>
      </c>
    </row>
    <row r="171" spans="1:35" ht="30.75" customHeight="1" x14ac:dyDescent="0.25">
      <c r="A171" s="57"/>
      <c r="B171" s="57"/>
      <c r="C171" s="59"/>
      <c r="D171" s="119"/>
      <c r="E171" s="43"/>
      <c r="F171" s="43"/>
      <c r="G171" s="58"/>
      <c r="H171" s="123"/>
      <c r="I171" s="132"/>
      <c r="J171" s="135">
        <f t="shared" si="33"/>
        <v>0</v>
      </c>
      <c r="K171" s="64" t="str">
        <f t="shared" si="28"/>
        <v>0</v>
      </c>
      <c r="L171" s="65" t="str">
        <f t="shared" si="29"/>
        <v>0</v>
      </c>
      <c r="M171" s="55">
        <f>SUMIFS($J:$J,$C:$C,Data!$B$6,$B:$B,$B171)</f>
        <v>0</v>
      </c>
      <c r="N171" s="55">
        <f>SUMIFS($J:$J,$C:$C,Data!$B$7,$B:$B,$B171)</f>
        <v>0</v>
      </c>
      <c r="O171" s="55">
        <f>SUMIFS($J:$J,$C:$C,Data!$B$8,$B:$B,$B171)</f>
        <v>0</v>
      </c>
      <c r="P171" s="55">
        <f t="shared" si="34"/>
        <v>0</v>
      </c>
      <c r="Q171" s="55">
        <f t="shared" si="35"/>
        <v>0</v>
      </c>
      <c r="R171" s="25" t="b">
        <f>AND($L171="A",$C$5=Data!$G$24)</f>
        <v>0</v>
      </c>
      <c r="S171" s="25" t="b">
        <f>AND($L171="A",$C$5=Data!$G$23)</f>
        <v>0</v>
      </c>
      <c r="T171" s="55">
        <f t="shared" si="36"/>
        <v>0</v>
      </c>
      <c r="U171" s="55">
        <f t="shared" si="30"/>
        <v>0</v>
      </c>
      <c r="V171" s="25" t="b">
        <f>AND($L171="B",$C$6=Data!$G$24)</f>
        <v>0</v>
      </c>
      <c r="W171" s="25" t="b">
        <f>AND($L171="B",$C$6=Data!$G$23)</f>
        <v>0</v>
      </c>
      <c r="X171" s="55">
        <f t="shared" si="37"/>
        <v>0</v>
      </c>
      <c r="Y171" s="55">
        <f t="shared" si="31"/>
        <v>0</v>
      </c>
      <c r="Z171" s="25" t="b">
        <f>AND($L171="C",$C$7=Data!$G$24)</f>
        <v>0</v>
      </c>
      <c r="AA171" s="25" t="b">
        <f>AND($L171="C",$C$7=Data!$G$23)</f>
        <v>0</v>
      </c>
      <c r="AB171" s="55">
        <f t="shared" si="38"/>
        <v>0</v>
      </c>
      <c r="AC171" s="55">
        <f t="shared" si="32"/>
        <v>0</v>
      </c>
      <c r="AE171" s="55">
        <f t="shared" si="39"/>
        <v>0</v>
      </c>
      <c r="AG171" s="125" t="b">
        <f>OR(AND($C$5=Data!$G$24,K171="A"),AND($C$6=Data!$G$24,K171="B"),AND($C$7=Data!$G$24,K171="C"))*COUNTIFS(B:B,B171,K:K,K171,B:B,"&lt;&gt;"&amp;"",C:C,"&lt;&gt;"&amp;"")&gt;1</f>
        <v>0</v>
      </c>
      <c r="AH171" s="125" t="b">
        <f t="shared" si="40"/>
        <v>0</v>
      </c>
      <c r="AI171" s="55">
        <f t="shared" si="41"/>
        <v>0</v>
      </c>
    </row>
    <row r="172" spans="1:35" ht="30.75" customHeight="1" x14ac:dyDescent="0.25">
      <c r="A172" s="57"/>
      <c r="B172" s="57"/>
      <c r="C172" s="59"/>
      <c r="D172" s="119"/>
      <c r="E172" s="43"/>
      <c r="F172" s="43"/>
      <c r="G172" s="58"/>
      <c r="H172" s="123"/>
      <c r="I172" s="132"/>
      <c r="J172" s="135">
        <f t="shared" si="33"/>
        <v>0</v>
      </c>
      <c r="K172" s="64" t="str">
        <f t="shared" si="28"/>
        <v>0</v>
      </c>
      <c r="L172" s="65" t="str">
        <f t="shared" si="29"/>
        <v>0</v>
      </c>
      <c r="M172" s="55">
        <f>SUMIFS($J:$J,$C:$C,Data!$B$6,$B:$B,$B172)</f>
        <v>0</v>
      </c>
      <c r="N172" s="55">
        <f>SUMIFS($J:$J,$C:$C,Data!$B$7,$B:$B,$B172)</f>
        <v>0</v>
      </c>
      <c r="O172" s="55">
        <f>SUMIFS($J:$J,$C:$C,Data!$B$8,$B:$B,$B172)</f>
        <v>0</v>
      </c>
      <c r="P172" s="55">
        <f t="shared" si="34"/>
        <v>0</v>
      </c>
      <c r="Q172" s="55">
        <f t="shared" si="35"/>
        <v>0</v>
      </c>
      <c r="R172" s="25" t="b">
        <f>AND($L172="A",$C$5=Data!$G$24)</f>
        <v>0</v>
      </c>
      <c r="S172" s="25" t="b">
        <f>AND($L172="A",$C$5=Data!$G$23)</f>
        <v>0</v>
      </c>
      <c r="T172" s="55">
        <f t="shared" si="36"/>
        <v>0</v>
      </c>
      <c r="U172" s="55">
        <f t="shared" si="30"/>
        <v>0</v>
      </c>
      <c r="V172" s="25" t="b">
        <f>AND($L172="B",$C$6=Data!$G$24)</f>
        <v>0</v>
      </c>
      <c r="W172" s="25" t="b">
        <f>AND($L172="B",$C$6=Data!$G$23)</f>
        <v>0</v>
      </c>
      <c r="X172" s="55">
        <f t="shared" si="37"/>
        <v>0</v>
      </c>
      <c r="Y172" s="55">
        <f t="shared" si="31"/>
        <v>0</v>
      </c>
      <c r="Z172" s="25" t="b">
        <f>AND($L172="C",$C$7=Data!$G$24)</f>
        <v>0</v>
      </c>
      <c r="AA172" s="25" t="b">
        <f>AND($L172="C",$C$7=Data!$G$23)</f>
        <v>0</v>
      </c>
      <c r="AB172" s="55">
        <f t="shared" si="38"/>
        <v>0</v>
      </c>
      <c r="AC172" s="55">
        <f t="shared" si="32"/>
        <v>0</v>
      </c>
      <c r="AE172" s="55">
        <f t="shared" si="39"/>
        <v>0</v>
      </c>
      <c r="AG172" s="125" t="b">
        <f>OR(AND($C$5=Data!$G$24,K172="A"),AND($C$6=Data!$G$24,K172="B"),AND($C$7=Data!$G$24,K172="C"))*COUNTIFS(B:B,B172,K:K,K172,B:B,"&lt;&gt;"&amp;"",C:C,"&lt;&gt;"&amp;"")&gt;1</f>
        <v>0</v>
      </c>
      <c r="AH172" s="125" t="b">
        <f t="shared" si="40"/>
        <v>0</v>
      </c>
      <c r="AI172" s="55">
        <f t="shared" si="41"/>
        <v>0</v>
      </c>
    </row>
    <row r="173" spans="1:35" ht="30.75" customHeight="1" x14ac:dyDescent="0.25">
      <c r="A173" s="57"/>
      <c r="B173" s="57"/>
      <c r="C173" s="59"/>
      <c r="D173" s="119"/>
      <c r="E173" s="43"/>
      <c r="F173" s="43"/>
      <c r="G173" s="58"/>
      <c r="H173" s="123"/>
      <c r="I173" s="132"/>
      <c r="J173" s="135">
        <f t="shared" si="33"/>
        <v>0</v>
      </c>
      <c r="K173" s="64" t="str">
        <f t="shared" si="28"/>
        <v>0</v>
      </c>
      <c r="L173" s="65" t="str">
        <f t="shared" si="29"/>
        <v>0</v>
      </c>
      <c r="M173" s="55">
        <f>SUMIFS($J:$J,$C:$C,Data!$B$6,$B:$B,$B173)</f>
        <v>0</v>
      </c>
      <c r="N173" s="55">
        <f>SUMIFS($J:$J,$C:$C,Data!$B$7,$B:$B,$B173)</f>
        <v>0</v>
      </c>
      <c r="O173" s="55">
        <f>SUMIFS($J:$J,$C:$C,Data!$B$8,$B:$B,$B173)</f>
        <v>0</v>
      </c>
      <c r="P173" s="55">
        <f t="shared" si="34"/>
        <v>0</v>
      </c>
      <c r="Q173" s="55">
        <f t="shared" si="35"/>
        <v>0</v>
      </c>
      <c r="R173" s="25" t="b">
        <f>AND($L173="A",$C$5=Data!$G$24)</f>
        <v>0</v>
      </c>
      <c r="S173" s="25" t="b">
        <f>AND($L173="A",$C$5=Data!$G$23)</f>
        <v>0</v>
      </c>
      <c r="T173" s="55">
        <f t="shared" si="36"/>
        <v>0</v>
      </c>
      <c r="U173" s="55">
        <f t="shared" si="30"/>
        <v>0</v>
      </c>
      <c r="V173" s="25" t="b">
        <f>AND($L173="B",$C$6=Data!$G$24)</f>
        <v>0</v>
      </c>
      <c r="W173" s="25" t="b">
        <f>AND($L173="B",$C$6=Data!$G$23)</f>
        <v>0</v>
      </c>
      <c r="X173" s="55">
        <f t="shared" si="37"/>
        <v>0</v>
      </c>
      <c r="Y173" s="55">
        <f t="shared" si="31"/>
        <v>0</v>
      </c>
      <c r="Z173" s="25" t="b">
        <f>AND($L173="C",$C$7=Data!$G$24)</f>
        <v>0</v>
      </c>
      <c r="AA173" s="25" t="b">
        <f>AND($L173="C",$C$7=Data!$G$23)</f>
        <v>0</v>
      </c>
      <c r="AB173" s="55">
        <f t="shared" si="38"/>
        <v>0</v>
      </c>
      <c r="AC173" s="55">
        <f t="shared" si="32"/>
        <v>0</v>
      </c>
      <c r="AE173" s="55">
        <f t="shared" si="39"/>
        <v>0</v>
      </c>
      <c r="AG173" s="125" t="b">
        <f>OR(AND($C$5=Data!$G$24,K173="A"),AND($C$6=Data!$G$24,K173="B"),AND($C$7=Data!$G$24,K173="C"))*COUNTIFS(B:B,B173,K:K,K173,B:B,"&lt;&gt;"&amp;"",C:C,"&lt;&gt;"&amp;"")&gt;1</f>
        <v>0</v>
      </c>
      <c r="AH173" s="125" t="b">
        <f t="shared" si="40"/>
        <v>0</v>
      </c>
      <c r="AI173" s="55">
        <f t="shared" si="41"/>
        <v>0</v>
      </c>
    </row>
    <row r="174" spans="1:35" ht="30.75" customHeight="1" x14ac:dyDescent="0.25">
      <c r="A174" s="57"/>
      <c r="B174" s="57"/>
      <c r="C174" s="59"/>
      <c r="D174" s="119"/>
      <c r="E174" s="43"/>
      <c r="F174" s="43"/>
      <c r="G174" s="58"/>
      <c r="H174" s="123"/>
      <c r="I174" s="132"/>
      <c r="J174" s="135">
        <f t="shared" si="33"/>
        <v>0</v>
      </c>
      <c r="K174" s="64" t="str">
        <f t="shared" si="28"/>
        <v>0</v>
      </c>
      <c r="L174" s="65" t="str">
        <f t="shared" si="29"/>
        <v>0</v>
      </c>
      <c r="M174" s="55">
        <f>SUMIFS($J:$J,$C:$C,Data!$B$6,$B:$B,$B174)</f>
        <v>0</v>
      </c>
      <c r="N174" s="55">
        <f>SUMIFS($J:$J,$C:$C,Data!$B$7,$B:$B,$B174)</f>
        <v>0</v>
      </c>
      <c r="O174" s="55">
        <f>SUMIFS($J:$J,$C:$C,Data!$B$8,$B:$B,$B174)</f>
        <v>0</v>
      </c>
      <c r="P174" s="55">
        <f t="shared" si="34"/>
        <v>0</v>
      </c>
      <c r="Q174" s="55">
        <f t="shared" si="35"/>
        <v>0</v>
      </c>
      <c r="R174" s="25" t="b">
        <f>AND($L174="A",$C$5=Data!$G$24)</f>
        <v>0</v>
      </c>
      <c r="S174" s="25" t="b">
        <f>AND($L174="A",$C$5=Data!$G$23)</f>
        <v>0</v>
      </c>
      <c r="T174" s="55">
        <f t="shared" si="36"/>
        <v>0</v>
      </c>
      <c r="U174" s="55">
        <f t="shared" si="30"/>
        <v>0</v>
      </c>
      <c r="V174" s="25" t="b">
        <f>AND($L174="B",$C$6=Data!$G$24)</f>
        <v>0</v>
      </c>
      <c r="W174" s="25" t="b">
        <f>AND($L174="B",$C$6=Data!$G$23)</f>
        <v>0</v>
      </c>
      <c r="X174" s="55">
        <f t="shared" si="37"/>
        <v>0</v>
      </c>
      <c r="Y174" s="55">
        <f t="shared" si="31"/>
        <v>0</v>
      </c>
      <c r="Z174" s="25" t="b">
        <f>AND($L174="C",$C$7=Data!$G$24)</f>
        <v>0</v>
      </c>
      <c r="AA174" s="25" t="b">
        <f>AND($L174="C",$C$7=Data!$G$23)</f>
        <v>0</v>
      </c>
      <c r="AB174" s="55">
        <f t="shared" si="38"/>
        <v>0</v>
      </c>
      <c r="AC174" s="55">
        <f t="shared" si="32"/>
        <v>0</v>
      </c>
      <c r="AE174" s="55">
        <f t="shared" si="39"/>
        <v>0</v>
      </c>
      <c r="AG174" s="125" t="b">
        <f>OR(AND($C$5=Data!$G$24,K174="A"),AND($C$6=Data!$G$24,K174="B"),AND($C$7=Data!$G$24,K174="C"))*COUNTIFS(B:B,B174,K:K,K174,B:B,"&lt;&gt;"&amp;"",C:C,"&lt;&gt;"&amp;"")&gt;1</f>
        <v>0</v>
      </c>
      <c r="AH174" s="125" t="b">
        <f t="shared" si="40"/>
        <v>0</v>
      </c>
      <c r="AI174" s="55">
        <f t="shared" si="41"/>
        <v>0</v>
      </c>
    </row>
    <row r="175" spans="1:35" ht="30.75" customHeight="1" x14ac:dyDescent="0.25">
      <c r="A175" s="57"/>
      <c r="B175" s="57"/>
      <c r="C175" s="59"/>
      <c r="D175" s="119"/>
      <c r="E175" s="43"/>
      <c r="F175" s="43"/>
      <c r="G175" s="58"/>
      <c r="H175" s="123"/>
      <c r="I175" s="132"/>
      <c r="J175" s="135">
        <f t="shared" si="33"/>
        <v>0</v>
      </c>
      <c r="K175" s="64" t="str">
        <f t="shared" si="28"/>
        <v>0</v>
      </c>
      <c r="L175" s="65" t="str">
        <f t="shared" si="29"/>
        <v>0</v>
      </c>
      <c r="M175" s="55">
        <f>SUMIFS($J:$J,$C:$C,Data!$B$6,$B:$B,$B175)</f>
        <v>0</v>
      </c>
      <c r="N175" s="55">
        <f>SUMIFS($J:$J,$C:$C,Data!$B$7,$B:$B,$B175)</f>
        <v>0</v>
      </c>
      <c r="O175" s="55">
        <f>SUMIFS($J:$J,$C:$C,Data!$B$8,$B:$B,$B175)</f>
        <v>0</v>
      </c>
      <c r="P175" s="55">
        <f t="shared" si="34"/>
        <v>0</v>
      </c>
      <c r="Q175" s="55">
        <f t="shared" si="35"/>
        <v>0</v>
      </c>
      <c r="R175" s="25" t="b">
        <f>AND($L175="A",$C$5=Data!$G$24)</f>
        <v>0</v>
      </c>
      <c r="S175" s="25" t="b">
        <f>AND($L175="A",$C$5=Data!$G$23)</f>
        <v>0</v>
      </c>
      <c r="T175" s="55">
        <f t="shared" si="36"/>
        <v>0</v>
      </c>
      <c r="U175" s="55">
        <f t="shared" si="30"/>
        <v>0</v>
      </c>
      <c r="V175" s="25" t="b">
        <f>AND($L175="B",$C$6=Data!$G$24)</f>
        <v>0</v>
      </c>
      <c r="W175" s="25" t="b">
        <f>AND($L175="B",$C$6=Data!$G$23)</f>
        <v>0</v>
      </c>
      <c r="X175" s="55">
        <f t="shared" si="37"/>
        <v>0</v>
      </c>
      <c r="Y175" s="55">
        <f t="shared" si="31"/>
        <v>0</v>
      </c>
      <c r="Z175" s="25" t="b">
        <f>AND($L175="C",$C$7=Data!$G$24)</f>
        <v>0</v>
      </c>
      <c r="AA175" s="25" t="b">
        <f>AND($L175="C",$C$7=Data!$G$23)</f>
        <v>0</v>
      </c>
      <c r="AB175" s="55">
        <f t="shared" si="38"/>
        <v>0</v>
      </c>
      <c r="AC175" s="55">
        <f t="shared" si="32"/>
        <v>0</v>
      </c>
      <c r="AE175" s="55">
        <f t="shared" si="39"/>
        <v>0</v>
      </c>
      <c r="AG175" s="125" t="b">
        <f>OR(AND($C$5=Data!$G$24,K175="A"),AND($C$6=Data!$G$24,K175="B"),AND($C$7=Data!$G$24,K175="C"))*COUNTIFS(B:B,B175,K:K,K175,B:B,"&lt;&gt;"&amp;"",C:C,"&lt;&gt;"&amp;"")&gt;1</f>
        <v>0</v>
      </c>
      <c r="AH175" s="125" t="b">
        <f t="shared" si="40"/>
        <v>0</v>
      </c>
      <c r="AI175" s="55">
        <f t="shared" si="41"/>
        <v>0</v>
      </c>
    </row>
    <row r="176" spans="1:35" ht="30.75" customHeight="1" x14ac:dyDescent="0.25">
      <c r="A176" s="57"/>
      <c r="B176" s="57"/>
      <c r="C176" s="59"/>
      <c r="D176" s="119"/>
      <c r="E176" s="43"/>
      <c r="F176" s="43"/>
      <c r="G176" s="58"/>
      <c r="H176" s="123"/>
      <c r="I176" s="132"/>
      <c r="J176" s="135">
        <f t="shared" si="33"/>
        <v>0</v>
      </c>
      <c r="K176" s="64" t="str">
        <f t="shared" si="28"/>
        <v>0</v>
      </c>
      <c r="L176" s="65" t="str">
        <f t="shared" si="29"/>
        <v>0</v>
      </c>
      <c r="M176" s="55">
        <f>SUMIFS($J:$J,$C:$C,Data!$B$6,$B:$B,$B176)</f>
        <v>0</v>
      </c>
      <c r="N176" s="55">
        <f>SUMIFS($J:$J,$C:$C,Data!$B$7,$B:$B,$B176)</f>
        <v>0</v>
      </c>
      <c r="O176" s="55">
        <f>SUMIFS($J:$J,$C:$C,Data!$B$8,$B:$B,$B176)</f>
        <v>0</v>
      </c>
      <c r="P176" s="55">
        <f t="shared" si="34"/>
        <v>0</v>
      </c>
      <c r="Q176" s="55">
        <f t="shared" si="35"/>
        <v>0</v>
      </c>
      <c r="R176" s="25" t="b">
        <f>AND($L176="A",$C$5=Data!$G$24)</f>
        <v>0</v>
      </c>
      <c r="S176" s="25" t="b">
        <f>AND($L176="A",$C$5=Data!$G$23)</f>
        <v>0</v>
      </c>
      <c r="T176" s="55">
        <f t="shared" si="36"/>
        <v>0</v>
      </c>
      <c r="U176" s="55">
        <f t="shared" si="30"/>
        <v>0</v>
      </c>
      <c r="V176" s="25" t="b">
        <f>AND($L176="B",$C$6=Data!$G$24)</f>
        <v>0</v>
      </c>
      <c r="W176" s="25" t="b">
        <f>AND($L176="B",$C$6=Data!$G$23)</f>
        <v>0</v>
      </c>
      <c r="X176" s="55">
        <f t="shared" si="37"/>
        <v>0</v>
      </c>
      <c r="Y176" s="55">
        <f t="shared" si="31"/>
        <v>0</v>
      </c>
      <c r="Z176" s="25" t="b">
        <f>AND($L176="C",$C$7=Data!$G$24)</f>
        <v>0</v>
      </c>
      <c r="AA176" s="25" t="b">
        <f>AND($L176="C",$C$7=Data!$G$23)</f>
        <v>0</v>
      </c>
      <c r="AB176" s="55">
        <f t="shared" si="38"/>
        <v>0</v>
      </c>
      <c r="AC176" s="55">
        <f t="shared" si="32"/>
        <v>0</v>
      </c>
      <c r="AE176" s="55">
        <f t="shared" si="39"/>
        <v>0</v>
      </c>
      <c r="AG176" s="125" t="b">
        <f>OR(AND($C$5=Data!$G$24,K176="A"),AND($C$6=Data!$G$24,K176="B"),AND($C$7=Data!$G$24,K176="C"))*COUNTIFS(B:B,B176,K:K,K176,B:B,"&lt;&gt;"&amp;"",C:C,"&lt;&gt;"&amp;"")&gt;1</f>
        <v>0</v>
      </c>
      <c r="AH176" s="125" t="b">
        <f t="shared" si="40"/>
        <v>0</v>
      </c>
      <c r="AI176" s="55">
        <f t="shared" si="41"/>
        <v>0</v>
      </c>
    </row>
    <row r="177" spans="1:35" ht="30.75" customHeight="1" x14ac:dyDescent="0.25">
      <c r="A177" s="57"/>
      <c r="B177" s="57"/>
      <c r="C177" s="59"/>
      <c r="D177" s="119"/>
      <c r="E177" s="43"/>
      <c r="F177" s="43"/>
      <c r="G177" s="58"/>
      <c r="H177" s="123"/>
      <c r="I177" s="132"/>
      <c r="J177" s="135">
        <f t="shared" si="33"/>
        <v>0</v>
      </c>
      <c r="K177" s="64" t="str">
        <f t="shared" si="28"/>
        <v>0</v>
      </c>
      <c r="L177" s="65" t="str">
        <f t="shared" si="29"/>
        <v>0</v>
      </c>
      <c r="M177" s="55">
        <f>SUMIFS($J:$J,$C:$C,Data!$B$6,$B:$B,$B177)</f>
        <v>0</v>
      </c>
      <c r="N177" s="55">
        <f>SUMIFS($J:$J,$C:$C,Data!$B$7,$B:$B,$B177)</f>
        <v>0</v>
      </c>
      <c r="O177" s="55">
        <f>SUMIFS($J:$J,$C:$C,Data!$B$8,$B:$B,$B177)</f>
        <v>0</v>
      </c>
      <c r="P177" s="55">
        <f t="shared" si="34"/>
        <v>0</v>
      </c>
      <c r="Q177" s="55">
        <f t="shared" si="35"/>
        <v>0</v>
      </c>
      <c r="R177" s="25" t="b">
        <f>AND($L177="A",$C$5=Data!$G$24)</f>
        <v>0</v>
      </c>
      <c r="S177" s="25" t="b">
        <f>AND($L177="A",$C$5=Data!$G$23)</f>
        <v>0</v>
      </c>
      <c r="T177" s="55">
        <f t="shared" si="36"/>
        <v>0</v>
      </c>
      <c r="U177" s="55">
        <f t="shared" si="30"/>
        <v>0</v>
      </c>
      <c r="V177" s="25" t="b">
        <f>AND($L177="B",$C$6=Data!$G$24)</f>
        <v>0</v>
      </c>
      <c r="W177" s="25" t="b">
        <f>AND($L177="B",$C$6=Data!$G$23)</f>
        <v>0</v>
      </c>
      <c r="X177" s="55">
        <f t="shared" si="37"/>
        <v>0</v>
      </c>
      <c r="Y177" s="55">
        <f t="shared" si="31"/>
        <v>0</v>
      </c>
      <c r="Z177" s="25" t="b">
        <f>AND($L177="C",$C$7=Data!$G$24)</f>
        <v>0</v>
      </c>
      <c r="AA177" s="25" t="b">
        <f>AND($L177="C",$C$7=Data!$G$23)</f>
        <v>0</v>
      </c>
      <c r="AB177" s="55">
        <f t="shared" si="38"/>
        <v>0</v>
      </c>
      <c r="AC177" s="55">
        <f t="shared" si="32"/>
        <v>0</v>
      </c>
      <c r="AE177" s="55">
        <f t="shared" si="39"/>
        <v>0</v>
      </c>
      <c r="AG177" s="125" t="b">
        <f>OR(AND($C$5=Data!$G$24,K177="A"),AND($C$6=Data!$G$24,K177="B"),AND($C$7=Data!$G$24,K177="C"))*COUNTIFS(B:B,B177,K:K,K177,B:B,"&lt;&gt;"&amp;"",C:C,"&lt;&gt;"&amp;"")&gt;1</f>
        <v>0</v>
      </c>
      <c r="AH177" s="125" t="b">
        <f t="shared" si="40"/>
        <v>0</v>
      </c>
      <c r="AI177" s="55">
        <f t="shared" si="41"/>
        <v>0</v>
      </c>
    </row>
    <row r="178" spans="1:35" ht="30.75" customHeight="1" x14ac:dyDescent="0.25">
      <c r="A178" s="57"/>
      <c r="B178" s="57"/>
      <c r="C178" s="59"/>
      <c r="D178" s="119"/>
      <c r="E178" s="43"/>
      <c r="F178" s="43"/>
      <c r="G178" s="58"/>
      <c r="H178" s="123"/>
      <c r="I178" s="132"/>
      <c r="J178" s="135">
        <f t="shared" si="33"/>
        <v>0</v>
      </c>
      <c r="K178" s="64" t="str">
        <f t="shared" si="28"/>
        <v>0</v>
      </c>
      <c r="L178" s="65" t="str">
        <f t="shared" si="29"/>
        <v>0</v>
      </c>
      <c r="M178" s="55">
        <f>SUMIFS($J:$J,$C:$C,Data!$B$6,$B:$B,$B178)</f>
        <v>0</v>
      </c>
      <c r="N178" s="55">
        <f>SUMIFS($J:$J,$C:$C,Data!$B$7,$B:$B,$B178)</f>
        <v>0</v>
      </c>
      <c r="O178" s="55">
        <f>SUMIFS($J:$J,$C:$C,Data!$B$8,$B:$B,$B178)</f>
        <v>0</v>
      </c>
      <c r="P178" s="55">
        <f t="shared" si="34"/>
        <v>0</v>
      </c>
      <c r="Q178" s="55">
        <f t="shared" si="35"/>
        <v>0</v>
      </c>
      <c r="R178" s="25" t="b">
        <f>AND($L178="A",$C$5=Data!$G$24)</f>
        <v>0</v>
      </c>
      <c r="S178" s="25" t="b">
        <f>AND($L178="A",$C$5=Data!$G$23)</f>
        <v>0</v>
      </c>
      <c r="T178" s="55">
        <f t="shared" si="36"/>
        <v>0</v>
      </c>
      <c r="U178" s="55">
        <f t="shared" si="30"/>
        <v>0</v>
      </c>
      <c r="V178" s="25" t="b">
        <f>AND($L178="B",$C$6=Data!$G$24)</f>
        <v>0</v>
      </c>
      <c r="W178" s="25" t="b">
        <f>AND($L178="B",$C$6=Data!$G$23)</f>
        <v>0</v>
      </c>
      <c r="X178" s="55">
        <f t="shared" si="37"/>
        <v>0</v>
      </c>
      <c r="Y178" s="55">
        <f t="shared" si="31"/>
        <v>0</v>
      </c>
      <c r="Z178" s="25" t="b">
        <f>AND($L178="C",$C$7=Data!$G$24)</f>
        <v>0</v>
      </c>
      <c r="AA178" s="25" t="b">
        <f>AND($L178="C",$C$7=Data!$G$23)</f>
        <v>0</v>
      </c>
      <c r="AB178" s="55">
        <f t="shared" si="38"/>
        <v>0</v>
      </c>
      <c r="AC178" s="55">
        <f t="shared" si="32"/>
        <v>0</v>
      </c>
      <c r="AE178" s="55">
        <f t="shared" si="39"/>
        <v>0</v>
      </c>
      <c r="AG178" s="125" t="b">
        <f>OR(AND($C$5=Data!$G$24,K178="A"),AND($C$6=Data!$G$24,K178="B"),AND($C$7=Data!$G$24,K178="C"))*COUNTIFS(B:B,B178,K:K,K178,B:B,"&lt;&gt;"&amp;"",C:C,"&lt;&gt;"&amp;"")&gt;1</f>
        <v>0</v>
      </c>
      <c r="AH178" s="125" t="b">
        <f t="shared" si="40"/>
        <v>0</v>
      </c>
      <c r="AI178" s="55">
        <f t="shared" si="41"/>
        <v>0</v>
      </c>
    </row>
    <row r="179" spans="1:35" ht="30.75" customHeight="1" x14ac:dyDescent="0.25">
      <c r="A179" s="57"/>
      <c r="B179" s="57"/>
      <c r="C179" s="59"/>
      <c r="D179" s="119"/>
      <c r="E179" s="43"/>
      <c r="F179" s="43"/>
      <c r="G179" s="58"/>
      <c r="H179" s="123"/>
      <c r="I179" s="132"/>
      <c r="J179" s="135">
        <f t="shared" si="33"/>
        <v>0</v>
      </c>
      <c r="K179" s="64" t="str">
        <f t="shared" si="28"/>
        <v>0</v>
      </c>
      <c r="L179" s="65" t="str">
        <f t="shared" si="29"/>
        <v>0</v>
      </c>
      <c r="M179" s="55">
        <f>SUMIFS($J:$J,$C:$C,Data!$B$6,$B:$B,$B179)</f>
        <v>0</v>
      </c>
      <c r="N179" s="55">
        <f>SUMIFS($J:$J,$C:$C,Data!$B$7,$B:$B,$B179)</f>
        <v>0</v>
      </c>
      <c r="O179" s="55">
        <f>SUMIFS($J:$J,$C:$C,Data!$B$8,$B:$B,$B179)</f>
        <v>0</v>
      </c>
      <c r="P179" s="55">
        <f t="shared" si="34"/>
        <v>0</v>
      </c>
      <c r="Q179" s="55">
        <f t="shared" si="35"/>
        <v>0</v>
      </c>
      <c r="R179" s="25" t="b">
        <f>AND($L179="A",$C$5=Data!$G$24)</f>
        <v>0</v>
      </c>
      <c r="S179" s="25" t="b">
        <f>AND($L179="A",$C$5=Data!$G$23)</f>
        <v>0</v>
      </c>
      <c r="T179" s="55">
        <f t="shared" si="36"/>
        <v>0</v>
      </c>
      <c r="U179" s="55">
        <f t="shared" si="30"/>
        <v>0</v>
      </c>
      <c r="V179" s="25" t="b">
        <f>AND($L179="B",$C$6=Data!$G$24)</f>
        <v>0</v>
      </c>
      <c r="W179" s="25" t="b">
        <f>AND($L179="B",$C$6=Data!$G$23)</f>
        <v>0</v>
      </c>
      <c r="X179" s="55">
        <f t="shared" si="37"/>
        <v>0</v>
      </c>
      <c r="Y179" s="55">
        <f t="shared" si="31"/>
        <v>0</v>
      </c>
      <c r="Z179" s="25" t="b">
        <f>AND($L179="C",$C$7=Data!$G$24)</f>
        <v>0</v>
      </c>
      <c r="AA179" s="25" t="b">
        <f>AND($L179="C",$C$7=Data!$G$23)</f>
        <v>0</v>
      </c>
      <c r="AB179" s="55">
        <f t="shared" si="38"/>
        <v>0</v>
      </c>
      <c r="AC179" s="55">
        <f t="shared" si="32"/>
        <v>0</v>
      </c>
      <c r="AE179" s="55">
        <f t="shared" si="39"/>
        <v>0</v>
      </c>
      <c r="AG179" s="125" t="b">
        <f>OR(AND($C$5=Data!$G$24,K179="A"),AND($C$6=Data!$G$24,K179="B"),AND($C$7=Data!$G$24,K179="C"))*COUNTIFS(B:B,B179,K:K,K179,B:B,"&lt;&gt;"&amp;"",C:C,"&lt;&gt;"&amp;"")&gt;1</f>
        <v>0</v>
      </c>
      <c r="AH179" s="125" t="b">
        <f t="shared" si="40"/>
        <v>0</v>
      </c>
      <c r="AI179" s="55">
        <f t="shared" si="41"/>
        <v>0</v>
      </c>
    </row>
    <row r="180" spans="1:35" ht="30.75" customHeight="1" x14ac:dyDescent="0.25">
      <c r="A180" s="57"/>
      <c r="B180" s="57"/>
      <c r="C180" s="59"/>
      <c r="D180" s="119"/>
      <c r="E180" s="43"/>
      <c r="F180" s="43"/>
      <c r="G180" s="58"/>
      <c r="H180" s="123"/>
      <c r="I180" s="132"/>
      <c r="J180" s="135">
        <f t="shared" si="33"/>
        <v>0</v>
      </c>
      <c r="K180" s="64" t="str">
        <f t="shared" si="28"/>
        <v>0</v>
      </c>
      <c r="L180" s="65" t="str">
        <f t="shared" si="29"/>
        <v>0</v>
      </c>
      <c r="M180" s="55">
        <f>SUMIFS($J:$J,$C:$C,Data!$B$6,$B:$B,$B180)</f>
        <v>0</v>
      </c>
      <c r="N180" s="55">
        <f>SUMIFS($J:$J,$C:$C,Data!$B$7,$B:$B,$B180)</f>
        <v>0</v>
      </c>
      <c r="O180" s="55">
        <f>SUMIFS($J:$J,$C:$C,Data!$B$8,$B:$B,$B180)</f>
        <v>0</v>
      </c>
      <c r="P180" s="55">
        <f t="shared" si="34"/>
        <v>0</v>
      </c>
      <c r="Q180" s="55">
        <f t="shared" si="35"/>
        <v>0</v>
      </c>
      <c r="R180" s="25" t="b">
        <f>AND($L180="A",$C$5=Data!$G$24)</f>
        <v>0</v>
      </c>
      <c r="S180" s="25" t="b">
        <f>AND($L180="A",$C$5=Data!$G$23)</f>
        <v>0</v>
      </c>
      <c r="T180" s="55">
        <f t="shared" si="36"/>
        <v>0</v>
      </c>
      <c r="U180" s="55">
        <f t="shared" si="30"/>
        <v>0</v>
      </c>
      <c r="V180" s="25" t="b">
        <f>AND($L180="B",$C$6=Data!$G$24)</f>
        <v>0</v>
      </c>
      <c r="W180" s="25" t="b">
        <f>AND($L180="B",$C$6=Data!$G$23)</f>
        <v>0</v>
      </c>
      <c r="X180" s="55">
        <f t="shared" si="37"/>
        <v>0</v>
      </c>
      <c r="Y180" s="55">
        <f t="shared" si="31"/>
        <v>0</v>
      </c>
      <c r="Z180" s="25" t="b">
        <f>AND($L180="C",$C$7=Data!$G$24)</f>
        <v>0</v>
      </c>
      <c r="AA180" s="25" t="b">
        <f>AND($L180="C",$C$7=Data!$G$23)</f>
        <v>0</v>
      </c>
      <c r="AB180" s="55">
        <f t="shared" si="38"/>
        <v>0</v>
      </c>
      <c r="AC180" s="55">
        <f t="shared" si="32"/>
        <v>0</v>
      </c>
      <c r="AE180" s="55">
        <f t="shared" si="39"/>
        <v>0</v>
      </c>
      <c r="AG180" s="125" t="b">
        <f>OR(AND($C$5=Data!$G$24,K180="A"),AND($C$6=Data!$G$24,K180="B"),AND($C$7=Data!$G$24,K180="C"))*COUNTIFS(B:B,B180,K:K,K180,B:B,"&lt;&gt;"&amp;"",C:C,"&lt;&gt;"&amp;"")&gt;1</f>
        <v>0</v>
      </c>
      <c r="AH180" s="125" t="b">
        <f t="shared" si="40"/>
        <v>0</v>
      </c>
      <c r="AI180" s="55">
        <f t="shared" si="41"/>
        <v>0</v>
      </c>
    </row>
    <row r="181" spans="1:35" ht="30.75" customHeight="1" x14ac:dyDescent="0.25">
      <c r="A181" s="57"/>
      <c r="B181" s="57"/>
      <c r="C181" s="59"/>
      <c r="D181" s="119"/>
      <c r="E181" s="43"/>
      <c r="F181" s="43"/>
      <c r="G181" s="58"/>
      <c r="H181" s="123"/>
      <c r="I181" s="132"/>
      <c r="J181" s="135">
        <f t="shared" si="33"/>
        <v>0</v>
      </c>
      <c r="K181" s="64" t="str">
        <f t="shared" si="28"/>
        <v>0</v>
      </c>
      <c r="L181" s="65" t="str">
        <f t="shared" si="29"/>
        <v>0</v>
      </c>
      <c r="M181" s="55">
        <f>SUMIFS($J:$J,$C:$C,Data!$B$6,$B:$B,$B181)</f>
        <v>0</v>
      </c>
      <c r="N181" s="55">
        <f>SUMIFS($J:$J,$C:$C,Data!$B$7,$B:$B,$B181)</f>
        <v>0</v>
      </c>
      <c r="O181" s="55">
        <f>SUMIFS($J:$J,$C:$C,Data!$B$8,$B:$B,$B181)</f>
        <v>0</v>
      </c>
      <c r="P181" s="55">
        <f t="shared" si="34"/>
        <v>0</v>
      </c>
      <c r="Q181" s="55">
        <f t="shared" si="35"/>
        <v>0</v>
      </c>
      <c r="R181" s="25" t="b">
        <f>AND($L181="A",$C$5=Data!$G$24)</f>
        <v>0</v>
      </c>
      <c r="S181" s="25" t="b">
        <f>AND($L181="A",$C$5=Data!$G$23)</f>
        <v>0</v>
      </c>
      <c r="T181" s="55">
        <f t="shared" si="36"/>
        <v>0</v>
      </c>
      <c r="U181" s="55">
        <f t="shared" si="30"/>
        <v>0</v>
      </c>
      <c r="V181" s="25" t="b">
        <f>AND($L181="B",$C$6=Data!$G$24)</f>
        <v>0</v>
      </c>
      <c r="W181" s="25" t="b">
        <f>AND($L181="B",$C$6=Data!$G$23)</f>
        <v>0</v>
      </c>
      <c r="X181" s="55">
        <f t="shared" si="37"/>
        <v>0</v>
      </c>
      <c r="Y181" s="55">
        <f t="shared" si="31"/>
        <v>0</v>
      </c>
      <c r="Z181" s="25" t="b">
        <f>AND($L181="C",$C$7=Data!$G$24)</f>
        <v>0</v>
      </c>
      <c r="AA181" s="25" t="b">
        <f>AND($L181="C",$C$7=Data!$G$23)</f>
        <v>0</v>
      </c>
      <c r="AB181" s="55">
        <f t="shared" si="38"/>
        <v>0</v>
      </c>
      <c r="AC181" s="55">
        <f t="shared" si="32"/>
        <v>0</v>
      </c>
      <c r="AE181" s="55">
        <f t="shared" si="39"/>
        <v>0</v>
      </c>
      <c r="AG181" s="125" t="b">
        <f>OR(AND($C$5=Data!$G$24,K181="A"),AND($C$6=Data!$G$24,K181="B"),AND($C$7=Data!$G$24,K181="C"))*COUNTIFS(B:B,B181,K:K,K181,B:B,"&lt;&gt;"&amp;"",C:C,"&lt;&gt;"&amp;"")&gt;1</f>
        <v>0</v>
      </c>
      <c r="AH181" s="125" t="b">
        <f t="shared" si="40"/>
        <v>0</v>
      </c>
      <c r="AI181" s="55">
        <f t="shared" si="41"/>
        <v>0</v>
      </c>
    </row>
    <row r="182" spans="1:35" ht="30.75" customHeight="1" x14ac:dyDescent="0.25">
      <c r="A182" s="57"/>
      <c r="B182" s="57"/>
      <c r="C182" s="59"/>
      <c r="D182" s="119"/>
      <c r="E182" s="43"/>
      <c r="F182" s="43"/>
      <c r="G182" s="58"/>
      <c r="H182" s="123"/>
      <c r="I182" s="132"/>
      <c r="J182" s="135">
        <f t="shared" si="33"/>
        <v>0</v>
      </c>
      <c r="K182" s="64" t="str">
        <f t="shared" si="28"/>
        <v>0</v>
      </c>
      <c r="L182" s="65" t="str">
        <f t="shared" si="29"/>
        <v>0</v>
      </c>
      <c r="M182" s="55">
        <f>SUMIFS($J:$J,$C:$C,Data!$B$6,$B:$B,$B182)</f>
        <v>0</v>
      </c>
      <c r="N182" s="55">
        <f>SUMIFS($J:$J,$C:$C,Data!$B$7,$B:$B,$B182)</f>
        <v>0</v>
      </c>
      <c r="O182" s="55">
        <f>SUMIFS($J:$J,$C:$C,Data!$B$8,$B:$B,$B182)</f>
        <v>0</v>
      </c>
      <c r="P182" s="55">
        <f t="shared" si="34"/>
        <v>0</v>
      </c>
      <c r="Q182" s="55">
        <f t="shared" si="35"/>
        <v>0</v>
      </c>
      <c r="R182" s="25" t="b">
        <f>AND($L182="A",$C$5=Data!$G$24)</f>
        <v>0</v>
      </c>
      <c r="S182" s="25" t="b">
        <f>AND($L182="A",$C$5=Data!$G$23)</f>
        <v>0</v>
      </c>
      <c r="T182" s="55">
        <f t="shared" si="36"/>
        <v>0</v>
      </c>
      <c r="U182" s="55">
        <f t="shared" si="30"/>
        <v>0</v>
      </c>
      <c r="V182" s="25" t="b">
        <f>AND($L182="B",$C$6=Data!$G$24)</f>
        <v>0</v>
      </c>
      <c r="W182" s="25" t="b">
        <f>AND($L182="B",$C$6=Data!$G$23)</f>
        <v>0</v>
      </c>
      <c r="X182" s="55">
        <f t="shared" si="37"/>
        <v>0</v>
      </c>
      <c r="Y182" s="55">
        <f t="shared" si="31"/>
        <v>0</v>
      </c>
      <c r="Z182" s="25" t="b">
        <f>AND($L182="C",$C$7=Data!$G$24)</f>
        <v>0</v>
      </c>
      <c r="AA182" s="25" t="b">
        <f>AND($L182="C",$C$7=Data!$G$23)</f>
        <v>0</v>
      </c>
      <c r="AB182" s="55">
        <f t="shared" si="38"/>
        <v>0</v>
      </c>
      <c r="AC182" s="55">
        <f t="shared" si="32"/>
        <v>0</v>
      </c>
      <c r="AE182" s="55">
        <f t="shared" si="39"/>
        <v>0</v>
      </c>
      <c r="AG182" s="125" t="b">
        <f>OR(AND($C$5=Data!$G$24,K182="A"),AND($C$6=Data!$G$24,K182="B"),AND($C$7=Data!$G$24,K182="C"))*COUNTIFS(B:B,B182,K:K,K182,B:B,"&lt;&gt;"&amp;"",C:C,"&lt;&gt;"&amp;"")&gt;1</f>
        <v>0</v>
      </c>
      <c r="AH182" s="125" t="b">
        <f t="shared" si="40"/>
        <v>0</v>
      </c>
      <c r="AI182" s="55">
        <f t="shared" si="41"/>
        <v>0</v>
      </c>
    </row>
    <row r="183" spans="1:35" ht="30.75" customHeight="1" x14ac:dyDescent="0.25">
      <c r="A183" s="57"/>
      <c r="B183" s="57"/>
      <c r="C183" s="59"/>
      <c r="D183" s="119"/>
      <c r="E183" s="43"/>
      <c r="F183" s="43"/>
      <c r="G183" s="58"/>
      <c r="H183" s="123"/>
      <c r="I183" s="132"/>
      <c r="J183" s="135">
        <f t="shared" si="33"/>
        <v>0</v>
      </c>
      <c r="K183" s="64" t="str">
        <f t="shared" si="28"/>
        <v>0</v>
      </c>
      <c r="L183" s="65" t="str">
        <f t="shared" si="29"/>
        <v>0</v>
      </c>
      <c r="M183" s="55">
        <f>SUMIFS($J:$J,$C:$C,Data!$B$6,$B:$B,$B183)</f>
        <v>0</v>
      </c>
      <c r="N183" s="55">
        <f>SUMIFS($J:$J,$C:$C,Data!$B$7,$B:$B,$B183)</f>
        <v>0</v>
      </c>
      <c r="O183" s="55">
        <f>SUMIFS($J:$J,$C:$C,Data!$B$8,$B:$B,$B183)</f>
        <v>0</v>
      </c>
      <c r="P183" s="55">
        <f t="shared" si="34"/>
        <v>0</v>
      </c>
      <c r="Q183" s="55">
        <f t="shared" si="35"/>
        <v>0</v>
      </c>
      <c r="R183" s="25" t="b">
        <f>AND($L183="A",$C$5=Data!$G$24)</f>
        <v>0</v>
      </c>
      <c r="S183" s="25" t="b">
        <f>AND($L183="A",$C$5=Data!$G$23)</f>
        <v>0</v>
      </c>
      <c r="T183" s="55">
        <f t="shared" si="36"/>
        <v>0</v>
      </c>
      <c r="U183" s="55">
        <f t="shared" si="30"/>
        <v>0</v>
      </c>
      <c r="V183" s="25" t="b">
        <f>AND($L183="B",$C$6=Data!$G$24)</f>
        <v>0</v>
      </c>
      <c r="W183" s="25" t="b">
        <f>AND($L183="B",$C$6=Data!$G$23)</f>
        <v>0</v>
      </c>
      <c r="X183" s="55">
        <f t="shared" si="37"/>
        <v>0</v>
      </c>
      <c r="Y183" s="55">
        <f t="shared" si="31"/>
        <v>0</v>
      </c>
      <c r="Z183" s="25" t="b">
        <f>AND($L183="C",$C$7=Data!$G$24)</f>
        <v>0</v>
      </c>
      <c r="AA183" s="25" t="b">
        <f>AND($L183="C",$C$7=Data!$G$23)</f>
        <v>0</v>
      </c>
      <c r="AB183" s="55">
        <f t="shared" si="38"/>
        <v>0</v>
      </c>
      <c r="AC183" s="55">
        <f t="shared" si="32"/>
        <v>0</v>
      </c>
      <c r="AE183" s="55">
        <f t="shared" si="39"/>
        <v>0</v>
      </c>
      <c r="AG183" s="125" t="b">
        <f>OR(AND($C$5=Data!$G$24,K183="A"),AND($C$6=Data!$G$24,K183="B"),AND($C$7=Data!$G$24,K183="C"))*COUNTIFS(B:B,B183,K:K,K183,B:B,"&lt;&gt;"&amp;"",C:C,"&lt;&gt;"&amp;"")&gt;1</f>
        <v>0</v>
      </c>
      <c r="AH183" s="125" t="b">
        <f t="shared" si="40"/>
        <v>0</v>
      </c>
      <c r="AI183" s="55">
        <f t="shared" si="41"/>
        <v>0</v>
      </c>
    </row>
    <row r="184" spans="1:35" ht="30.75" customHeight="1" x14ac:dyDescent="0.25">
      <c r="A184" s="57"/>
      <c r="B184" s="57"/>
      <c r="C184" s="59"/>
      <c r="D184" s="119"/>
      <c r="E184" s="43"/>
      <c r="F184" s="43"/>
      <c r="G184" s="58"/>
      <c r="H184" s="123"/>
      <c r="I184" s="132"/>
      <c r="J184" s="135">
        <f t="shared" si="33"/>
        <v>0</v>
      </c>
      <c r="K184" s="64" t="str">
        <f t="shared" si="28"/>
        <v>0</v>
      </c>
      <c r="L184" s="65" t="str">
        <f t="shared" si="29"/>
        <v>0</v>
      </c>
      <c r="M184" s="55">
        <f>SUMIFS($J:$J,$C:$C,Data!$B$6,$B:$B,$B184)</f>
        <v>0</v>
      </c>
      <c r="N184" s="55">
        <f>SUMIFS($J:$J,$C:$C,Data!$B$7,$B:$B,$B184)</f>
        <v>0</v>
      </c>
      <c r="O184" s="55">
        <f>SUMIFS($J:$J,$C:$C,Data!$B$8,$B:$B,$B184)</f>
        <v>0</v>
      </c>
      <c r="P184" s="55">
        <f t="shared" si="34"/>
        <v>0</v>
      </c>
      <c r="Q184" s="55">
        <f t="shared" si="35"/>
        <v>0</v>
      </c>
      <c r="R184" s="25" t="b">
        <f>AND($L184="A",$C$5=Data!$G$24)</f>
        <v>0</v>
      </c>
      <c r="S184" s="25" t="b">
        <f>AND($L184="A",$C$5=Data!$G$23)</f>
        <v>0</v>
      </c>
      <c r="T184" s="55">
        <f t="shared" si="36"/>
        <v>0</v>
      </c>
      <c r="U184" s="55">
        <f t="shared" si="30"/>
        <v>0</v>
      </c>
      <c r="V184" s="25" t="b">
        <f>AND($L184="B",$C$6=Data!$G$24)</f>
        <v>0</v>
      </c>
      <c r="W184" s="25" t="b">
        <f>AND($L184="B",$C$6=Data!$G$23)</f>
        <v>0</v>
      </c>
      <c r="X184" s="55">
        <f t="shared" si="37"/>
        <v>0</v>
      </c>
      <c r="Y184" s="55">
        <f t="shared" si="31"/>
        <v>0</v>
      </c>
      <c r="Z184" s="25" t="b">
        <f>AND($L184="C",$C$7=Data!$G$24)</f>
        <v>0</v>
      </c>
      <c r="AA184" s="25" t="b">
        <f>AND($L184="C",$C$7=Data!$G$23)</f>
        <v>0</v>
      </c>
      <c r="AB184" s="55">
        <f t="shared" si="38"/>
        <v>0</v>
      </c>
      <c r="AC184" s="55">
        <f t="shared" si="32"/>
        <v>0</v>
      </c>
      <c r="AE184" s="55">
        <f t="shared" si="39"/>
        <v>0</v>
      </c>
      <c r="AG184" s="125" t="b">
        <f>OR(AND($C$5=Data!$G$24,K184="A"),AND($C$6=Data!$G$24,K184="B"),AND($C$7=Data!$G$24,K184="C"))*COUNTIFS(B:B,B184,K:K,K184,B:B,"&lt;&gt;"&amp;"",C:C,"&lt;&gt;"&amp;"")&gt;1</f>
        <v>0</v>
      </c>
      <c r="AH184" s="125" t="b">
        <f t="shared" si="40"/>
        <v>0</v>
      </c>
      <c r="AI184" s="55">
        <f t="shared" si="41"/>
        <v>0</v>
      </c>
    </row>
    <row r="185" spans="1:35" ht="30.75" customHeight="1" x14ac:dyDescent="0.25">
      <c r="A185" s="57"/>
      <c r="B185" s="57"/>
      <c r="C185" s="59"/>
      <c r="D185" s="119"/>
      <c r="E185" s="43"/>
      <c r="F185" s="43"/>
      <c r="G185" s="58"/>
      <c r="H185" s="123"/>
      <c r="I185" s="132"/>
      <c r="J185" s="135">
        <f t="shared" si="33"/>
        <v>0</v>
      </c>
      <c r="K185" s="64" t="str">
        <f t="shared" si="28"/>
        <v>0</v>
      </c>
      <c r="L185" s="65" t="str">
        <f t="shared" si="29"/>
        <v>0</v>
      </c>
      <c r="M185" s="55">
        <f>SUMIFS($J:$J,$C:$C,Data!$B$6,$B:$B,$B185)</f>
        <v>0</v>
      </c>
      <c r="N185" s="55">
        <f>SUMIFS($J:$J,$C:$C,Data!$B$7,$B:$B,$B185)</f>
        <v>0</v>
      </c>
      <c r="O185" s="55">
        <f>SUMIFS($J:$J,$C:$C,Data!$B$8,$B:$B,$B185)</f>
        <v>0</v>
      </c>
      <c r="P185" s="55">
        <f t="shared" si="34"/>
        <v>0</v>
      </c>
      <c r="Q185" s="55">
        <f t="shared" si="35"/>
        <v>0</v>
      </c>
      <c r="R185" s="25" t="b">
        <f>AND($L185="A",$C$5=Data!$G$24)</f>
        <v>0</v>
      </c>
      <c r="S185" s="25" t="b">
        <f>AND($L185="A",$C$5=Data!$G$23)</f>
        <v>0</v>
      </c>
      <c r="T185" s="55">
        <f t="shared" si="36"/>
        <v>0</v>
      </c>
      <c r="U185" s="55">
        <f t="shared" si="30"/>
        <v>0</v>
      </c>
      <c r="V185" s="25" t="b">
        <f>AND($L185="B",$C$6=Data!$G$24)</f>
        <v>0</v>
      </c>
      <c r="W185" s="25" t="b">
        <f>AND($L185="B",$C$6=Data!$G$23)</f>
        <v>0</v>
      </c>
      <c r="X185" s="55">
        <f t="shared" si="37"/>
        <v>0</v>
      </c>
      <c r="Y185" s="55">
        <f t="shared" si="31"/>
        <v>0</v>
      </c>
      <c r="Z185" s="25" t="b">
        <f>AND($L185="C",$C$7=Data!$G$24)</f>
        <v>0</v>
      </c>
      <c r="AA185" s="25" t="b">
        <f>AND($L185="C",$C$7=Data!$G$23)</f>
        <v>0</v>
      </c>
      <c r="AB185" s="55">
        <f t="shared" si="38"/>
        <v>0</v>
      </c>
      <c r="AC185" s="55">
        <f t="shared" si="32"/>
        <v>0</v>
      </c>
      <c r="AE185" s="55">
        <f t="shared" si="39"/>
        <v>0</v>
      </c>
      <c r="AG185" s="125" t="b">
        <f>OR(AND($C$5=Data!$G$24,K185="A"),AND($C$6=Data!$G$24,K185="B"),AND($C$7=Data!$G$24,K185="C"))*COUNTIFS(B:B,B185,K:K,K185,B:B,"&lt;&gt;"&amp;"",C:C,"&lt;&gt;"&amp;"")&gt;1</f>
        <v>0</v>
      </c>
      <c r="AH185" s="125" t="b">
        <f t="shared" si="40"/>
        <v>0</v>
      </c>
      <c r="AI185" s="55">
        <f t="shared" si="41"/>
        <v>0</v>
      </c>
    </row>
    <row r="186" spans="1:35" ht="30.75" customHeight="1" x14ac:dyDescent="0.25">
      <c r="A186" s="57"/>
      <c r="B186" s="57"/>
      <c r="C186" s="59"/>
      <c r="D186" s="119"/>
      <c r="E186" s="43"/>
      <c r="F186" s="43"/>
      <c r="G186" s="58"/>
      <c r="H186" s="123"/>
      <c r="I186" s="132"/>
      <c r="J186" s="135">
        <f t="shared" si="33"/>
        <v>0</v>
      </c>
      <c r="K186" s="64" t="str">
        <f t="shared" si="28"/>
        <v>0</v>
      </c>
      <c r="L186" s="65" t="str">
        <f t="shared" si="29"/>
        <v>0</v>
      </c>
      <c r="M186" s="55">
        <f>SUMIFS($J:$J,$C:$C,Data!$B$6,$B:$B,$B186)</f>
        <v>0</v>
      </c>
      <c r="N186" s="55">
        <f>SUMIFS($J:$J,$C:$C,Data!$B$7,$B:$B,$B186)</f>
        <v>0</v>
      </c>
      <c r="O186" s="55">
        <f>SUMIFS($J:$J,$C:$C,Data!$B$8,$B:$B,$B186)</f>
        <v>0</v>
      </c>
      <c r="P186" s="55">
        <f t="shared" si="34"/>
        <v>0</v>
      </c>
      <c r="Q186" s="55">
        <f t="shared" si="35"/>
        <v>0</v>
      </c>
      <c r="R186" s="25" t="b">
        <f>AND($L186="A",$C$5=Data!$G$24)</f>
        <v>0</v>
      </c>
      <c r="S186" s="25" t="b">
        <f>AND($L186="A",$C$5=Data!$G$23)</f>
        <v>0</v>
      </c>
      <c r="T186" s="55">
        <f t="shared" si="36"/>
        <v>0</v>
      </c>
      <c r="U186" s="55">
        <f t="shared" si="30"/>
        <v>0</v>
      </c>
      <c r="V186" s="25" t="b">
        <f>AND($L186="B",$C$6=Data!$G$24)</f>
        <v>0</v>
      </c>
      <c r="W186" s="25" t="b">
        <f>AND($L186="B",$C$6=Data!$G$23)</f>
        <v>0</v>
      </c>
      <c r="X186" s="55">
        <f t="shared" si="37"/>
        <v>0</v>
      </c>
      <c r="Y186" s="55">
        <f t="shared" si="31"/>
        <v>0</v>
      </c>
      <c r="Z186" s="25" t="b">
        <f>AND($L186="C",$C$7=Data!$G$24)</f>
        <v>0</v>
      </c>
      <c r="AA186" s="25" t="b">
        <f>AND($L186="C",$C$7=Data!$G$23)</f>
        <v>0</v>
      </c>
      <c r="AB186" s="55">
        <f t="shared" si="38"/>
        <v>0</v>
      </c>
      <c r="AC186" s="55">
        <f t="shared" si="32"/>
        <v>0</v>
      </c>
      <c r="AE186" s="55">
        <f t="shared" si="39"/>
        <v>0</v>
      </c>
      <c r="AG186" s="125" t="b">
        <f>OR(AND($C$5=Data!$G$24,K186="A"),AND($C$6=Data!$G$24,K186="B"),AND($C$7=Data!$G$24,K186="C"))*COUNTIFS(B:B,B186,K:K,K186,B:B,"&lt;&gt;"&amp;"",C:C,"&lt;&gt;"&amp;"")&gt;1</f>
        <v>0</v>
      </c>
      <c r="AH186" s="125" t="b">
        <f t="shared" si="40"/>
        <v>0</v>
      </c>
      <c r="AI186" s="55">
        <f t="shared" si="41"/>
        <v>0</v>
      </c>
    </row>
    <row r="187" spans="1:35" ht="30.75" customHeight="1" x14ac:dyDescent="0.25">
      <c r="A187" s="57"/>
      <c r="B187" s="57"/>
      <c r="C187" s="59"/>
      <c r="D187" s="119"/>
      <c r="E187" s="43"/>
      <c r="F187" s="43"/>
      <c r="G187" s="58"/>
      <c r="H187" s="123"/>
      <c r="I187" s="132"/>
      <c r="J187" s="135">
        <f t="shared" si="33"/>
        <v>0</v>
      </c>
      <c r="K187" s="64" t="str">
        <f t="shared" si="28"/>
        <v>0</v>
      </c>
      <c r="L187" s="65" t="str">
        <f t="shared" si="29"/>
        <v>0</v>
      </c>
      <c r="M187" s="55">
        <f>SUMIFS($J:$J,$C:$C,Data!$B$6,$B:$B,$B187)</f>
        <v>0</v>
      </c>
      <c r="N187" s="55">
        <f>SUMIFS($J:$J,$C:$C,Data!$B$7,$B:$B,$B187)</f>
        <v>0</v>
      </c>
      <c r="O187" s="55">
        <f>SUMIFS($J:$J,$C:$C,Data!$B$8,$B:$B,$B187)</f>
        <v>0</v>
      </c>
      <c r="P187" s="55">
        <f t="shared" si="34"/>
        <v>0</v>
      </c>
      <c r="Q187" s="55">
        <f t="shared" si="35"/>
        <v>0</v>
      </c>
      <c r="R187" s="25" t="b">
        <f>AND($L187="A",$C$5=Data!$G$24)</f>
        <v>0</v>
      </c>
      <c r="S187" s="25" t="b">
        <f>AND($L187="A",$C$5=Data!$G$23)</f>
        <v>0</v>
      </c>
      <c r="T187" s="55">
        <f t="shared" si="36"/>
        <v>0</v>
      </c>
      <c r="U187" s="55">
        <f t="shared" si="30"/>
        <v>0</v>
      </c>
      <c r="V187" s="25" t="b">
        <f>AND($L187="B",$C$6=Data!$G$24)</f>
        <v>0</v>
      </c>
      <c r="W187" s="25" t="b">
        <f>AND($L187="B",$C$6=Data!$G$23)</f>
        <v>0</v>
      </c>
      <c r="X187" s="55">
        <f t="shared" si="37"/>
        <v>0</v>
      </c>
      <c r="Y187" s="55">
        <f t="shared" si="31"/>
        <v>0</v>
      </c>
      <c r="Z187" s="25" t="b">
        <f>AND($L187="C",$C$7=Data!$G$24)</f>
        <v>0</v>
      </c>
      <c r="AA187" s="25" t="b">
        <f>AND($L187="C",$C$7=Data!$G$23)</f>
        <v>0</v>
      </c>
      <c r="AB187" s="55">
        <f t="shared" si="38"/>
        <v>0</v>
      </c>
      <c r="AC187" s="55">
        <f t="shared" si="32"/>
        <v>0</v>
      </c>
      <c r="AE187" s="55">
        <f t="shared" si="39"/>
        <v>0</v>
      </c>
      <c r="AG187" s="125" t="b">
        <f>OR(AND($C$5=Data!$G$24,K187="A"),AND($C$6=Data!$G$24,K187="B"),AND($C$7=Data!$G$24,K187="C"))*COUNTIFS(B:B,B187,K:K,K187,B:B,"&lt;&gt;"&amp;"",C:C,"&lt;&gt;"&amp;"")&gt;1</f>
        <v>0</v>
      </c>
      <c r="AH187" s="125" t="b">
        <f t="shared" si="40"/>
        <v>0</v>
      </c>
      <c r="AI187" s="55">
        <f t="shared" si="41"/>
        <v>0</v>
      </c>
    </row>
    <row r="188" spans="1:35" ht="30.75" customHeight="1" x14ac:dyDescent="0.25">
      <c r="A188" s="57"/>
      <c r="B188" s="57"/>
      <c r="C188" s="59"/>
      <c r="D188" s="119"/>
      <c r="E188" s="43"/>
      <c r="F188" s="43"/>
      <c r="G188" s="58"/>
      <c r="H188" s="123"/>
      <c r="I188" s="132"/>
      <c r="J188" s="135">
        <f t="shared" si="33"/>
        <v>0</v>
      </c>
      <c r="K188" s="64" t="str">
        <f t="shared" si="28"/>
        <v>0</v>
      </c>
      <c r="L188" s="65" t="str">
        <f t="shared" si="29"/>
        <v>0</v>
      </c>
      <c r="M188" s="55">
        <f>SUMIFS($J:$J,$C:$C,Data!$B$6,$B:$B,$B188)</f>
        <v>0</v>
      </c>
      <c r="N188" s="55">
        <f>SUMIFS($J:$J,$C:$C,Data!$B$7,$B:$B,$B188)</f>
        <v>0</v>
      </c>
      <c r="O188" s="55">
        <f>SUMIFS($J:$J,$C:$C,Data!$B$8,$B:$B,$B188)</f>
        <v>0</v>
      </c>
      <c r="P188" s="55">
        <f t="shared" si="34"/>
        <v>0</v>
      </c>
      <c r="Q188" s="55">
        <f t="shared" si="35"/>
        <v>0</v>
      </c>
      <c r="R188" s="25" t="b">
        <f>AND($L188="A",$C$5=Data!$G$24)</f>
        <v>0</v>
      </c>
      <c r="S188" s="25" t="b">
        <f>AND($L188="A",$C$5=Data!$G$23)</f>
        <v>0</v>
      </c>
      <c r="T188" s="55">
        <f t="shared" si="36"/>
        <v>0</v>
      </c>
      <c r="U188" s="55">
        <f t="shared" si="30"/>
        <v>0</v>
      </c>
      <c r="V188" s="25" t="b">
        <f>AND($L188="B",$C$6=Data!$G$24)</f>
        <v>0</v>
      </c>
      <c r="W188" s="25" t="b">
        <f>AND($L188="B",$C$6=Data!$G$23)</f>
        <v>0</v>
      </c>
      <c r="X188" s="55">
        <f t="shared" si="37"/>
        <v>0</v>
      </c>
      <c r="Y188" s="55">
        <f t="shared" si="31"/>
        <v>0</v>
      </c>
      <c r="Z188" s="25" t="b">
        <f>AND($L188="C",$C$7=Data!$G$24)</f>
        <v>0</v>
      </c>
      <c r="AA188" s="25" t="b">
        <f>AND($L188="C",$C$7=Data!$G$23)</f>
        <v>0</v>
      </c>
      <c r="AB188" s="55">
        <f t="shared" si="38"/>
        <v>0</v>
      </c>
      <c r="AC188" s="55">
        <f t="shared" si="32"/>
        <v>0</v>
      </c>
      <c r="AE188" s="55">
        <f t="shared" si="39"/>
        <v>0</v>
      </c>
      <c r="AG188" s="125" t="b">
        <f>OR(AND($C$5=Data!$G$24,K188="A"),AND($C$6=Data!$G$24,K188="B"),AND($C$7=Data!$G$24,K188="C"))*COUNTIFS(B:B,B188,K:K,K188,B:B,"&lt;&gt;"&amp;"",C:C,"&lt;&gt;"&amp;"")&gt;1</f>
        <v>0</v>
      </c>
      <c r="AH188" s="125" t="b">
        <f t="shared" si="40"/>
        <v>0</v>
      </c>
      <c r="AI188" s="55">
        <f t="shared" si="41"/>
        <v>0</v>
      </c>
    </row>
    <row r="189" spans="1:35" ht="30.75" customHeight="1" x14ac:dyDescent="0.25">
      <c r="A189" s="57"/>
      <c r="B189" s="57"/>
      <c r="C189" s="59"/>
      <c r="D189" s="119"/>
      <c r="E189" s="43"/>
      <c r="F189" s="43"/>
      <c r="G189" s="58"/>
      <c r="H189" s="123"/>
      <c r="I189" s="132"/>
      <c r="J189" s="135">
        <f t="shared" si="33"/>
        <v>0</v>
      </c>
      <c r="K189" s="64" t="str">
        <f t="shared" si="28"/>
        <v>0</v>
      </c>
      <c r="L189" s="65" t="str">
        <f t="shared" si="29"/>
        <v>0</v>
      </c>
      <c r="M189" s="55">
        <f>SUMIFS($J:$J,$C:$C,Data!$B$6,$B:$B,$B189)</f>
        <v>0</v>
      </c>
      <c r="N189" s="55">
        <f>SUMIFS($J:$J,$C:$C,Data!$B$7,$B:$B,$B189)</f>
        <v>0</v>
      </c>
      <c r="O189" s="55">
        <f>SUMIFS($J:$J,$C:$C,Data!$B$8,$B:$B,$B189)</f>
        <v>0</v>
      </c>
      <c r="P189" s="55">
        <f t="shared" si="34"/>
        <v>0</v>
      </c>
      <c r="Q189" s="55">
        <f t="shared" si="35"/>
        <v>0</v>
      </c>
      <c r="R189" s="25" t="b">
        <f>AND($L189="A",$C$5=Data!$G$24)</f>
        <v>0</v>
      </c>
      <c r="S189" s="25" t="b">
        <f>AND($L189="A",$C$5=Data!$G$23)</f>
        <v>0</v>
      </c>
      <c r="T189" s="55">
        <f t="shared" si="36"/>
        <v>0</v>
      </c>
      <c r="U189" s="55">
        <f t="shared" si="30"/>
        <v>0</v>
      </c>
      <c r="V189" s="25" t="b">
        <f>AND($L189="B",$C$6=Data!$G$24)</f>
        <v>0</v>
      </c>
      <c r="W189" s="25" t="b">
        <f>AND($L189="B",$C$6=Data!$G$23)</f>
        <v>0</v>
      </c>
      <c r="X189" s="55">
        <f t="shared" si="37"/>
        <v>0</v>
      </c>
      <c r="Y189" s="55">
        <f t="shared" si="31"/>
        <v>0</v>
      </c>
      <c r="Z189" s="25" t="b">
        <f>AND($L189="C",$C$7=Data!$G$24)</f>
        <v>0</v>
      </c>
      <c r="AA189" s="25" t="b">
        <f>AND($L189="C",$C$7=Data!$G$23)</f>
        <v>0</v>
      </c>
      <c r="AB189" s="55">
        <f t="shared" si="38"/>
        <v>0</v>
      </c>
      <c r="AC189" s="55">
        <f t="shared" si="32"/>
        <v>0</v>
      </c>
      <c r="AE189" s="55">
        <f t="shared" si="39"/>
        <v>0</v>
      </c>
      <c r="AG189" s="125" t="b">
        <f>OR(AND($C$5=Data!$G$24,K189="A"),AND($C$6=Data!$G$24,K189="B"),AND($C$7=Data!$G$24,K189="C"))*COUNTIFS(B:B,B189,K:K,K189,B:B,"&lt;&gt;"&amp;"",C:C,"&lt;&gt;"&amp;"")&gt;1</f>
        <v>0</v>
      </c>
      <c r="AH189" s="125" t="b">
        <f t="shared" si="40"/>
        <v>0</v>
      </c>
      <c r="AI189" s="55">
        <f t="shared" si="41"/>
        <v>0</v>
      </c>
    </row>
    <row r="190" spans="1:35" ht="30.75" customHeight="1" x14ac:dyDescent="0.25">
      <c r="A190" s="57"/>
      <c r="B190" s="57"/>
      <c r="C190" s="59"/>
      <c r="D190" s="119"/>
      <c r="E190" s="43"/>
      <c r="F190" s="43"/>
      <c r="G190" s="58"/>
      <c r="H190" s="123"/>
      <c r="I190" s="132"/>
      <c r="J190" s="135">
        <f t="shared" si="33"/>
        <v>0</v>
      </c>
      <c r="K190" s="64" t="str">
        <f t="shared" si="28"/>
        <v>0</v>
      </c>
      <c r="L190" s="65" t="str">
        <f t="shared" si="29"/>
        <v>0</v>
      </c>
      <c r="M190" s="55">
        <f>SUMIFS($J:$J,$C:$C,Data!$B$6,$B:$B,$B190)</f>
        <v>0</v>
      </c>
      <c r="N190" s="55">
        <f>SUMIFS($J:$J,$C:$C,Data!$B$7,$B:$B,$B190)</f>
        <v>0</v>
      </c>
      <c r="O190" s="55">
        <f>SUMIFS($J:$J,$C:$C,Data!$B$8,$B:$B,$B190)</f>
        <v>0</v>
      </c>
      <c r="P190" s="55">
        <f t="shared" si="34"/>
        <v>0</v>
      </c>
      <c r="Q190" s="55">
        <f t="shared" si="35"/>
        <v>0</v>
      </c>
      <c r="R190" s="25" t="b">
        <f>AND($L190="A",$C$5=Data!$G$24)</f>
        <v>0</v>
      </c>
      <c r="S190" s="25" t="b">
        <f>AND($L190="A",$C$5=Data!$G$23)</f>
        <v>0</v>
      </c>
      <c r="T190" s="55">
        <f t="shared" si="36"/>
        <v>0</v>
      </c>
      <c r="U190" s="55">
        <f t="shared" si="30"/>
        <v>0</v>
      </c>
      <c r="V190" s="25" t="b">
        <f>AND($L190="B",$C$6=Data!$G$24)</f>
        <v>0</v>
      </c>
      <c r="W190" s="25" t="b">
        <f>AND($L190="B",$C$6=Data!$G$23)</f>
        <v>0</v>
      </c>
      <c r="X190" s="55">
        <f t="shared" si="37"/>
        <v>0</v>
      </c>
      <c r="Y190" s="55">
        <f t="shared" si="31"/>
        <v>0</v>
      </c>
      <c r="Z190" s="25" t="b">
        <f>AND($L190="C",$C$7=Data!$G$24)</f>
        <v>0</v>
      </c>
      <c r="AA190" s="25" t="b">
        <f>AND($L190="C",$C$7=Data!$G$23)</f>
        <v>0</v>
      </c>
      <c r="AB190" s="55">
        <f t="shared" si="38"/>
        <v>0</v>
      </c>
      <c r="AC190" s="55">
        <f t="shared" si="32"/>
        <v>0</v>
      </c>
      <c r="AE190" s="55">
        <f t="shared" si="39"/>
        <v>0</v>
      </c>
      <c r="AG190" s="125" t="b">
        <f>OR(AND($C$5=Data!$G$24,K190="A"),AND($C$6=Data!$G$24,K190="B"),AND($C$7=Data!$G$24,K190="C"))*COUNTIFS(B:B,B190,K:K,K190,B:B,"&lt;&gt;"&amp;"",C:C,"&lt;&gt;"&amp;"")&gt;1</f>
        <v>0</v>
      </c>
      <c r="AH190" s="125" t="b">
        <f t="shared" si="40"/>
        <v>0</v>
      </c>
      <c r="AI190" s="55">
        <f t="shared" si="41"/>
        <v>0</v>
      </c>
    </row>
    <row r="191" spans="1:35" ht="30.75" customHeight="1" x14ac:dyDescent="0.25">
      <c r="A191" s="57"/>
      <c r="B191" s="57"/>
      <c r="C191" s="59"/>
      <c r="D191" s="119"/>
      <c r="E191" s="43"/>
      <c r="F191" s="43"/>
      <c r="G191" s="58"/>
      <c r="H191" s="123"/>
      <c r="I191" s="132"/>
      <c r="J191" s="135">
        <f t="shared" si="33"/>
        <v>0</v>
      </c>
      <c r="K191" s="64" t="str">
        <f t="shared" si="28"/>
        <v>0</v>
      </c>
      <c r="L191" s="65" t="str">
        <f t="shared" si="29"/>
        <v>0</v>
      </c>
      <c r="M191" s="55">
        <f>SUMIFS($J:$J,$C:$C,Data!$B$6,$B:$B,$B191)</f>
        <v>0</v>
      </c>
      <c r="N191" s="55">
        <f>SUMIFS($J:$J,$C:$C,Data!$B$7,$B:$B,$B191)</f>
        <v>0</v>
      </c>
      <c r="O191" s="55">
        <f>SUMIFS($J:$J,$C:$C,Data!$B$8,$B:$B,$B191)</f>
        <v>0</v>
      </c>
      <c r="P191" s="55">
        <f t="shared" si="34"/>
        <v>0</v>
      </c>
      <c r="Q191" s="55">
        <f t="shared" si="35"/>
        <v>0</v>
      </c>
      <c r="R191" s="25" t="b">
        <f>AND($L191="A",$C$5=Data!$G$24)</f>
        <v>0</v>
      </c>
      <c r="S191" s="25" t="b">
        <f>AND($L191="A",$C$5=Data!$G$23)</f>
        <v>0</v>
      </c>
      <c r="T191" s="55">
        <f t="shared" si="36"/>
        <v>0</v>
      </c>
      <c r="U191" s="55">
        <f t="shared" si="30"/>
        <v>0</v>
      </c>
      <c r="V191" s="25" t="b">
        <f>AND($L191="B",$C$6=Data!$G$24)</f>
        <v>0</v>
      </c>
      <c r="W191" s="25" t="b">
        <f>AND($L191="B",$C$6=Data!$G$23)</f>
        <v>0</v>
      </c>
      <c r="X191" s="55">
        <f t="shared" si="37"/>
        <v>0</v>
      </c>
      <c r="Y191" s="55">
        <f t="shared" si="31"/>
        <v>0</v>
      </c>
      <c r="Z191" s="25" t="b">
        <f>AND($L191="C",$C$7=Data!$G$24)</f>
        <v>0</v>
      </c>
      <c r="AA191" s="25" t="b">
        <f>AND($L191="C",$C$7=Data!$G$23)</f>
        <v>0</v>
      </c>
      <c r="AB191" s="55">
        <f t="shared" si="38"/>
        <v>0</v>
      </c>
      <c r="AC191" s="55">
        <f t="shared" si="32"/>
        <v>0</v>
      </c>
      <c r="AE191" s="55">
        <f t="shared" si="39"/>
        <v>0</v>
      </c>
      <c r="AG191" s="125" t="b">
        <f>OR(AND($C$5=Data!$G$24,K191="A"),AND($C$6=Data!$G$24,K191="B"),AND($C$7=Data!$G$24,K191="C"))*COUNTIFS(B:B,B191,K:K,K191,B:B,"&lt;&gt;"&amp;"",C:C,"&lt;&gt;"&amp;"")&gt;1</f>
        <v>0</v>
      </c>
      <c r="AH191" s="125" t="b">
        <f t="shared" si="40"/>
        <v>0</v>
      </c>
      <c r="AI191" s="55">
        <f t="shared" si="41"/>
        <v>0</v>
      </c>
    </row>
    <row r="192" spans="1:35" ht="30.75" customHeight="1" x14ac:dyDescent="0.25">
      <c r="A192" s="57"/>
      <c r="B192" s="57"/>
      <c r="C192" s="59"/>
      <c r="D192" s="119"/>
      <c r="E192" s="43"/>
      <c r="F192" s="43"/>
      <c r="G192" s="58"/>
      <c r="H192" s="123"/>
      <c r="I192" s="132"/>
      <c r="J192" s="135">
        <f t="shared" si="33"/>
        <v>0</v>
      </c>
      <c r="K192" s="64" t="str">
        <f t="shared" si="28"/>
        <v>0</v>
      </c>
      <c r="L192" s="65" t="str">
        <f t="shared" si="29"/>
        <v>0</v>
      </c>
      <c r="M192" s="55">
        <f>SUMIFS($J:$J,$C:$C,Data!$B$6,$B:$B,$B192)</f>
        <v>0</v>
      </c>
      <c r="N192" s="55">
        <f>SUMIFS($J:$J,$C:$C,Data!$B$7,$B:$B,$B192)</f>
        <v>0</v>
      </c>
      <c r="O192" s="55">
        <f>SUMIFS($J:$J,$C:$C,Data!$B$8,$B:$B,$B192)</f>
        <v>0</v>
      </c>
      <c r="P192" s="55">
        <f t="shared" si="34"/>
        <v>0</v>
      </c>
      <c r="Q192" s="55">
        <f t="shared" si="35"/>
        <v>0</v>
      </c>
      <c r="R192" s="25" t="b">
        <f>AND($L192="A",$C$5=Data!$G$24)</f>
        <v>0</v>
      </c>
      <c r="S192" s="25" t="b">
        <f>AND($L192="A",$C$5=Data!$G$23)</f>
        <v>0</v>
      </c>
      <c r="T192" s="55">
        <f t="shared" si="36"/>
        <v>0</v>
      </c>
      <c r="U192" s="55">
        <f t="shared" si="30"/>
        <v>0</v>
      </c>
      <c r="V192" s="25" t="b">
        <f>AND($L192="B",$C$6=Data!$G$24)</f>
        <v>0</v>
      </c>
      <c r="W192" s="25" t="b">
        <f>AND($L192="B",$C$6=Data!$G$23)</f>
        <v>0</v>
      </c>
      <c r="X192" s="55">
        <f t="shared" si="37"/>
        <v>0</v>
      </c>
      <c r="Y192" s="55">
        <f t="shared" si="31"/>
        <v>0</v>
      </c>
      <c r="Z192" s="25" t="b">
        <f>AND($L192="C",$C$7=Data!$G$24)</f>
        <v>0</v>
      </c>
      <c r="AA192" s="25" t="b">
        <f>AND($L192="C",$C$7=Data!$G$23)</f>
        <v>0</v>
      </c>
      <c r="AB192" s="55">
        <f t="shared" si="38"/>
        <v>0</v>
      </c>
      <c r="AC192" s="55">
        <f t="shared" si="32"/>
        <v>0</v>
      </c>
      <c r="AE192" s="55">
        <f t="shared" si="39"/>
        <v>0</v>
      </c>
      <c r="AG192" s="125" t="b">
        <f>OR(AND($C$5=Data!$G$24,K192="A"),AND($C$6=Data!$G$24,K192="B"),AND($C$7=Data!$G$24,K192="C"))*COUNTIFS(B:B,B192,K:K,K192,B:B,"&lt;&gt;"&amp;"",C:C,"&lt;&gt;"&amp;"")&gt;1</f>
        <v>0</v>
      </c>
      <c r="AH192" s="125" t="b">
        <f t="shared" si="40"/>
        <v>0</v>
      </c>
      <c r="AI192" s="55">
        <f t="shared" si="41"/>
        <v>0</v>
      </c>
    </row>
    <row r="193" spans="1:35" ht="30.75" customHeight="1" x14ac:dyDescent="0.25">
      <c r="A193" s="57"/>
      <c r="B193" s="57"/>
      <c r="C193" s="59"/>
      <c r="D193" s="119"/>
      <c r="E193" s="43"/>
      <c r="F193" s="43"/>
      <c r="G193" s="58"/>
      <c r="H193" s="123"/>
      <c r="I193" s="132"/>
      <c r="J193" s="135">
        <f t="shared" si="33"/>
        <v>0</v>
      </c>
      <c r="K193" s="64" t="str">
        <f t="shared" si="28"/>
        <v>0</v>
      </c>
      <c r="L193" s="65" t="str">
        <f t="shared" si="29"/>
        <v>0</v>
      </c>
      <c r="M193" s="55">
        <f>SUMIFS($J:$J,$C:$C,Data!$B$6,$B:$B,$B193)</f>
        <v>0</v>
      </c>
      <c r="N193" s="55">
        <f>SUMIFS($J:$J,$C:$C,Data!$B$7,$B:$B,$B193)</f>
        <v>0</v>
      </c>
      <c r="O193" s="55">
        <f>SUMIFS($J:$J,$C:$C,Data!$B$8,$B:$B,$B193)</f>
        <v>0</v>
      </c>
      <c r="P193" s="55">
        <f t="shared" si="34"/>
        <v>0</v>
      </c>
      <c r="Q193" s="55">
        <f t="shared" si="35"/>
        <v>0</v>
      </c>
      <c r="R193" s="25" t="b">
        <f>AND($L193="A",$C$5=Data!$G$24)</f>
        <v>0</v>
      </c>
      <c r="S193" s="25" t="b">
        <f>AND($L193="A",$C$5=Data!$G$23)</f>
        <v>0</v>
      </c>
      <c r="T193" s="55">
        <f t="shared" si="36"/>
        <v>0</v>
      </c>
      <c r="U193" s="55">
        <f t="shared" si="30"/>
        <v>0</v>
      </c>
      <c r="V193" s="25" t="b">
        <f>AND($L193="B",$C$6=Data!$G$24)</f>
        <v>0</v>
      </c>
      <c r="W193" s="25" t="b">
        <f>AND($L193="B",$C$6=Data!$G$23)</f>
        <v>0</v>
      </c>
      <c r="X193" s="55">
        <f t="shared" si="37"/>
        <v>0</v>
      </c>
      <c r="Y193" s="55">
        <f t="shared" si="31"/>
        <v>0</v>
      </c>
      <c r="Z193" s="25" t="b">
        <f>AND($L193="C",$C$7=Data!$G$24)</f>
        <v>0</v>
      </c>
      <c r="AA193" s="25" t="b">
        <f>AND($L193="C",$C$7=Data!$G$23)</f>
        <v>0</v>
      </c>
      <c r="AB193" s="55">
        <f t="shared" si="38"/>
        <v>0</v>
      </c>
      <c r="AC193" s="55">
        <f t="shared" si="32"/>
        <v>0</v>
      </c>
      <c r="AE193" s="55">
        <f t="shared" si="39"/>
        <v>0</v>
      </c>
      <c r="AG193" s="125" t="b">
        <f>OR(AND($C$5=Data!$G$24,K193="A"),AND($C$6=Data!$G$24,K193="B"),AND($C$7=Data!$G$24,K193="C"))*COUNTIFS(B:B,B193,K:K,K193,B:B,"&lt;&gt;"&amp;"",C:C,"&lt;&gt;"&amp;"")&gt;1</f>
        <v>0</v>
      </c>
      <c r="AH193" s="125" t="b">
        <f t="shared" si="40"/>
        <v>0</v>
      </c>
      <c r="AI193" s="55">
        <f t="shared" si="41"/>
        <v>0</v>
      </c>
    </row>
    <row r="194" spans="1:35" ht="30.75" customHeight="1" x14ac:dyDescent="0.25">
      <c r="A194" s="57"/>
      <c r="B194" s="57"/>
      <c r="C194" s="59"/>
      <c r="D194" s="119"/>
      <c r="E194" s="43"/>
      <c r="F194" s="43"/>
      <c r="G194" s="58"/>
      <c r="H194" s="123"/>
      <c r="I194" s="132"/>
      <c r="J194" s="135">
        <f t="shared" si="33"/>
        <v>0</v>
      </c>
      <c r="K194" s="64" t="str">
        <f t="shared" si="28"/>
        <v>0</v>
      </c>
      <c r="L194" s="65" t="str">
        <f t="shared" si="29"/>
        <v>0</v>
      </c>
      <c r="M194" s="55">
        <f>SUMIFS($J:$J,$C:$C,Data!$B$6,$B:$B,$B194)</f>
        <v>0</v>
      </c>
      <c r="N194" s="55">
        <f>SUMIFS($J:$J,$C:$C,Data!$B$7,$B:$B,$B194)</f>
        <v>0</v>
      </c>
      <c r="O194" s="55">
        <f>SUMIFS($J:$J,$C:$C,Data!$B$8,$B:$B,$B194)</f>
        <v>0</v>
      </c>
      <c r="P194" s="55">
        <f t="shared" si="34"/>
        <v>0</v>
      </c>
      <c r="Q194" s="55">
        <f t="shared" si="35"/>
        <v>0</v>
      </c>
      <c r="R194" s="25" t="b">
        <f>AND($L194="A",$C$5=Data!$G$24)</f>
        <v>0</v>
      </c>
      <c r="S194" s="25" t="b">
        <f>AND($L194="A",$C$5=Data!$G$23)</f>
        <v>0</v>
      </c>
      <c r="T194" s="55">
        <f t="shared" si="36"/>
        <v>0</v>
      </c>
      <c r="U194" s="55">
        <f t="shared" si="30"/>
        <v>0</v>
      </c>
      <c r="V194" s="25" t="b">
        <f>AND($L194="B",$C$6=Data!$G$24)</f>
        <v>0</v>
      </c>
      <c r="W194" s="25" t="b">
        <f>AND($L194="B",$C$6=Data!$G$23)</f>
        <v>0</v>
      </c>
      <c r="X194" s="55">
        <f t="shared" si="37"/>
        <v>0</v>
      </c>
      <c r="Y194" s="55">
        <f t="shared" si="31"/>
        <v>0</v>
      </c>
      <c r="Z194" s="25" t="b">
        <f>AND($L194="C",$C$7=Data!$G$24)</f>
        <v>0</v>
      </c>
      <c r="AA194" s="25" t="b">
        <f>AND($L194="C",$C$7=Data!$G$23)</f>
        <v>0</v>
      </c>
      <c r="AB194" s="55">
        <f t="shared" si="38"/>
        <v>0</v>
      </c>
      <c r="AC194" s="55">
        <f t="shared" si="32"/>
        <v>0</v>
      </c>
      <c r="AE194" s="55">
        <f t="shared" si="39"/>
        <v>0</v>
      </c>
      <c r="AG194" s="125" t="b">
        <f>OR(AND($C$5=Data!$G$24,K194="A"),AND($C$6=Data!$G$24,K194="B"),AND($C$7=Data!$G$24,K194="C"))*COUNTIFS(B:B,B194,K:K,K194,B:B,"&lt;&gt;"&amp;"",C:C,"&lt;&gt;"&amp;"")&gt;1</f>
        <v>0</v>
      </c>
      <c r="AH194" s="125" t="b">
        <f t="shared" si="40"/>
        <v>0</v>
      </c>
      <c r="AI194" s="55">
        <f t="shared" si="41"/>
        <v>0</v>
      </c>
    </row>
    <row r="195" spans="1:35" ht="30.75" customHeight="1" x14ac:dyDescent="0.25">
      <c r="A195" s="57"/>
      <c r="B195" s="57"/>
      <c r="C195" s="59"/>
      <c r="D195" s="119"/>
      <c r="E195" s="43"/>
      <c r="F195" s="43"/>
      <c r="G195" s="58"/>
      <c r="H195" s="123"/>
      <c r="I195" s="132"/>
      <c r="J195" s="135">
        <f t="shared" si="33"/>
        <v>0</v>
      </c>
      <c r="K195" s="64" t="str">
        <f t="shared" si="28"/>
        <v>0</v>
      </c>
      <c r="L195" s="65" t="str">
        <f t="shared" si="29"/>
        <v>0</v>
      </c>
      <c r="M195" s="55">
        <f>SUMIFS($J:$J,$C:$C,Data!$B$6,$B:$B,$B195)</f>
        <v>0</v>
      </c>
      <c r="N195" s="55">
        <f>SUMIFS($J:$J,$C:$C,Data!$B$7,$B:$B,$B195)</f>
        <v>0</v>
      </c>
      <c r="O195" s="55">
        <f>SUMIFS($J:$J,$C:$C,Data!$B$8,$B:$B,$B195)</f>
        <v>0</v>
      </c>
      <c r="P195" s="55">
        <f t="shared" si="34"/>
        <v>0</v>
      </c>
      <c r="Q195" s="55">
        <f t="shared" si="35"/>
        <v>0</v>
      </c>
      <c r="R195" s="25" t="b">
        <f>AND($L195="A",$C$5=Data!$G$24)</f>
        <v>0</v>
      </c>
      <c r="S195" s="25" t="b">
        <f>AND($L195="A",$C$5=Data!$G$23)</f>
        <v>0</v>
      </c>
      <c r="T195" s="55">
        <f t="shared" si="36"/>
        <v>0</v>
      </c>
      <c r="U195" s="55">
        <f t="shared" si="30"/>
        <v>0</v>
      </c>
      <c r="V195" s="25" t="b">
        <f>AND($L195="B",$C$6=Data!$G$24)</f>
        <v>0</v>
      </c>
      <c r="W195" s="25" t="b">
        <f>AND($L195="B",$C$6=Data!$G$23)</f>
        <v>0</v>
      </c>
      <c r="X195" s="55">
        <f t="shared" si="37"/>
        <v>0</v>
      </c>
      <c r="Y195" s="55">
        <f t="shared" si="31"/>
        <v>0</v>
      </c>
      <c r="Z195" s="25" t="b">
        <f>AND($L195="C",$C$7=Data!$G$24)</f>
        <v>0</v>
      </c>
      <c r="AA195" s="25" t="b">
        <f>AND($L195="C",$C$7=Data!$G$23)</f>
        <v>0</v>
      </c>
      <c r="AB195" s="55">
        <f t="shared" si="38"/>
        <v>0</v>
      </c>
      <c r="AC195" s="55">
        <f t="shared" si="32"/>
        <v>0</v>
      </c>
      <c r="AE195" s="55">
        <f t="shared" si="39"/>
        <v>0</v>
      </c>
      <c r="AG195" s="125" t="b">
        <f>OR(AND($C$5=Data!$G$24,K195="A"),AND($C$6=Data!$G$24,K195="B"),AND($C$7=Data!$G$24,K195="C"))*COUNTIFS(B:B,B195,K:K,K195,B:B,"&lt;&gt;"&amp;"",C:C,"&lt;&gt;"&amp;"")&gt;1</f>
        <v>0</v>
      </c>
      <c r="AH195" s="125" t="b">
        <f t="shared" si="40"/>
        <v>0</v>
      </c>
      <c r="AI195" s="55">
        <f t="shared" si="41"/>
        <v>0</v>
      </c>
    </row>
    <row r="196" spans="1:35" ht="30.75" customHeight="1" x14ac:dyDescent="0.25">
      <c r="A196" s="57"/>
      <c r="B196" s="57"/>
      <c r="C196" s="59"/>
      <c r="D196" s="119"/>
      <c r="E196" s="43"/>
      <c r="F196" s="43"/>
      <c r="G196" s="58"/>
      <c r="H196" s="123"/>
      <c r="I196" s="132"/>
      <c r="J196" s="135">
        <f t="shared" si="33"/>
        <v>0</v>
      </c>
      <c r="K196" s="64" t="str">
        <f t="shared" si="28"/>
        <v>0</v>
      </c>
      <c r="L196" s="65" t="str">
        <f t="shared" si="29"/>
        <v>0</v>
      </c>
      <c r="M196" s="55">
        <f>SUMIFS($J:$J,$C:$C,Data!$B$6,$B:$B,$B196)</f>
        <v>0</v>
      </c>
      <c r="N196" s="55">
        <f>SUMIFS($J:$J,$C:$C,Data!$B$7,$B:$B,$B196)</f>
        <v>0</v>
      </c>
      <c r="O196" s="55">
        <f>SUMIFS($J:$J,$C:$C,Data!$B$8,$B:$B,$B196)</f>
        <v>0</v>
      </c>
      <c r="P196" s="55">
        <f t="shared" si="34"/>
        <v>0</v>
      </c>
      <c r="Q196" s="55">
        <f t="shared" si="35"/>
        <v>0</v>
      </c>
      <c r="R196" s="25" t="b">
        <f>AND($L196="A",$C$5=Data!$G$24)</f>
        <v>0</v>
      </c>
      <c r="S196" s="25" t="b">
        <f>AND($L196="A",$C$5=Data!$G$23)</f>
        <v>0</v>
      </c>
      <c r="T196" s="55">
        <f t="shared" si="36"/>
        <v>0</v>
      </c>
      <c r="U196" s="55">
        <f t="shared" si="30"/>
        <v>0</v>
      </c>
      <c r="V196" s="25" t="b">
        <f>AND($L196="B",$C$6=Data!$G$24)</f>
        <v>0</v>
      </c>
      <c r="W196" s="25" t="b">
        <f>AND($L196="B",$C$6=Data!$G$23)</f>
        <v>0</v>
      </c>
      <c r="X196" s="55">
        <f t="shared" si="37"/>
        <v>0</v>
      </c>
      <c r="Y196" s="55">
        <f t="shared" si="31"/>
        <v>0</v>
      </c>
      <c r="Z196" s="25" t="b">
        <f>AND($L196="C",$C$7=Data!$G$24)</f>
        <v>0</v>
      </c>
      <c r="AA196" s="25" t="b">
        <f>AND($L196="C",$C$7=Data!$G$23)</f>
        <v>0</v>
      </c>
      <c r="AB196" s="55">
        <f t="shared" si="38"/>
        <v>0</v>
      </c>
      <c r="AC196" s="55">
        <f t="shared" si="32"/>
        <v>0</v>
      </c>
      <c r="AE196" s="55">
        <f t="shared" si="39"/>
        <v>0</v>
      </c>
      <c r="AG196" s="125" t="b">
        <f>OR(AND($C$5=Data!$G$24,K196="A"),AND($C$6=Data!$G$24,K196="B"),AND($C$7=Data!$G$24,K196="C"))*COUNTIFS(B:B,B196,K:K,K196,B:B,"&lt;&gt;"&amp;"",C:C,"&lt;&gt;"&amp;"")&gt;1</f>
        <v>0</v>
      </c>
      <c r="AH196" s="125" t="b">
        <f t="shared" si="40"/>
        <v>0</v>
      </c>
      <c r="AI196" s="55">
        <f t="shared" si="41"/>
        <v>0</v>
      </c>
    </row>
    <row r="197" spans="1:35" ht="30.75" customHeight="1" x14ac:dyDescent="0.25">
      <c r="A197" s="57"/>
      <c r="B197" s="57"/>
      <c r="C197" s="59"/>
      <c r="D197" s="119"/>
      <c r="E197" s="43"/>
      <c r="F197" s="43"/>
      <c r="G197" s="58"/>
      <c r="H197" s="123"/>
      <c r="I197" s="132"/>
      <c r="J197" s="135">
        <f t="shared" si="33"/>
        <v>0</v>
      </c>
      <c r="K197" s="64" t="str">
        <f t="shared" si="28"/>
        <v>0</v>
      </c>
      <c r="L197" s="65" t="str">
        <f t="shared" si="29"/>
        <v>0</v>
      </c>
      <c r="M197" s="55">
        <f>SUMIFS($J:$J,$C:$C,Data!$B$6,$B:$B,$B197)</f>
        <v>0</v>
      </c>
      <c r="N197" s="55">
        <f>SUMIFS($J:$J,$C:$C,Data!$B$7,$B:$B,$B197)</f>
        <v>0</v>
      </c>
      <c r="O197" s="55">
        <f>SUMIFS($J:$J,$C:$C,Data!$B$8,$B:$B,$B197)</f>
        <v>0</v>
      </c>
      <c r="P197" s="55">
        <f t="shared" si="34"/>
        <v>0</v>
      </c>
      <c r="Q197" s="55">
        <f t="shared" si="35"/>
        <v>0</v>
      </c>
      <c r="R197" s="25" t="b">
        <f>AND($L197="A",$C$5=Data!$G$24)</f>
        <v>0</v>
      </c>
      <c r="S197" s="25" t="b">
        <f>AND($L197="A",$C$5=Data!$G$23)</f>
        <v>0</v>
      </c>
      <c r="T197" s="55">
        <f t="shared" si="36"/>
        <v>0</v>
      </c>
      <c r="U197" s="55">
        <f t="shared" si="30"/>
        <v>0</v>
      </c>
      <c r="V197" s="25" t="b">
        <f>AND($L197="B",$C$6=Data!$G$24)</f>
        <v>0</v>
      </c>
      <c r="W197" s="25" t="b">
        <f>AND($L197="B",$C$6=Data!$G$23)</f>
        <v>0</v>
      </c>
      <c r="X197" s="55">
        <f t="shared" si="37"/>
        <v>0</v>
      </c>
      <c r="Y197" s="55">
        <f t="shared" si="31"/>
        <v>0</v>
      </c>
      <c r="Z197" s="25" t="b">
        <f>AND($L197="C",$C$7=Data!$G$24)</f>
        <v>0</v>
      </c>
      <c r="AA197" s="25" t="b">
        <f>AND($L197="C",$C$7=Data!$G$23)</f>
        <v>0</v>
      </c>
      <c r="AB197" s="55">
        <f t="shared" si="38"/>
        <v>0</v>
      </c>
      <c r="AC197" s="55">
        <f t="shared" si="32"/>
        <v>0</v>
      </c>
      <c r="AE197" s="55">
        <f t="shared" si="39"/>
        <v>0</v>
      </c>
      <c r="AG197" s="125" t="b">
        <f>OR(AND($C$5=Data!$G$24,K197="A"),AND($C$6=Data!$G$24,K197="B"),AND($C$7=Data!$G$24,K197="C"))*COUNTIFS(B:B,B197,K:K,K197,B:B,"&lt;&gt;"&amp;"",C:C,"&lt;&gt;"&amp;"")&gt;1</f>
        <v>0</v>
      </c>
      <c r="AH197" s="125" t="b">
        <f t="shared" si="40"/>
        <v>0</v>
      </c>
      <c r="AI197" s="55">
        <f t="shared" si="41"/>
        <v>0</v>
      </c>
    </row>
    <row r="198" spans="1:35" ht="30.75" customHeight="1" x14ac:dyDescent="0.25">
      <c r="A198" s="57"/>
      <c r="B198" s="57"/>
      <c r="C198" s="59"/>
      <c r="D198" s="119"/>
      <c r="E198" s="43"/>
      <c r="F198" s="43"/>
      <c r="G198" s="58"/>
      <c r="H198" s="123"/>
      <c r="I198" s="132"/>
      <c r="J198" s="135">
        <f t="shared" si="33"/>
        <v>0</v>
      </c>
      <c r="K198" s="64" t="str">
        <f t="shared" si="28"/>
        <v>0</v>
      </c>
      <c r="L198" s="65" t="str">
        <f t="shared" si="29"/>
        <v>0</v>
      </c>
      <c r="M198" s="55">
        <f>SUMIFS($J:$J,$C:$C,Data!$B$6,$B:$B,$B198)</f>
        <v>0</v>
      </c>
      <c r="N198" s="55">
        <f>SUMIFS($J:$J,$C:$C,Data!$B$7,$B:$B,$B198)</f>
        <v>0</v>
      </c>
      <c r="O198" s="55">
        <f>SUMIFS($J:$J,$C:$C,Data!$B$8,$B:$B,$B198)</f>
        <v>0</v>
      </c>
      <c r="P198" s="55">
        <f t="shared" si="34"/>
        <v>0</v>
      </c>
      <c r="Q198" s="55">
        <f t="shared" si="35"/>
        <v>0</v>
      </c>
      <c r="R198" s="25" t="b">
        <f>AND($L198="A",$C$5=Data!$G$24)</f>
        <v>0</v>
      </c>
      <c r="S198" s="25" t="b">
        <f>AND($L198="A",$C$5=Data!$G$23)</f>
        <v>0</v>
      </c>
      <c r="T198" s="55">
        <f t="shared" si="36"/>
        <v>0</v>
      </c>
      <c r="U198" s="55">
        <f t="shared" si="30"/>
        <v>0</v>
      </c>
      <c r="V198" s="25" t="b">
        <f>AND($L198="B",$C$6=Data!$G$24)</f>
        <v>0</v>
      </c>
      <c r="W198" s="25" t="b">
        <f>AND($L198="B",$C$6=Data!$G$23)</f>
        <v>0</v>
      </c>
      <c r="X198" s="55">
        <f t="shared" si="37"/>
        <v>0</v>
      </c>
      <c r="Y198" s="55">
        <f t="shared" si="31"/>
        <v>0</v>
      </c>
      <c r="Z198" s="25" t="b">
        <f>AND($L198="C",$C$7=Data!$G$24)</f>
        <v>0</v>
      </c>
      <c r="AA198" s="25" t="b">
        <f>AND($L198="C",$C$7=Data!$G$23)</f>
        <v>0</v>
      </c>
      <c r="AB198" s="55">
        <f t="shared" si="38"/>
        <v>0</v>
      </c>
      <c r="AC198" s="55">
        <f t="shared" si="32"/>
        <v>0</v>
      </c>
      <c r="AE198" s="55">
        <f t="shared" si="39"/>
        <v>0</v>
      </c>
      <c r="AG198" s="125" t="b">
        <f>OR(AND($C$5=Data!$G$24,K198="A"),AND($C$6=Data!$G$24,K198="B"),AND($C$7=Data!$G$24,K198="C"))*COUNTIFS(B:B,B198,K:K,K198,B:B,"&lt;&gt;"&amp;"",C:C,"&lt;&gt;"&amp;"")&gt;1</f>
        <v>0</v>
      </c>
      <c r="AH198" s="125" t="b">
        <f t="shared" si="40"/>
        <v>0</v>
      </c>
      <c r="AI198" s="55">
        <f t="shared" si="41"/>
        <v>0</v>
      </c>
    </row>
    <row r="199" spans="1:35" ht="30.75" customHeight="1" x14ac:dyDescent="0.25">
      <c r="A199" s="57"/>
      <c r="B199" s="57"/>
      <c r="C199" s="59"/>
      <c r="D199" s="119"/>
      <c r="E199" s="43"/>
      <c r="F199" s="43"/>
      <c r="G199" s="58"/>
      <c r="H199" s="123"/>
      <c r="I199" s="132"/>
      <c r="J199" s="135">
        <f t="shared" si="33"/>
        <v>0</v>
      </c>
      <c r="K199" s="64" t="str">
        <f t="shared" si="28"/>
        <v>0</v>
      </c>
      <c r="L199" s="65" t="str">
        <f t="shared" si="29"/>
        <v>0</v>
      </c>
      <c r="M199" s="55">
        <f>SUMIFS($J:$J,$C:$C,Data!$B$6,$B:$B,$B199)</f>
        <v>0</v>
      </c>
      <c r="N199" s="55">
        <f>SUMIFS($J:$J,$C:$C,Data!$B$7,$B:$B,$B199)</f>
        <v>0</v>
      </c>
      <c r="O199" s="55">
        <f>SUMIFS($J:$J,$C:$C,Data!$B$8,$B:$B,$B199)</f>
        <v>0</v>
      </c>
      <c r="P199" s="55">
        <f t="shared" si="34"/>
        <v>0</v>
      </c>
      <c r="Q199" s="55">
        <f t="shared" si="35"/>
        <v>0</v>
      </c>
      <c r="R199" s="25" t="b">
        <f>AND($L199="A",$C$5=Data!$G$24)</f>
        <v>0</v>
      </c>
      <c r="S199" s="25" t="b">
        <f>AND($L199="A",$C$5=Data!$G$23)</f>
        <v>0</v>
      </c>
      <c r="T199" s="55">
        <f t="shared" si="36"/>
        <v>0</v>
      </c>
      <c r="U199" s="55">
        <f t="shared" si="30"/>
        <v>0</v>
      </c>
      <c r="V199" s="25" t="b">
        <f>AND($L199="B",$C$6=Data!$G$24)</f>
        <v>0</v>
      </c>
      <c r="W199" s="25" t="b">
        <f>AND($L199="B",$C$6=Data!$G$23)</f>
        <v>0</v>
      </c>
      <c r="X199" s="55">
        <f t="shared" si="37"/>
        <v>0</v>
      </c>
      <c r="Y199" s="55">
        <f t="shared" si="31"/>
        <v>0</v>
      </c>
      <c r="Z199" s="25" t="b">
        <f>AND($L199="C",$C$7=Data!$G$24)</f>
        <v>0</v>
      </c>
      <c r="AA199" s="25" t="b">
        <f>AND($L199="C",$C$7=Data!$G$23)</f>
        <v>0</v>
      </c>
      <c r="AB199" s="55">
        <f t="shared" si="38"/>
        <v>0</v>
      </c>
      <c r="AC199" s="55">
        <f t="shared" si="32"/>
        <v>0</v>
      </c>
      <c r="AE199" s="55">
        <f t="shared" si="39"/>
        <v>0</v>
      </c>
      <c r="AG199" s="125" t="b">
        <f>OR(AND($C$5=Data!$G$24,K199="A"),AND($C$6=Data!$G$24,K199="B"),AND($C$7=Data!$G$24,K199="C"))*COUNTIFS(B:B,B199,K:K,K199,B:B,"&lt;&gt;"&amp;"",C:C,"&lt;&gt;"&amp;"")&gt;1</f>
        <v>0</v>
      </c>
      <c r="AH199" s="125" t="b">
        <f t="shared" si="40"/>
        <v>0</v>
      </c>
      <c r="AI199" s="55">
        <f t="shared" si="41"/>
        <v>0</v>
      </c>
    </row>
    <row r="200" spans="1:35" ht="30.75" customHeight="1" x14ac:dyDescent="0.25">
      <c r="A200" s="57"/>
      <c r="B200" s="57"/>
      <c r="C200" s="59"/>
      <c r="D200" s="119"/>
      <c r="E200" s="43"/>
      <c r="F200" s="43"/>
      <c r="G200" s="58"/>
      <c r="H200" s="123"/>
      <c r="I200" s="132"/>
      <c r="J200" s="135">
        <f t="shared" si="33"/>
        <v>0</v>
      </c>
      <c r="K200" s="64" t="str">
        <f t="shared" si="28"/>
        <v>0</v>
      </c>
      <c r="L200" s="65" t="str">
        <f t="shared" si="29"/>
        <v>0</v>
      </c>
      <c r="M200" s="55">
        <f>SUMIFS($J:$J,$C:$C,Data!$B$6,$B:$B,$B200)</f>
        <v>0</v>
      </c>
      <c r="N200" s="55">
        <f>SUMIFS($J:$J,$C:$C,Data!$B$7,$B:$B,$B200)</f>
        <v>0</v>
      </c>
      <c r="O200" s="55">
        <f>SUMIFS($J:$J,$C:$C,Data!$B$8,$B:$B,$B200)</f>
        <v>0</v>
      </c>
      <c r="P200" s="55">
        <f t="shared" si="34"/>
        <v>0</v>
      </c>
      <c r="Q200" s="55">
        <f t="shared" si="35"/>
        <v>0</v>
      </c>
      <c r="R200" s="25" t="b">
        <f>AND($L200="A",$C$5=Data!$G$24)</f>
        <v>0</v>
      </c>
      <c r="S200" s="25" t="b">
        <f>AND($L200="A",$C$5=Data!$G$23)</f>
        <v>0</v>
      </c>
      <c r="T200" s="55">
        <f t="shared" si="36"/>
        <v>0</v>
      </c>
      <c r="U200" s="55">
        <f t="shared" si="30"/>
        <v>0</v>
      </c>
      <c r="V200" s="25" t="b">
        <f>AND($L200="B",$C$6=Data!$G$24)</f>
        <v>0</v>
      </c>
      <c r="W200" s="25" t="b">
        <f>AND($L200="B",$C$6=Data!$G$23)</f>
        <v>0</v>
      </c>
      <c r="X200" s="55">
        <f t="shared" si="37"/>
        <v>0</v>
      </c>
      <c r="Y200" s="55">
        <f t="shared" si="31"/>
        <v>0</v>
      </c>
      <c r="Z200" s="25" t="b">
        <f>AND($L200="C",$C$7=Data!$G$24)</f>
        <v>0</v>
      </c>
      <c r="AA200" s="25" t="b">
        <f>AND($L200="C",$C$7=Data!$G$23)</f>
        <v>0</v>
      </c>
      <c r="AB200" s="55">
        <f t="shared" si="38"/>
        <v>0</v>
      </c>
      <c r="AC200" s="55">
        <f t="shared" si="32"/>
        <v>0</v>
      </c>
      <c r="AE200" s="55">
        <f t="shared" si="39"/>
        <v>0</v>
      </c>
      <c r="AG200" s="125" t="b">
        <f>OR(AND($C$5=Data!$G$24,K200="A"),AND($C$6=Data!$G$24,K200="B"),AND($C$7=Data!$G$24,K200="C"))*COUNTIFS(B:B,B200,K:K,K200,B:B,"&lt;&gt;"&amp;"",C:C,"&lt;&gt;"&amp;"")&gt;1</f>
        <v>0</v>
      </c>
      <c r="AH200" s="125" t="b">
        <f t="shared" si="40"/>
        <v>0</v>
      </c>
      <c r="AI200" s="55">
        <f t="shared" si="41"/>
        <v>0</v>
      </c>
    </row>
    <row r="201" spans="1:35" ht="30.75" customHeight="1" x14ac:dyDescent="0.25">
      <c r="A201" s="57"/>
      <c r="B201" s="57"/>
      <c r="C201" s="59"/>
      <c r="D201" s="119"/>
      <c r="E201" s="43"/>
      <c r="F201" s="43"/>
      <c r="G201" s="58"/>
      <c r="H201" s="123"/>
      <c r="I201" s="132"/>
      <c r="J201" s="135">
        <f t="shared" si="33"/>
        <v>0</v>
      </c>
      <c r="K201" s="64" t="str">
        <f t="shared" si="28"/>
        <v>0</v>
      </c>
      <c r="L201" s="65" t="str">
        <f t="shared" si="29"/>
        <v>0</v>
      </c>
      <c r="M201" s="55">
        <f>SUMIFS($J:$J,$C:$C,Data!$B$6,$B:$B,$B201)</f>
        <v>0</v>
      </c>
      <c r="N201" s="55">
        <f>SUMIFS($J:$J,$C:$C,Data!$B$7,$B:$B,$B201)</f>
        <v>0</v>
      </c>
      <c r="O201" s="55">
        <f>SUMIFS($J:$J,$C:$C,Data!$B$8,$B:$B,$B201)</f>
        <v>0</v>
      </c>
      <c r="P201" s="55">
        <f t="shared" si="34"/>
        <v>0</v>
      </c>
      <c r="Q201" s="55">
        <f t="shared" si="35"/>
        <v>0</v>
      </c>
      <c r="R201" s="25" t="b">
        <f>AND($L201="A",$C$5=Data!$G$24)</f>
        <v>0</v>
      </c>
      <c r="S201" s="25" t="b">
        <f>AND($L201="A",$C$5=Data!$G$23)</f>
        <v>0</v>
      </c>
      <c r="T201" s="55">
        <f t="shared" si="36"/>
        <v>0</v>
      </c>
      <c r="U201" s="55">
        <f t="shared" si="30"/>
        <v>0</v>
      </c>
      <c r="V201" s="25" t="b">
        <f>AND($L201="B",$C$6=Data!$G$24)</f>
        <v>0</v>
      </c>
      <c r="W201" s="25" t="b">
        <f>AND($L201="B",$C$6=Data!$G$23)</f>
        <v>0</v>
      </c>
      <c r="X201" s="55">
        <f t="shared" si="37"/>
        <v>0</v>
      </c>
      <c r="Y201" s="55">
        <f t="shared" si="31"/>
        <v>0</v>
      </c>
      <c r="Z201" s="25" t="b">
        <f>AND($L201="C",$C$7=Data!$G$24)</f>
        <v>0</v>
      </c>
      <c r="AA201" s="25" t="b">
        <f>AND($L201="C",$C$7=Data!$G$23)</f>
        <v>0</v>
      </c>
      <c r="AB201" s="55">
        <f t="shared" si="38"/>
        <v>0</v>
      </c>
      <c r="AC201" s="55">
        <f t="shared" si="32"/>
        <v>0</v>
      </c>
      <c r="AE201" s="55">
        <f t="shared" si="39"/>
        <v>0</v>
      </c>
      <c r="AG201" s="125" t="b">
        <f>OR(AND($C$5=Data!$G$24,K201="A"),AND($C$6=Data!$G$24,K201="B"),AND($C$7=Data!$G$24,K201="C"))*COUNTIFS(B:B,B201,K:K,K201,B:B,"&lt;&gt;"&amp;"",C:C,"&lt;&gt;"&amp;"")&gt;1</f>
        <v>0</v>
      </c>
      <c r="AH201" s="125" t="b">
        <f t="shared" si="40"/>
        <v>0</v>
      </c>
      <c r="AI201" s="55">
        <f t="shared" si="41"/>
        <v>0</v>
      </c>
    </row>
    <row r="202" spans="1:35" ht="30.75" customHeight="1" x14ac:dyDescent="0.25">
      <c r="A202" s="57"/>
      <c r="B202" s="57"/>
      <c r="C202" s="59"/>
      <c r="D202" s="119"/>
      <c r="E202" s="43"/>
      <c r="F202" s="43"/>
      <c r="G202" s="58"/>
      <c r="H202" s="123"/>
      <c r="I202" s="132"/>
      <c r="J202" s="135">
        <f t="shared" si="33"/>
        <v>0</v>
      </c>
      <c r="K202" s="64" t="str">
        <f t="shared" ref="K202:K208" si="42">IF(C202&lt;&gt;"",VLOOKUP(C202,budgetLine11ext,2,FALSE),"0")</f>
        <v>0</v>
      </c>
      <c r="L202" s="65" t="str">
        <f t="shared" ref="L202:L208" si="43">IF(C202&lt;&gt;"",VLOOKUP(C202,budgetLine11ext,3,FALSE),"0")</f>
        <v>0</v>
      </c>
      <c r="M202" s="55">
        <f>SUMIFS($J:$J,$C:$C,Data!$B$6,$B:$B,$B202)</f>
        <v>0</v>
      </c>
      <c r="N202" s="55">
        <f>SUMIFS($J:$J,$C:$C,Data!$B$7,$B:$B,$B202)</f>
        <v>0</v>
      </c>
      <c r="O202" s="55">
        <f>SUMIFS($J:$J,$C:$C,Data!$B$8,$B:$B,$B202)</f>
        <v>0</v>
      </c>
      <c r="P202" s="55">
        <f t="shared" si="34"/>
        <v>0</v>
      </c>
      <c r="Q202" s="55">
        <f t="shared" si="35"/>
        <v>0</v>
      </c>
      <c r="R202" s="25" t="b">
        <f>AND($L202="A",$C$5=Data!$G$24)</f>
        <v>0</v>
      </c>
      <c r="S202" s="25" t="b">
        <f>AND($L202="A",$C$5=Data!$G$23)</f>
        <v>0</v>
      </c>
      <c r="T202" s="55">
        <f t="shared" si="36"/>
        <v>0</v>
      </c>
      <c r="U202" s="55">
        <f t="shared" ref="U202:U208" si="44">IF(R202,P202*$D$5,0)</f>
        <v>0</v>
      </c>
      <c r="V202" s="25" t="b">
        <f>AND($L202="B",$C$6=Data!$G$24)</f>
        <v>0</v>
      </c>
      <c r="W202" s="25" t="b">
        <f>AND($L202="B",$C$6=Data!$G$23)</f>
        <v>0</v>
      </c>
      <c r="X202" s="55">
        <f t="shared" si="37"/>
        <v>0</v>
      </c>
      <c r="Y202" s="55">
        <f t="shared" ref="Y202:Y208" si="45">IF(V202,Q202*$D$6,0)</f>
        <v>0</v>
      </c>
      <c r="Z202" s="25" t="b">
        <f>AND($L202="C",$C$7=Data!$G$24)</f>
        <v>0</v>
      </c>
      <c r="AA202" s="25" t="b">
        <f>AND($L202="C",$C$7=Data!$G$23)</f>
        <v>0</v>
      </c>
      <c r="AB202" s="55">
        <f t="shared" si="38"/>
        <v>0</v>
      </c>
      <c r="AC202" s="55">
        <f t="shared" ref="AC202:AC208" si="46">IF(Z202,Q202*$D$7,0)</f>
        <v>0</v>
      </c>
      <c r="AE202" s="55">
        <f t="shared" si="39"/>
        <v>0</v>
      </c>
      <c r="AG202" s="125" t="b">
        <f>OR(AND($C$5=Data!$G$24,K202="A"),AND($C$6=Data!$G$24,K202="B"),AND($C$7=Data!$G$24,K202="C"))*COUNTIFS(B:B,B202,K:K,K202,B:B,"&lt;&gt;"&amp;"",C:C,"&lt;&gt;"&amp;"")&gt;1</f>
        <v>0</v>
      </c>
      <c r="AH202" s="125" t="b">
        <f t="shared" si="40"/>
        <v>0</v>
      </c>
      <c r="AI202" s="55">
        <f t="shared" si="41"/>
        <v>0</v>
      </c>
    </row>
    <row r="203" spans="1:35" ht="30.75" customHeight="1" x14ac:dyDescent="0.25">
      <c r="A203" s="57"/>
      <c r="B203" s="57"/>
      <c r="C203" s="59"/>
      <c r="D203" s="119"/>
      <c r="E203" s="43"/>
      <c r="F203" s="43"/>
      <c r="G203" s="58"/>
      <c r="H203" s="123"/>
      <c r="I203" s="132"/>
      <c r="J203" s="135">
        <f t="shared" ref="J203:J208" si="47">AI203</f>
        <v>0</v>
      </c>
      <c r="K203" s="64" t="str">
        <f t="shared" si="42"/>
        <v>0</v>
      </c>
      <c r="L203" s="65" t="str">
        <f t="shared" si="43"/>
        <v>0</v>
      </c>
      <c r="M203" s="55">
        <f>SUMIFS($J:$J,$C:$C,Data!$B$6,$B:$B,$B203)</f>
        <v>0</v>
      </c>
      <c r="N203" s="55">
        <f>SUMIFS($J:$J,$C:$C,Data!$B$7,$B:$B,$B203)</f>
        <v>0</v>
      </c>
      <c r="O203" s="55">
        <f>SUMIFS($J:$J,$C:$C,Data!$B$8,$B:$B,$B203)</f>
        <v>0</v>
      </c>
      <c r="P203" s="55">
        <f t="shared" ref="P203:P208" si="48">M203+N203+O203</f>
        <v>0</v>
      </c>
      <c r="Q203" s="55">
        <f t="shared" ref="Q203:Q208" si="49">SUMIFS(J:J,L:L,"A*",B:B,B203)</f>
        <v>0</v>
      </c>
      <c r="R203" s="25" t="b">
        <f>AND($L203="A",$C$5=Data!$G$24)</f>
        <v>0</v>
      </c>
      <c r="S203" s="25" t="b">
        <f>AND($L203="A",$C$5=Data!$G$23)</f>
        <v>0</v>
      </c>
      <c r="T203" s="55">
        <f t="shared" ref="T203:T208" si="50">IF(S203,$G203*$H203*$I203,0)</f>
        <v>0</v>
      </c>
      <c r="U203" s="55">
        <f t="shared" si="44"/>
        <v>0</v>
      </c>
      <c r="V203" s="25" t="b">
        <f>AND($L203="B",$C$6=Data!$G$24)</f>
        <v>0</v>
      </c>
      <c r="W203" s="25" t="b">
        <f>AND($L203="B",$C$6=Data!$G$23)</f>
        <v>0</v>
      </c>
      <c r="X203" s="55">
        <f t="shared" ref="X203:X208" si="51">IF(W203,$G203*$I203,0)</f>
        <v>0</v>
      </c>
      <c r="Y203" s="55">
        <f t="shared" si="45"/>
        <v>0</v>
      </c>
      <c r="Z203" s="25" t="b">
        <f>AND($L203="C",$C$7=Data!$G$24)</f>
        <v>0</v>
      </c>
      <c r="AA203" s="25" t="b">
        <f>AND($L203="C",$C$7=Data!$G$23)</f>
        <v>0</v>
      </c>
      <c r="AB203" s="55">
        <f t="shared" ref="AB203:AB208" si="52">IF(AA203,$G203*$H203*$I203,0)</f>
        <v>0</v>
      </c>
      <c r="AC203" s="55">
        <f t="shared" si="46"/>
        <v>0</v>
      </c>
      <c r="AE203" s="55">
        <f t="shared" ref="AE203:AE208" si="53">IF(OR(L203="D",L203="E",L203="F"),$G203*$I203,0)</f>
        <v>0</v>
      </c>
      <c r="AG203" s="125" t="b">
        <f>OR(AND($C$5=Data!$G$24,K203="A"),AND($C$6=Data!$G$24,K203="B"),AND($C$7=Data!$G$24,K203="C"))*COUNTIFS(B:B,B203,K:K,K203,B:B,"&lt;&gt;"&amp;"",C:C,"&lt;&gt;"&amp;"")&gt;1</f>
        <v>0</v>
      </c>
      <c r="AH203" s="125" t="b">
        <f t="shared" ref="AH203:AH208" si="54">AND(AND(A203&lt;&gt;"",B203&lt;&gt;""),RIGHT(A203,1)&lt;&gt;MID(B203,3,1))</f>
        <v>0</v>
      </c>
      <c r="AI203" s="55">
        <f t="shared" ref="AI203:AI208" si="55">T203+U203+X203+Y203+AB203+AC203+AE203</f>
        <v>0</v>
      </c>
    </row>
    <row r="204" spans="1:35" ht="30.75" customHeight="1" x14ac:dyDescent="0.25">
      <c r="A204" s="57"/>
      <c r="B204" s="57"/>
      <c r="C204" s="59"/>
      <c r="D204" s="119"/>
      <c r="E204" s="43"/>
      <c r="F204" s="43"/>
      <c r="G204" s="58"/>
      <c r="H204" s="123"/>
      <c r="I204" s="132"/>
      <c r="J204" s="135">
        <f t="shared" si="47"/>
        <v>0</v>
      </c>
      <c r="K204" s="64" t="str">
        <f t="shared" si="42"/>
        <v>0</v>
      </c>
      <c r="L204" s="65" t="str">
        <f t="shared" si="43"/>
        <v>0</v>
      </c>
      <c r="M204" s="55">
        <f>SUMIFS($J:$J,$C:$C,Data!$B$6,$B:$B,$B204)</f>
        <v>0</v>
      </c>
      <c r="N204" s="55">
        <f>SUMIFS($J:$J,$C:$C,Data!$B$7,$B:$B,$B204)</f>
        <v>0</v>
      </c>
      <c r="O204" s="55">
        <f>SUMIFS($J:$J,$C:$C,Data!$B$8,$B:$B,$B204)</f>
        <v>0</v>
      </c>
      <c r="P204" s="55">
        <f t="shared" si="48"/>
        <v>0</v>
      </c>
      <c r="Q204" s="55">
        <f t="shared" si="49"/>
        <v>0</v>
      </c>
      <c r="R204" s="25" t="b">
        <f>AND($L204="A",$C$5=Data!$G$24)</f>
        <v>0</v>
      </c>
      <c r="S204" s="25" t="b">
        <f>AND($L204="A",$C$5=Data!$G$23)</f>
        <v>0</v>
      </c>
      <c r="T204" s="55">
        <f t="shared" si="50"/>
        <v>0</v>
      </c>
      <c r="U204" s="55">
        <f t="shared" si="44"/>
        <v>0</v>
      </c>
      <c r="V204" s="25" t="b">
        <f>AND($L204="B",$C$6=Data!$G$24)</f>
        <v>0</v>
      </c>
      <c r="W204" s="25" t="b">
        <f>AND($L204="B",$C$6=Data!$G$23)</f>
        <v>0</v>
      </c>
      <c r="X204" s="55">
        <f t="shared" si="51"/>
        <v>0</v>
      </c>
      <c r="Y204" s="55">
        <f t="shared" si="45"/>
        <v>0</v>
      </c>
      <c r="Z204" s="25" t="b">
        <f>AND($L204="C",$C$7=Data!$G$24)</f>
        <v>0</v>
      </c>
      <c r="AA204" s="25" t="b">
        <f>AND($L204="C",$C$7=Data!$G$23)</f>
        <v>0</v>
      </c>
      <c r="AB204" s="55">
        <f t="shared" si="52"/>
        <v>0</v>
      </c>
      <c r="AC204" s="55">
        <f t="shared" si="46"/>
        <v>0</v>
      </c>
      <c r="AE204" s="55">
        <f t="shared" si="53"/>
        <v>0</v>
      </c>
      <c r="AG204" s="125" t="b">
        <f>OR(AND($C$5=Data!$G$24,K204="A"),AND($C$6=Data!$G$24,K204="B"),AND($C$7=Data!$G$24,K204="C"))*COUNTIFS(B:B,B204,K:K,K204,B:B,"&lt;&gt;"&amp;"",C:C,"&lt;&gt;"&amp;"")&gt;1</f>
        <v>0</v>
      </c>
      <c r="AH204" s="125" t="b">
        <f t="shared" si="54"/>
        <v>0</v>
      </c>
      <c r="AI204" s="55">
        <f t="shared" si="55"/>
        <v>0</v>
      </c>
    </row>
    <row r="205" spans="1:35" ht="30.75" customHeight="1" x14ac:dyDescent="0.25">
      <c r="A205" s="57"/>
      <c r="B205" s="57"/>
      <c r="C205" s="59"/>
      <c r="D205" s="119"/>
      <c r="E205" s="43"/>
      <c r="F205" s="43"/>
      <c r="G205" s="58"/>
      <c r="H205" s="123"/>
      <c r="I205" s="132"/>
      <c r="J205" s="135">
        <f t="shared" si="47"/>
        <v>0</v>
      </c>
      <c r="K205" s="64" t="str">
        <f t="shared" si="42"/>
        <v>0</v>
      </c>
      <c r="L205" s="65" t="str">
        <f t="shared" si="43"/>
        <v>0</v>
      </c>
      <c r="M205" s="55">
        <f>SUMIFS($J:$J,$C:$C,Data!$B$6,$B:$B,$B205)</f>
        <v>0</v>
      </c>
      <c r="N205" s="55">
        <f>SUMIFS($J:$J,$C:$C,Data!$B$7,$B:$B,$B205)</f>
        <v>0</v>
      </c>
      <c r="O205" s="55">
        <f>SUMIFS($J:$J,$C:$C,Data!$B$8,$B:$B,$B205)</f>
        <v>0</v>
      </c>
      <c r="P205" s="55">
        <f t="shared" si="48"/>
        <v>0</v>
      </c>
      <c r="Q205" s="55">
        <f t="shared" si="49"/>
        <v>0</v>
      </c>
      <c r="R205" s="25" t="b">
        <f>AND($L205="A",$C$5=Data!$G$24)</f>
        <v>0</v>
      </c>
      <c r="S205" s="25" t="b">
        <f>AND($L205="A",$C$5=Data!$G$23)</f>
        <v>0</v>
      </c>
      <c r="T205" s="55">
        <f t="shared" si="50"/>
        <v>0</v>
      </c>
      <c r="U205" s="55">
        <f t="shared" si="44"/>
        <v>0</v>
      </c>
      <c r="V205" s="25" t="b">
        <f>AND($L205="B",$C$6=Data!$G$24)</f>
        <v>0</v>
      </c>
      <c r="W205" s="25" t="b">
        <f>AND($L205="B",$C$6=Data!$G$23)</f>
        <v>0</v>
      </c>
      <c r="X205" s="55">
        <f t="shared" si="51"/>
        <v>0</v>
      </c>
      <c r="Y205" s="55">
        <f t="shared" si="45"/>
        <v>0</v>
      </c>
      <c r="Z205" s="25" t="b">
        <f>AND($L205="C",$C$7=Data!$G$24)</f>
        <v>0</v>
      </c>
      <c r="AA205" s="25" t="b">
        <f>AND($L205="C",$C$7=Data!$G$23)</f>
        <v>0</v>
      </c>
      <c r="AB205" s="55">
        <f t="shared" si="52"/>
        <v>0</v>
      </c>
      <c r="AC205" s="55">
        <f t="shared" si="46"/>
        <v>0</v>
      </c>
      <c r="AE205" s="55">
        <f t="shared" si="53"/>
        <v>0</v>
      </c>
      <c r="AG205" s="125" t="b">
        <f>OR(AND($C$5=Data!$G$24,K205="A"),AND($C$6=Data!$G$24,K205="B"),AND($C$7=Data!$G$24,K205="C"))*COUNTIFS(B:B,B205,K:K,K205,B:B,"&lt;&gt;"&amp;"",C:C,"&lt;&gt;"&amp;"")&gt;1</f>
        <v>0</v>
      </c>
      <c r="AH205" s="125" t="b">
        <f t="shared" si="54"/>
        <v>0</v>
      </c>
      <c r="AI205" s="55">
        <f t="shared" si="55"/>
        <v>0</v>
      </c>
    </row>
    <row r="206" spans="1:35" ht="30.75" customHeight="1" x14ac:dyDescent="0.25">
      <c r="A206" s="57"/>
      <c r="B206" s="57"/>
      <c r="C206" s="59"/>
      <c r="D206" s="119"/>
      <c r="E206" s="43"/>
      <c r="F206" s="43"/>
      <c r="G206" s="58"/>
      <c r="H206" s="123"/>
      <c r="I206" s="132"/>
      <c r="J206" s="135">
        <f t="shared" si="47"/>
        <v>0</v>
      </c>
      <c r="K206" s="64" t="str">
        <f t="shared" si="42"/>
        <v>0</v>
      </c>
      <c r="L206" s="65" t="str">
        <f t="shared" si="43"/>
        <v>0</v>
      </c>
      <c r="M206" s="55">
        <f>SUMIFS($J:$J,$C:$C,Data!$B$6,$B:$B,$B206)</f>
        <v>0</v>
      </c>
      <c r="N206" s="55">
        <f>SUMIFS($J:$J,$C:$C,Data!$B$7,$B:$B,$B206)</f>
        <v>0</v>
      </c>
      <c r="O206" s="55">
        <f>SUMIFS($J:$J,$C:$C,Data!$B$8,$B:$B,$B206)</f>
        <v>0</v>
      </c>
      <c r="P206" s="55">
        <f t="shared" si="48"/>
        <v>0</v>
      </c>
      <c r="Q206" s="55">
        <f t="shared" si="49"/>
        <v>0</v>
      </c>
      <c r="R206" s="25" t="b">
        <f>AND($L206="A",$C$5=Data!$G$24)</f>
        <v>0</v>
      </c>
      <c r="S206" s="25" t="b">
        <f>AND($L206="A",$C$5=Data!$G$23)</f>
        <v>0</v>
      </c>
      <c r="T206" s="55">
        <f t="shared" si="50"/>
        <v>0</v>
      </c>
      <c r="U206" s="55">
        <f t="shared" si="44"/>
        <v>0</v>
      </c>
      <c r="V206" s="25" t="b">
        <f>AND($L206="B",$C$6=Data!$G$24)</f>
        <v>0</v>
      </c>
      <c r="W206" s="25" t="b">
        <f>AND($L206="B",$C$6=Data!$G$23)</f>
        <v>0</v>
      </c>
      <c r="X206" s="55">
        <f t="shared" si="51"/>
        <v>0</v>
      </c>
      <c r="Y206" s="55">
        <f t="shared" si="45"/>
        <v>0</v>
      </c>
      <c r="Z206" s="25" t="b">
        <f>AND($L206="C",$C$7=Data!$G$24)</f>
        <v>0</v>
      </c>
      <c r="AA206" s="25" t="b">
        <f>AND($L206="C",$C$7=Data!$G$23)</f>
        <v>0</v>
      </c>
      <c r="AB206" s="55">
        <f t="shared" si="52"/>
        <v>0</v>
      </c>
      <c r="AC206" s="55">
        <f t="shared" si="46"/>
        <v>0</v>
      </c>
      <c r="AE206" s="55">
        <f t="shared" si="53"/>
        <v>0</v>
      </c>
      <c r="AG206" s="125" t="b">
        <f>OR(AND($C$5=Data!$G$24,K206="A"),AND($C$6=Data!$G$24,K206="B"),AND($C$7=Data!$G$24,K206="C"))*COUNTIFS(B:B,B206,K:K,K206,B:B,"&lt;&gt;"&amp;"",C:C,"&lt;&gt;"&amp;"")&gt;1</f>
        <v>0</v>
      </c>
      <c r="AH206" s="125" t="b">
        <f t="shared" si="54"/>
        <v>0</v>
      </c>
      <c r="AI206" s="55">
        <f t="shared" si="55"/>
        <v>0</v>
      </c>
    </row>
    <row r="207" spans="1:35" ht="30.75" customHeight="1" x14ac:dyDescent="0.25">
      <c r="A207" s="57"/>
      <c r="B207" s="57"/>
      <c r="C207" s="59"/>
      <c r="D207" s="119"/>
      <c r="E207" s="43"/>
      <c r="F207" s="43"/>
      <c r="G207" s="58"/>
      <c r="H207" s="123"/>
      <c r="I207" s="132"/>
      <c r="J207" s="135">
        <f t="shared" si="47"/>
        <v>0</v>
      </c>
      <c r="K207" s="64" t="str">
        <f t="shared" si="42"/>
        <v>0</v>
      </c>
      <c r="L207" s="65" t="str">
        <f t="shared" si="43"/>
        <v>0</v>
      </c>
      <c r="M207" s="55">
        <f>SUMIFS($J:$J,$C:$C,Data!$B$6,$B:$B,$B207)</f>
        <v>0</v>
      </c>
      <c r="N207" s="55">
        <f>SUMIFS($J:$J,$C:$C,Data!$B$7,$B:$B,$B207)</f>
        <v>0</v>
      </c>
      <c r="O207" s="55">
        <f>SUMIFS($J:$J,$C:$C,Data!$B$8,$B:$B,$B207)</f>
        <v>0</v>
      </c>
      <c r="P207" s="55">
        <f t="shared" si="48"/>
        <v>0</v>
      </c>
      <c r="Q207" s="55">
        <f t="shared" si="49"/>
        <v>0</v>
      </c>
      <c r="R207" s="25" t="b">
        <f>AND($L207="A",$C$5=Data!$G$24)</f>
        <v>0</v>
      </c>
      <c r="S207" s="25" t="b">
        <f>AND($L207="A",$C$5=Data!$G$23)</f>
        <v>0</v>
      </c>
      <c r="T207" s="55">
        <f t="shared" si="50"/>
        <v>0</v>
      </c>
      <c r="U207" s="55">
        <f t="shared" si="44"/>
        <v>0</v>
      </c>
      <c r="V207" s="25" t="b">
        <f>AND($L207="B",$C$6=Data!$G$24)</f>
        <v>0</v>
      </c>
      <c r="W207" s="25" t="b">
        <f>AND($L207="B",$C$6=Data!$G$23)</f>
        <v>0</v>
      </c>
      <c r="X207" s="55">
        <f t="shared" si="51"/>
        <v>0</v>
      </c>
      <c r="Y207" s="55">
        <f t="shared" si="45"/>
        <v>0</v>
      </c>
      <c r="Z207" s="25" t="b">
        <f>AND($L207="C",$C$7=Data!$G$24)</f>
        <v>0</v>
      </c>
      <c r="AA207" s="25" t="b">
        <f>AND($L207="C",$C$7=Data!$G$23)</f>
        <v>0</v>
      </c>
      <c r="AB207" s="55">
        <f t="shared" si="52"/>
        <v>0</v>
      </c>
      <c r="AC207" s="55">
        <f t="shared" si="46"/>
        <v>0</v>
      </c>
      <c r="AE207" s="55">
        <f t="shared" si="53"/>
        <v>0</v>
      </c>
      <c r="AG207" s="125" t="b">
        <f>OR(AND($C$5=Data!$G$24,K207="A"),AND($C$6=Data!$G$24,K207="B"),AND($C$7=Data!$G$24,K207="C"))*COUNTIFS(B:B,B207,K:K,K207,B:B,"&lt;&gt;"&amp;"",C:C,"&lt;&gt;"&amp;"")&gt;1</f>
        <v>0</v>
      </c>
      <c r="AH207" s="125" t="b">
        <f t="shared" si="54"/>
        <v>0</v>
      </c>
      <c r="AI207" s="55">
        <f t="shared" si="55"/>
        <v>0</v>
      </c>
    </row>
    <row r="208" spans="1:35" ht="30.75" customHeight="1" thickBot="1" x14ac:dyDescent="0.3">
      <c r="A208" s="57"/>
      <c r="B208" s="57"/>
      <c r="C208" s="59"/>
      <c r="D208" s="119"/>
      <c r="E208" s="43"/>
      <c r="F208" s="43"/>
      <c r="G208" s="58"/>
      <c r="H208" s="123"/>
      <c r="I208" s="132"/>
      <c r="J208" s="136">
        <f t="shared" si="47"/>
        <v>0</v>
      </c>
      <c r="K208" s="64" t="str">
        <f t="shared" si="42"/>
        <v>0</v>
      </c>
      <c r="L208" s="65" t="str">
        <f t="shared" si="43"/>
        <v>0</v>
      </c>
      <c r="M208" s="55">
        <f>SUMIFS($J:$J,$C:$C,Data!$B$6,$B:$B,$B208)</f>
        <v>0</v>
      </c>
      <c r="N208" s="55">
        <f>SUMIFS($J:$J,$C:$C,Data!$B$7,$B:$B,$B208)</f>
        <v>0</v>
      </c>
      <c r="O208" s="55">
        <f>SUMIFS($J:$J,$C:$C,Data!$B$8,$B:$B,$B208)</f>
        <v>0</v>
      </c>
      <c r="P208" s="55">
        <f t="shared" si="48"/>
        <v>0</v>
      </c>
      <c r="Q208" s="55">
        <f t="shared" si="49"/>
        <v>0</v>
      </c>
      <c r="R208" s="25" t="b">
        <f>AND($L208="A",$C$5=Data!$G$24)</f>
        <v>0</v>
      </c>
      <c r="S208" s="25" t="b">
        <f>AND($L208="A",$C$5=Data!$G$23)</f>
        <v>0</v>
      </c>
      <c r="T208" s="55">
        <f t="shared" si="50"/>
        <v>0</v>
      </c>
      <c r="U208" s="55">
        <f t="shared" si="44"/>
        <v>0</v>
      </c>
      <c r="V208" s="25" t="b">
        <f>AND($L208="B",$C$6=Data!$G$24)</f>
        <v>0</v>
      </c>
      <c r="W208" s="25" t="b">
        <f>AND($L208="B",$C$6=Data!$G$23)</f>
        <v>0</v>
      </c>
      <c r="X208" s="55">
        <f t="shared" si="51"/>
        <v>0</v>
      </c>
      <c r="Y208" s="55">
        <f t="shared" si="45"/>
        <v>0</v>
      </c>
      <c r="Z208" s="25" t="b">
        <f>AND($L208="C",$C$7=Data!$G$24)</f>
        <v>0</v>
      </c>
      <c r="AA208" s="25" t="b">
        <f>AND($L208="C",$C$7=Data!$G$23)</f>
        <v>0</v>
      </c>
      <c r="AB208" s="55">
        <f t="shared" si="52"/>
        <v>0</v>
      </c>
      <c r="AC208" s="55">
        <f t="shared" si="46"/>
        <v>0</v>
      </c>
      <c r="AE208" s="55">
        <f t="shared" si="53"/>
        <v>0</v>
      </c>
      <c r="AG208" s="125" t="b">
        <f>OR(AND($C$5=Data!$G$24,K208="A"),AND($C$6=Data!$G$24,K208="B"),AND($C$7=Data!$G$24,K208="C"))*COUNTIFS(B:B,B208,K:K,K208,B:B,"&lt;&gt;"&amp;"",C:C,"&lt;&gt;"&amp;"")&gt;1</f>
        <v>0</v>
      </c>
      <c r="AH208" s="125" t="b">
        <f t="shared" si="54"/>
        <v>0</v>
      </c>
      <c r="AI208" s="55">
        <f t="shared" si="55"/>
        <v>0</v>
      </c>
    </row>
  </sheetData>
  <sheetProtection algorithmName="SHA-512" hashValue="GpJEQm/bNlqKaQoILh17+NIy1SW2rOOTN+8iFWP0EVanprLbZXu290rmt/MGjx+oU4wYTD9LnJ2BphsvJuNWXA==" saltValue="oaK6ELKvWQcq9bhXwNEinQ==" spinCount="100000" sheet="1" formatRows="0" selectLockedCells="1" autoFilter="0"/>
  <autoFilter ref="A9:K208" xr:uid="{00000000-0009-0000-0000-00000A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40" priority="8">
      <formula>$AH10</formula>
    </cfRule>
  </conditionalFormatting>
  <conditionalFormatting sqref="B10:C208">
    <cfRule type="expression" dxfId="39" priority="9">
      <formula>$AG10</formula>
    </cfRule>
  </conditionalFormatting>
  <conditionalFormatting sqref="C1">
    <cfRule type="cellIs" dxfId="38" priority="4" stopIfTrue="1" operator="equal">
      <formula>0</formula>
    </cfRule>
  </conditionalFormatting>
  <conditionalFormatting sqref="D5:D7">
    <cfRule type="expression" dxfId="37" priority="1">
      <formula>$M5=TRUE</formula>
    </cfRule>
  </conditionalFormatting>
  <conditionalFormatting sqref="E1">
    <cfRule type="cellIs" dxfId="35" priority="35" stopIfTrue="1" operator="equal">
      <formula>0</formula>
    </cfRule>
  </conditionalFormatting>
  <conditionalFormatting sqref="E2:F2 F3:F4">
    <cfRule type="cellIs" dxfId="34" priority="59" stopIfTrue="1" operator="equal">
      <formula>0</formula>
    </cfRule>
  </conditionalFormatting>
  <conditionalFormatting sqref="E5:F8">
    <cfRule type="cellIs" dxfId="33" priority="17" stopIfTrue="1" operator="equal">
      <formula>0</formula>
    </cfRule>
  </conditionalFormatting>
  <conditionalFormatting sqref="G10:I208">
    <cfRule type="expression" dxfId="32" priority="19" stopIfTrue="1">
      <formula>OR($R10,$V10,$Z10)</formula>
    </cfRule>
  </conditionalFormatting>
  <conditionalFormatting sqref="H10:H208">
    <cfRule type="expression" dxfId="31" priority="18" stopIfTrue="1">
      <formula>OR(S10,AA10)</formula>
    </cfRule>
  </conditionalFormatting>
  <conditionalFormatting sqref="M10:O208">
    <cfRule type="expression" dxfId="30" priority="48" stopIfTrue="1">
      <formula>AND(D10="",NOT(J10=""))</formula>
    </cfRule>
    <cfRule type="expression" dxfId="29" priority="65" stopIfTrue="1">
      <formula>AND(C10="",NOT(J10=""))</formula>
    </cfRule>
  </conditionalFormatting>
  <conditionalFormatting sqref="P10:P208">
    <cfRule type="expression" dxfId="28" priority="62" stopIfTrue="1">
      <formula>AND(E10="",NOT(K10=""))</formula>
    </cfRule>
    <cfRule type="expression" dxfId="27" priority="63" stopIfTrue="1">
      <formula>AND(D10="",NOT(K10=""))</formula>
    </cfRule>
  </conditionalFormatting>
  <conditionalFormatting sqref="Q10:Q208">
    <cfRule type="expression" dxfId="26" priority="57" stopIfTrue="1">
      <formula>AND(D10="",NOT(K10=""))</formula>
    </cfRule>
    <cfRule type="expression" dxfId="25" priority="58" stopIfTrue="1">
      <formula>AND(E10="",NOT(K10=""))</formula>
    </cfRule>
  </conditionalFormatting>
  <conditionalFormatting sqref="T10:U208">
    <cfRule type="expression" dxfId="24" priority="55" stopIfTrue="1">
      <formula>AND(E10="",NOT(L10=""))</formula>
    </cfRule>
    <cfRule type="expression" dxfId="23" priority="56" stopIfTrue="1">
      <formula>AND(F10="",NOT(L10=""))</formula>
    </cfRule>
  </conditionalFormatting>
  <conditionalFormatting sqref="X10:Y208">
    <cfRule type="expression" dxfId="22" priority="49" stopIfTrue="1">
      <formula>AND(H10="",NOT(T10=""))</formula>
    </cfRule>
    <cfRule type="expression" dxfId="21" priority="50" stopIfTrue="1">
      <formula>AND(I10="",NOT(T10=""))</formula>
    </cfRule>
  </conditionalFormatting>
  <conditionalFormatting sqref="AB10:AC208">
    <cfRule type="expression" dxfId="20" priority="20" stopIfTrue="1">
      <formula>AND(K10="",NOT(X10=""))</formula>
    </cfRule>
    <cfRule type="expression" dxfId="19" priority="21" stopIfTrue="1">
      <formula>AND(L10="",NOT(X10=""))</formula>
    </cfRule>
  </conditionalFormatting>
  <conditionalFormatting sqref="AE10:AE208">
    <cfRule type="expression" dxfId="18" priority="45" stopIfTrue="1">
      <formula>AND(N10="",NOT(AB10=""))</formula>
    </cfRule>
    <cfRule type="expression" dxfId="17" priority="46" stopIfTrue="1">
      <formula>AND(O10="",NOT(AB10=""))</formula>
    </cfRule>
  </conditionalFormatting>
  <conditionalFormatting sqref="AI10:AI208">
    <cfRule type="expression" dxfId="16" priority="43" stopIfTrue="1">
      <formula>AND(P10="",NOT(AD10=""))</formula>
    </cfRule>
    <cfRule type="expression" dxfId="15" priority="44" stopIfTrue="1">
      <formula>AND(Q10="",NOT(AD10=""))</formula>
    </cfRule>
  </conditionalFormatting>
  <dataValidations count="6">
    <dataValidation type="list" allowBlank="1" showInputMessage="1" showErrorMessage="1" sqref="C5:C7" xr:uid="{E4AE9A3A-0459-4615-844C-2E0B774CF5D1}">
      <formula1>costType</formula1>
    </dataValidation>
    <dataValidation type="list" allowBlank="1" showInputMessage="1" showErrorMessage="1" sqref="B10:B208" xr:uid="{80C35AF8-80EC-4A4A-869F-1601E2499B4E}">
      <formula1>INDIRECT("del"&amp;A10)</formula1>
    </dataValidation>
    <dataValidation type="textLength" operator="lessThan" allowBlank="1" showInputMessage="1" showErrorMessage="1" error="Please reduce the description to 1000 characters" sqref="E10:F208" xr:uid="{9E261703-BBC0-4673-8C63-D9F6B4208951}">
      <formula1>1000</formula1>
    </dataValidation>
    <dataValidation type="list" allowBlank="1" showInputMessage="1" showErrorMessage="1" sqref="A10:A208" xr:uid="{4DE7880C-C4FB-4CB3-9A35-FD1B833D1210}">
      <formula1>WPs</formula1>
    </dataValidation>
    <dataValidation type="list" allowBlank="1" showInputMessage="1" showErrorMessage="1" sqref="D10:D208" xr:uid="{6BEE0511-AA02-470E-8009-4AD701C5DE7A}">
      <formula1>INDIRECT("Item"&amp;K10)</formula1>
    </dataValidation>
    <dataValidation type="list" allowBlank="1" showInputMessage="1" showErrorMessage="1" sqref="C10:C208" xr:uid="{87BCFDD8-8689-4D15-8472-30746243E8D3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4F74EF-B89C-4E6A-AE86-205BAB47AD82}">
            <xm:f>$C5=Data!$G$23</xm:f>
            <x14:dxf>
              <fill>
                <patternFill patternType="darkTrellis">
                  <fgColor theme="3" tint="-0.24994659260841701"/>
                  <bgColor theme="0" tint="-0.34998626667073579"/>
                </patternFill>
              </fill>
            </x14:dxf>
          </x14:cfRule>
          <x14:cfRule type="expression" priority="3" id="{5A0C8922-BA8F-4F04-B377-4163D40DFDB8}">
            <xm:f>$C5=Data!$G$24</xm:f>
            <x14:dxf/>
          </x14:cfRule>
          <xm:sqref>D5:D7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6DB8E242-9442-4BDB-8287-DDEC9E73038D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Φύλλο8">
    <tabColor rgb="FFFFC000"/>
    <pageSetUpPr fitToPage="1"/>
  </sheetPr>
  <dimension ref="A1:H389"/>
  <sheetViews>
    <sheetView showGridLines="0" topLeftCell="A170" zoomScale="130" zoomScaleNormal="100" zoomScaleSheetLayoutView="130" workbookViewId="0"/>
  </sheetViews>
  <sheetFormatPr defaultRowHeight="15" x14ac:dyDescent="0.25"/>
  <cols>
    <col min="1" max="1" width="13.42578125" style="46" customWidth="1"/>
    <col min="2" max="8" width="15.85546875" customWidth="1"/>
  </cols>
  <sheetData>
    <row r="1" spans="1:8" ht="51" customHeight="1" x14ac:dyDescent="0.25">
      <c r="A1" s="94" t="s">
        <v>423</v>
      </c>
      <c r="B1" s="139" t="s">
        <v>18</v>
      </c>
      <c r="C1" s="139" t="s">
        <v>19</v>
      </c>
      <c r="D1" s="139" t="s">
        <v>272</v>
      </c>
      <c r="E1" s="139" t="s">
        <v>20</v>
      </c>
      <c r="F1" s="139" t="s">
        <v>21</v>
      </c>
      <c r="G1" s="139" t="s">
        <v>231</v>
      </c>
      <c r="H1" s="140" t="s">
        <v>241</v>
      </c>
    </row>
    <row r="2" spans="1:8" x14ac:dyDescent="0.25">
      <c r="A2" s="96" t="s">
        <v>22</v>
      </c>
      <c r="B2" s="141">
        <f t="shared" ref="B2:G2" si="0">SUM(B3:B7)</f>
        <v>0</v>
      </c>
      <c r="C2" s="141">
        <f t="shared" si="0"/>
        <v>0</v>
      </c>
      <c r="D2" s="141">
        <f t="shared" si="0"/>
        <v>0</v>
      </c>
      <c r="E2" s="141">
        <f t="shared" si="0"/>
        <v>0</v>
      </c>
      <c r="F2" s="141">
        <f t="shared" si="0"/>
        <v>0</v>
      </c>
      <c r="G2" s="141">
        <f t="shared" si="0"/>
        <v>0</v>
      </c>
      <c r="H2" s="142">
        <f t="shared" ref="H2:H38" si="1">SUM(B2:G2)</f>
        <v>0</v>
      </c>
    </row>
    <row r="3" spans="1:8" x14ac:dyDescent="0.25">
      <c r="A3" s="97" t="s">
        <v>354</v>
      </c>
      <c r="B3" s="143">
        <f>SUMIFS('LB (PP01)'!$J:$J,'LB (PP01)'!$B:$B,$A3,'LB (PP01)'!$K:$K,"A")</f>
        <v>0</v>
      </c>
      <c r="C3" s="143">
        <f>SUMIFS('LB (PP01)'!$J:$J,'LB (PP01)'!$B:$B,$A3,'LB (PP01)'!$K:$K,"B")</f>
        <v>0</v>
      </c>
      <c r="D3" s="143">
        <f>SUMIFS('LB (PP01)'!$J:$J,'LB (PP01)'!$B:$B,$A3,'LB (PP01)'!$K:$K,"C")</f>
        <v>0</v>
      </c>
      <c r="E3" s="143">
        <f>SUMIFS('LB (PP01)'!$J:$J,'LB (PP01)'!$B:$B,$A3,'LB (PP01)'!$K:$K,"D")</f>
        <v>0</v>
      </c>
      <c r="F3" s="143">
        <f>SUMIFS('LB (PP01)'!$J:$J,'LB (PP01)'!$B:$B,$A3,'LB (PP01)'!$K:$K,"E")</f>
        <v>0</v>
      </c>
      <c r="G3" s="143">
        <f>SUMIFS('LB (PP01)'!$J:$J,'LB (PP01)'!$B:$B,$A3,'LB (PP01)'!$K:$K,"F")</f>
        <v>0</v>
      </c>
      <c r="H3" s="144">
        <f t="shared" si="1"/>
        <v>0</v>
      </c>
    </row>
    <row r="4" spans="1:8" x14ac:dyDescent="0.25">
      <c r="A4" s="97" t="s">
        <v>355</v>
      </c>
      <c r="B4" s="143">
        <f>SUMIFS('LB (PP01)'!$J:$J,'LB (PP01)'!$B:$B,$A4,'LB (PP01)'!$K:$K,"A")</f>
        <v>0</v>
      </c>
      <c r="C4" s="143">
        <f>SUMIFS('LB (PP01)'!$J:$J,'LB (PP01)'!$B:$B,$A4,'LB (PP01)'!$K:$K,"B")</f>
        <v>0</v>
      </c>
      <c r="D4" s="143">
        <f>SUMIFS('LB (PP01)'!$J:$J,'LB (PP01)'!$B:$B,$A4,'LB (PP01)'!$K:$K,"C")</f>
        <v>0</v>
      </c>
      <c r="E4" s="143">
        <f>SUMIFS('LB (PP01)'!$J:$J,'LB (PP01)'!$B:$B,$A4,'LB (PP01)'!$K:$K,"D")</f>
        <v>0</v>
      </c>
      <c r="F4" s="143">
        <f>SUMIFS('LB (PP01)'!$J:$J,'LB (PP01)'!$B:$B,$A4,'LB (PP01)'!$K:$K,"E")</f>
        <v>0</v>
      </c>
      <c r="G4" s="143">
        <f>SUMIFS('LB (PP01)'!$J:$J,'LB (PP01)'!$B:$B,$A4,'LB (PP01)'!$K:$K,"F")</f>
        <v>0</v>
      </c>
      <c r="H4" s="144">
        <f t="shared" si="1"/>
        <v>0</v>
      </c>
    </row>
    <row r="5" spans="1:8" ht="15" customHeight="1" x14ac:dyDescent="0.25">
      <c r="A5" s="97" t="s">
        <v>356</v>
      </c>
      <c r="B5" s="143">
        <f>SUMIFS('LB (PP01)'!$J:$J,'LB (PP01)'!$B:$B,$A5,'LB (PP01)'!$K:$K,"A")</f>
        <v>0</v>
      </c>
      <c r="C5" s="143">
        <f>SUMIFS('LB (PP01)'!$J:$J,'LB (PP01)'!$B:$B,$A5,'LB (PP01)'!$K:$K,"B")</f>
        <v>0</v>
      </c>
      <c r="D5" s="143">
        <f>SUMIFS('LB (PP01)'!$J:$J,'LB (PP01)'!$B:$B,$A5,'LB (PP01)'!$K:$K,"C")</f>
        <v>0</v>
      </c>
      <c r="E5" s="143">
        <f>SUMIFS('LB (PP01)'!$J:$J,'LB (PP01)'!$B:$B,$A5,'LB (PP01)'!$K:$K,"D")</f>
        <v>0</v>
      </c>
      <c r="F5" s="143">
        <f>SUMIFS('LB (PP01)'!$J:$J,'LB (PP01)'!$B:$B,$A5,'LB (PP01)'!$K:$K,"E")</f>
        <v>0</v>
      </c>
      <c r="G5" s="143">
        <f>SUMIFS('LB (PP01)'!$J:$J,'LB (PP01)'!$B:$B,$A5,'LB (PP01)'!$K:$K,"F")</f>
        <v>0</v>
      </c>
      <c r="H5" s="144">
        <f t="shared" si="1"/>
        <v>0</v>
      </c>
    </row>
    <row r="6" spans="1:8" ht="15" customHeight="1" x14ac:dyDescent="0.25">
      <c r="A6" s="97" t="s">
        <v>357</v>
      </c>
      <c r="B6" s="143">
        <f>SUMIFS('LB (PP01)'!$J:$J,'LB (PP01)'!$B:$B,$A6,'LB (PP01)'!$K:$K,"A")</f>
        <v>0</v>
      </c>
      <c r="C6" s="143">
        <f>SUMIFS('LB (PP01)'!$J:$J,'LB (PP01)'!$B:$B,$A6,'LB (PP01)'!$K:$K,"B")</f>
        <v>0</v>
      </c>
      <c r="D6" s="143">
        <f>SUMIFS('LB (PP01)'!$J:$J,'LB (PP01)'!$B:$B,$A6,'LB (PP01)'!$K:$K,"C")</f>
        <v>0</v>
      </c>
      <c r="E6" s="143">
        <f>SUMIFS('LB (PP01)'!$J:$J,'LB (PP01)'!$B:$B,$A6,'LB (PP01)'!$K:$K,"D")</f>
        <v>0</v>
      </c>
      <c r="F6" s="143">
        <f>SUMIFS('LB (PP01)'!$J:$J,'LB (PP01)'!$B:$B,$A6,'LB (PP01)'!$K:$K,"E")</f>
        <v>0</v>
      </c>
      <c r="G6" s="143">
        <f>SUMIFS('LB (PP01)'!$J:$J,'LB (PP01)'!$B:$B,$A6,'LB (PP01)'!$K:$K,"F")</f>
        <v>0</v>
      </c>
      <c r="H6" s="144">
        <f t="shared" si="1"/>
        <v>0</v>
      </c>
    </row>
    <row r="7" spans="1:8" ht="15" customHeight="1" x14ac:dyDescent="0.25">
      <c r="A7" s="97" t="s">
        <v>358</v>
      </c>
      <c r="B7" s="143">
        <f>SUMIFS('LB (PP01)'!$J:$J,'LB (PP01)'!$B:$B,$A7,'LB (PP01)'!$K:$K,"A")</f>
        <v>0</v>
      </c>
      <c r="C7" s="143">
        <f>SUMIFS('LB (PP01)'!$J:$J,'LB (PP01)'!$B:$B,$A7,'LB (PP01)'!$K:$K,"B")</f>
        <v>0</v>
      </c>
      <c r="D7" s="143">
        <f>SUMIFS('LB (PP01)'!$J:$J,'LB (PP01)'!$B:$B,$A7,'LB (PP01)'!$K:$K,"C")</f>
        <v>0</v>
      </c>
      <c r="E7" s="143">
        <f>SUMIFS('LB (PP01)'!$J:$J,'LB (PP01)'!$B:$B,$A7,'LB (PP01)'!$K:$K,"D")</f>
        <v>0</v>
      </c>
      <c r="F7" s="143">
        <f>SUMIFS('LB (PP01)'!$J:$J,'LB (PP01)'!$B:$B,$A7,'LB (PP01)'!$K:$K,"E")</f>
        <v>0</v>
      </c>
      <c r="G7" s="143">
        <f>SUMIFS('LB (PP01)'!$J:$J,'LB (PP01)'!$B:$B,$A7,'LB (PP01)'!$K:$K,"F")</f>
        <v>0</v>
      </c>
      <c r="H7" s="144">
        <f t="shared" si="1"/>
        <v>0</v>
      </c>
    </row>
    <row r="8" spans="1:8" ht="15" customHeight="1" x14ac:dyDescent="0.25">
      <c r="A8" s="96" t="s">
        <v>23</v>
      </c>
      <c r="B8" s="141">
        <f t="shared" ref="B8:G8" si="2">SUM(B9:B13)</f>
        <v>0</v>
      </c>
      <c r="C8" s="141">
        <f t="shared" si="2"/>
        <v>0</v>
      </c>
      <c r="D8" s="141">
        <f t="shared" si="2"/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2">
        <f t="shared" si="1"/>
        <v>0</v>
      </c>
    </row>
    <row r="9" spans="1:8" ht="15" customHeight="1" x14ac:dyDescent="0.25">
      <c r="A9" s="97" t="s">
        <v>360</v>
      </c>
      <c r="B9" s="143">
        <f>SUMIFS('LB (PP01)'!$J:$J,'LB (PP01)'!$B:$B,$A9,'LB (PP01)'!$K:$K,"A")</f>
        <v>0</v>
      </c>
      <c r="C9" s="143">
        <f>SUMIFS('LB (PP01)'!$J:$J,'LB (PP01)'!$B:$B,$A9,'LB (PP01)'!$K:$K,"B")</f>
        <v>0</v>
      </c>
      <c r="D9" s="143">
        <f>SUMIFS('LB (PP01)'!$J:$J,'LB (PP01)'!$B:$B,$A9,'LB (PP01)'!$K:$K,"C")</f>
        <v>0</v>
      </c>
      <c r="E9" s="143">
        <f>SUMIFS('LB (PP01)'!$J:$J,'LB (PP01)'!$B:$B,$A9,'LB (PP01)'!$K:$K,"D")</f>
        <v>0</v>
      </c>
      <c r="F9" s="143">
        <f>SUMIFS('LB (PP01)'!$J:$J,'LB (PP01)'!$B:$B,$A9,'LB (PP01)'!$K:$K,"E")</f>
        <v>0</v>
      </c>
      <c r="G9" s="143">
        <f>SUMIFS('LB (PP01)'!$J:$J,'LB (PP01)'!$B:$B,$A9,'LB (PP01)'!$K:$K,"F")</f>
        <v>0</v>
      </c>
      <c r="H9" s="144">
        <f t="shared" si="1"/>
        <v>0</v>
      </c>
    </row>
    <row r="10" spans="1:8" ht="15" customHeight="1" x14ac:dyDescent="0.25">
      <c r="A10" s="97" t="s">
        <v>361</v>
      </c>
      <c r="B10" s="143">
        <f>SUMIFS('LB (PP01)'!$J:$J,'LB (PP01)'!$B:$B,$A10,'LB (PP01)'!$K:$K,"A")</f>
        <v>0</v>
      </c>
      <c r="C10" s="143">
        <f>SUMIFS('LB (PP01)'!$J:$J,'LB (PP01)'!$B:$B,$A10,'LB (PP01)'!$K:$K,"B")</f>
        <v>0</v>
      </c>
      <c r="D10" s="143">
        <f>SUMIFS('LB (PP01)'!$J:$J,'LB (PP01)'!$B:$B,$A10,'LB (PP01)'!$K:$K,"C")</f>
        <v>0</v>
      </c>
      <c r="E10" s="143">
        <f>SUMIFS('LB (PP01)'!$J:$J,'LB (PP01)'!$B:$B,$A10,'LB (PP01)'!$K:$K,"D")</f>
        <v>0</v>
      </c>
      <c r="F10" s="143">
        <f>SUMIFS('LB (PP01)'!$J:$J,'LB (PP01)'!$B:$B,$A10,'LB (PP01)'!$K:$K,"E")</f>
        <v>0</v>
      </c>
      <c r="G10" s="143">
        <f>SUMIFS('LB (PP01)'!$J:$J,'LB (PP01)'!$B:$B,$A10,'LB (PP01)'!$K:$K,"F")</f>
        <v>0</v>
      </c>
      <c r="H10" s="144">
        <f t="shared" si="1"/>
        <v>0</v>
      </c>
    </row>
    <row r="11" spans="1:8" ht="15" customHeight="1" x14ac:dyDescent="0.25">
      <c r="A11" s="97" t="s">
        <v>362</v>
      </c>
      <c r="B11" s="143">
        <f>SUMIFS('LB (PP01)'!$J:$J,'LB (PP01)'!$B:$B,$A11,'LB (PP01)'!$K:$K,"A")</f>
        <v>0</v>
      </c>
      <c r="C11" s="143">
        <f>SUMIFS('LB (PP01)'!$J:$J,'LB (PP01)'!$B:$B,$A11,'LB (PP01)'!$K:$K,"B")</f>
        <v>0</v>
      </c>
      <c r="D11" s="143">
        <f>SUMIFS('LB (PP01)'!$J:$J,'LB (PP01)'!$B:$B,$A11,'LB (PP01)'!$K:$K,"C")</f>
        <v>0</v>
      </c>
      <c r="E11" s="143">
        <f>SUMIFS('LB (PP01)'!$J:$J,'LB (PP01)'!$B:$B,$A11,'LB (PP01)'!$K:$K,"D")</f>
        <v>0</v>
      </c>
      <c r="F11" s="143">
        <f>SUMIFS('LB (PP01)'!$J:$J,'LB (PP01)'!$B:$B,$A11,'LB (PP01)'!$K:$K,"E")</f>
        <v>0</v>
      </c>
      <c r="G11" s="143">
        <f>SUMIFS('LB (PP01)'!$J:$J,'LB (PP01)'!$B:$B,$A11,'LB (PP01)'!$K:$K,"F")</f>
        <v>0</v>
      </c>
      <c r="H11" s="144">
        <f t="shared" si="1"/>
        <v>0</v>
      </c>
    </row>
    <row r="12" spans="1:8" ht="15" customHeight="1" x14ac:dyDescent="0.25">
      <c r="A12" s="97" t="s">
        <v>363</v>
      </c>
      <c r="B12" s="143">
        <f>SUMIFS('LB (PP01)'!$J:$J,'LB (PP01)'!$B:$B,$A12,'LB (PP01)'!$K:$K,"A")</f>
        <v>0</v>
      </c>
      <c r="C12" s="143">
        <f>SUMIFS('LB (PP01)'!$J:$J,'LB (PP01)'!$B:$B,$A12,'LB (PP01)'!$K:$K,"B")</f>
        <v>0</v>
      </c>
      <c r="D12" s="143">
        <f>SUMIFS('LB (PP01)'!$J:$J,'LB (PP01)'!$B:$B,$A12,'LB (PP01)'!$K:$K,"C")</f>
        <v>0</v>
      </c>
      <c r="E12" s="143">
        <f>SUMIFS('LB (PP01)'!$J:$J,'LB (PP01)'!$B:$B,$A12,'LB (PP01)'!$K:$K,"D")</f>
        <v>0</v>
      </c>
      <c r="F12" s="143">
        <f>SUMIFS('LB (PP01)'!$J:$J,'LB (PP01)'!$B:$B,$A12,'LB (PP01)'!$K:$K,"E")</f>
        <v>0</v>
      </c>
      <c r="G12" s="143">
        <f>SUMIFS('LB (PP01)'!$J:$J,'LB (PP01)'!$B:$B,$A12,'LB (PP01)'!$K:$K,"F")</f>
        <v>0</v>
      </c>
      <c r="H12" s="144">
        <f t="shared" si="1"/>
        <v>0</v>
      </c>
    </row>
    <row r="13" spans="1:8" ht="15" customHeight="1" x14ac:dyDescent="0.25">
      <c r="A13" s="97" t="s">
        <v>364</v>
      </c>
      <c r="B13" s="143">
        <f>SUMIFS('LB (PP01)'!$J:$J,'LB (PP01)'!$B:$B,$A13,'LB (PP01)'!$K:$K,"A")</f>
        <v>0</v>
      </c>
      <c r="C13" s="143">
        <f>SUMIFS('LB (PP01)'!$J:$J,'LB (PP01)'!$B:$B,$A13,'LB (PP01)'!$K:$K,"B")</f>
        <v>0</v>
      </c>
      <c r="D13" s="143">
        <f>SUMIFS('LB (PP01)'!$J:$J,'LB (PP01)'!$B:$B,$A13,'LB (PP01)'!$K:$K,"C")</f>
        <v>0</v>
      </c>
      <c r="E13" s="143">
        <f>SUMIFS('LB (PP01)'!$J:$J,'LB (PP01)'!$B:$B,$A13,'LB (PP01)'!$K:$K,"D")</f>
        <v>0</v>
      </c>
      <c r="F13" s="143">
        <f>SUMIFS('LB (PP01)'!$J:$J,'LB (PP01)'!$B:$B,$A13,'LB (PP01)'!$K:$K,"E")</f>
        <v>0</v>
      </c>
      <c r="G13" s="143">
        <f>SUMIFS('LB (PP01)'!$J:$J,'LB (PP01)'!$B:$B,$A13,'LB (PP01)'!$K:$K,"F")</f>
        <v>0</v>
      </c>
      <c r="H13" s="144">
        <f t="shared" si="1"/>
        <v>0</v>
      </c>
    </row>
    <row r="14" spans="1:8" ht="15" customHeight="1" x14ac:dyDescent="0.25">
      <c r="A14" s="96" t="s">
        <v>24</v>
      </c>
      <c r="B14" s="141">
        <f t="shared" ref="B14:G14" si="3">SUM(B15:B19)</f>
        <v>0</v>
      </c>
      <c r="C14" s="141">
        <f t="shared" si="3"/>
        <v>0</v>
      </c>
      <c r="D14" s="141">
        <f t="shared" si="3"/>
        <v>0</v>
      </c>
      <c r="E14" s="141">
        <f t="shared" si="3"/>
        <v>0</v>
      </c>
      <c r="F14" s="141">
        <f t="shared" si="3"/>
        <v>0</v>
      </c>
      <c r="G14" s="141">
        <f t="shared" si="3"/>
        <v>0</v>
      </c>
      <c r="H14" s="142">
        <f t="shared" si="1"/>
        <v>0</v>
      </c>
    </row>
    <row r="15" spans="1:8" ht="15" customHeight="1" x14ac:dyDescent="0.25">
      <c r="A15" s="97" t="s">
        <v>365</v>
      </c>
      <c r="B15" s="143">
        <f>SUMIFS('LB (PP01)'!$J:$J,'LB (PP01)'!$B:$B,$A15,'LB (PP01)'!$K:$K,"A")</f>
        <v>0</v>
      </c>
      <c r="C15" s="143">
        <f>SUMIFS('LB (PP01)'!$J:$J,'LB (PP01)'!$B:$B,$A15,'LB (PP01)'!$K:$K,"B")</f>
        <v>0</v>
      </c>
      <c r="D15" s="143">
        <f>SUMIFS('LB (PP01)'!$J:$J,'LB (PP01)'!$B:$B,$A15,'LB (PP01)'!$K:$K,"C")</f>
        <v>0</v>
      </c>
      <c r="E15" s="143">
        <f>SUMIFS('LB (PP01)'!$J:$J,'LB (PP01)'!$B:$B,$A15,'LB (PP01)'!$K:$K,"D")</f>
        <v>0</v>
      </c>
      <c r="F15" s="143">
        <f>SUMIFS('LB (PP01)'!$J:$J,'LB (PP01)'!$B:$B,$A15,'LB (PP01)'!$K:$K,"E")</f>
        <v>0</v>
      </c>
      <c r="G15" s="143">
        <f>SUMIFS('LB (PP01)'!$J:$J,'LB (PP01)'!$B:$B,$A15,'LB (PP01)'!$K:$K,"F")</f>
        <v>0</v>
      </c>
      <c r="H15" s="144">
        <f t="shared" si="1"/>
        <v>0</v>
      </c>
    </row>
    <row r="16" spans="1:8" ht="15" customHeight="1" x14ac:dyDescent="0.25">
      <c r="A16" s="97" t="s">
        <v>366</v>
      </c>
      <c r="B16" s="143">
        <f>SUMIFS('LB (PP01)'!$J:$J,'LB (PP01)'!$B:$B,$A16,'LB (PP01)'!$K:$K,"A")</f>
        <v>0</v>
      </c>
      <c r="C16" s="143">
        <f>SUMIFS('LB (PP01)'!$J:$J,'LB (PP01)'!$B:$B,$A16,'LB (PP01)'!$K:$K,"B")</f>
        <v>0</v>
      </c>
      <c r="D16" s="143">
        <f>SUMIFS('LB (PP01)'!$J:$J,'LB (PP01)'!$B:$B,$A16,'LB (PP01)'!$K:$K,"C")</f>
        <v>0</v>
      </c>
      <c r="E16" s="143">
        <f>SUMIFS('LB (PP01)'!$J:$J,'LB (PP01)'!$B:$B,$A16,'LB (PP01)'!$K:$K,"D")</f>
        <v>0</v>
      </c>
      <c r="F16" s="143">
        <f>SUMIFS('LB (PP01)'!$J:$J,'LB (PP01)'!$B:$B,$A16,'LB (PP01)'!$K:$K,"E")</f>
        <v>0</v>
      </c>
      <c r="G16" s="143">
        <f>SUMIFS('LB (PP01)'!$J:$J,'LB (PP01)'!$B:$B,$A16,'LB (PP01)'!$K:$K,"F")</f>
        <v>0</v>
      </c>
      <c r="H16" s="144">
        <f t="shared" si="1"/>
        <v>0</v>
      </c>
    </row>
    <row r="17" spans="1:8" ht="15" customHeight="1" x14ac:dyDescent="0.25">
      <c r="A17" s="97" t="s">
        <v>367</v>
      </c>
      <c r="B17" s="143">
        <f>SUMIFS('LB (PP01)'!$J:$J,'LB (PP01)'!$B:$B,$A17,'LB (PP01)'!$K:$K,"A")</f>
        <v>0</v>
      </c>
      <c r="C17" s="143">
        <f>SUMIFS('LB (PP01)'!$J:$J,'LB (PP01)'!$B:$B,$A17,'LB (PP01)'!$K:$K,"B")</f>
        <v>0</v>
      </c>
      <c r="D17" s="143">
        <f>SUMIFS('LB (PP01)'!$J:$J,'LB (PP01)'!$B:$B,$A17,'LB (PP01)'!$K:$K,"C")</f>
        <v>0</v>
      </c>
      <c r="E17" s="143">
        <f>SUMIFS('LB (PP01)'!$J:$J,'LB (PP01)'!$B:$B,$A17,'LB (PP01)'!$K:$K,"D")</f>
        <v>0</v>
      </c>
      <c r="F17" s="143">
        <f>SUMIFS('LB (PP01)'!$J:$J,'LB (PP01)'!$B:$B,$A17,'LB (PP01)'!$K:$K,"E")</f>
        <v>0</v>
      </c>
      <c r="G17" s="143">
        <f>SUMIFS('LB (PP01)'!$J:$J,'LB (PP01)'!$B:$B,$A17,'LB (PP01)'!$K:$K,"F")</f>
        <v>0</v>
      </c>
      <c r="H17" s="144">
        <f t="shared" si="1"/>
        <v>0</v>
      </c>
    </row>
    <row r="18" spans="1:8" ht="15" customHeight="1" x14ac:dyDescent="0.25">
      <c r="A18" s="97" t="s">
        <v>368</v>
      </c>
      <c r="B18" s="143">
        <f>SUMIFS('LB (PP01)'!$J:$J,'LB (PP01)'!$B:$B,$A18,'LB (PP01)'!$K:$K,"A")</f>
        <v>0</v>
      </c>
      <c r="C18" s="143">
        <f>SUMIFS('LB (PP01)'!$J:$J,'LB (PP01)'!$B:$B,$A18,'LB (PP01)'!$K:$K,"B")</f>
        <v>0</v>
      </c>
      <c r="D18" s="143">
        <f>SUMIFS('LB (PP01)'!$J:$J,'LB (PP01)'!$B:$B,$A18,'LB (PP01)'!$K:$K,"C")</f>
        <v>0</v>
      </c>
      <c r="E18" s="143">
        <f>SUMIFS('LB (PP01)'!$J:$J,'LB (PP01)'!$B:$B,$A18,'LB (PP01)'!$K:$K,"D")</f>
        <v>0</v>
      </c>
      <c r="F18" s="143">
        <f>SUMIFS('LB (PP01)'!$J:$J,'LB (PP01)'!$B:$B,$A18,'LB (PP01)'!$K:$K,"E")</f>
        <v>0</v>
      </c>
      <c r="G18" s="143">
        <f>SUMIFS('LB (PP01)'!$J:$J,'LB (PP01)'!$B:$B,$A18,'LB (PP01)'!$K:$K,"F")</f>
        <v>0</v>
      </c>
      <c r="H18" s="144">
        <f t="shared" si="1"/>
        <v>0</v>
      </c>
    </row>
    <row r="19" spans="1:8" ht="15" customHeight="1" x14ac:dyDescent="0.25">
      <c r="A19" s="97" t="s">
        <v>369</v>
      </c>
      <c r="B19" s="143">
        <f>SUMIFS('LB (PP01)'!$J:$J,'LB (PP01)'!$B:$B,$A19,'LB (PP01)'!$K:$K,"A")</f>
        <v>0</v>
      </c>
      <c r="C19" s="143">
        <f>SUMIFS('LB (PP01)'!$J:$J,'LB (PP01)'!$B:$B,$A19,'LB (PP01)'!$K:$K,"B")</f>
        <v>0</v>
      </c>
      <c r="D19" s="143">
        <f>SUMIFS('LB (PP01)'!$J:$J,'LB (PP01)'!$B:$B,$A19,'LB (PP01)'!$K:$K,"C")</f>
        <v>0</v>
      </c>
      <c r="E19" s="143">
        <f>SUMIFS('LB (PP01)'!$J:$J,'LB (PP01)'!$B:$B,$A19,'LB (PP01)'!$K:$K,"D")</f>
        <v>0</v>
      </c>
      <c r="F19" s="143">
        <f>SUMIFS('LB (PP01)'!$J:$J,'LB (PP01)'!$B:$B,$A19,'LB (PP01)'!$K:$K,"E")</f>
        <v>0</v>
      </c>
      <c r="G19" s="143">
        <f>SUMIFS('LB (PP01)'!$J:$J,'LB (PP01)'!$B:$B,$A19,'LB (PP01)'!$K:$K,"F")</f>
        <v>0</v>
      </c>
      <c r="H19" s="144">
        <f t="shared" si="1"/>
        <v>0</v>
      </c>
    </row>
    <row r="20" spans="1:8" ht="15" customHeight="1" x14ac:dyDescent="0.25">
      <c r="A20" s="96" t="s">
        <v>25</v>
      </c>
      <c r="B20" s="141">
        <f t="shared" ref="B20:G20" si="4">SUM(B21:B25)</f>
        <v>0</v>
      </c>
      <c r="C20" s="141">
        <f t="shared" si="4"/>
        <v>0</v>
      </c>
      <c r="D20" s="141">
        <f t="shared" si="4"/>
        <v>0</v>
      </c>
      <c r="E20" s="141">
        <f t="shared" si="4"/>
        <v>0</v>
      </c>
      <c r="F20" s="141">
        <f t="shared" si="4"/>
        <v>0</v>
      </c>
      <c r="G20" s="141">
        <f t="shared" si="4"/>
        <v>0</v>
      </c>
      <c r="H20" s="142">
        <f t="shared" si="1"/>
        <v>0</v>
      </c>
    </row>
    <row r="21" spans="1:8" ht="15" customHeight="1" x14ac:dyDescent="0.25">
      <c r="A21" s="97" t="s">
        <v>359</v>
      </c>
      <c r="B21" s="143">
        <f>SUMIFS('LB (PP01)'!$J:$J,'LB (PP01)'!$B:$B,$A21,'LB (PP01)'!$K:$K,"A")</f>
        <v>0</v>
      </c>
      <c r="C21" s="143">
        <f>SUMIFS('LB (PP01)'!$J:$J,'LB (PP01)'!$B:$B,$A21,'LB (PP01)'!$K:$K,"B")</f>
        <v>0</v>
      </c>
      <c r="D21" s="143">
        <f>SUMIFS('LB (PP01)'!$J:$J,'LB (PP01)'!$B:$B,$A21,'LB (PP01)'!$K:$K,"C")</f>
        <v>0</v>
      </c>
      <c r="E21" s="143">
        <f>SUMIFS('LB (PP01)'!$J:$J,'LB (PP01)'!$B:$B,$A21,'LB (PP01)'!$K:$K,"D")</f>
        <v>0</v>
      </c>
      <c r="F21" s="143">
        <f>SUMIFS('LB (PP01)'!$J:$J,'LB (PP01)'!$B:$B,$A21,'LB (PP01)'!$K:$K,"E")</f>
        <v>0</v>
      </c>
      <c r="G21" s="143">
        <f>SUMIFS('LB (PP01)'!$J:$J,'LB (PP01)'!$B:$B,$A21,'LB (PP01)'!$K:$K,"F")</f>
        <v>0</v>
      </c>
      <c r="H21" s="144">
        <f t="shared" si="1"/>
        <v>0</v>
      </c>
    </row>
    <row r="22" spans="1:8" ht="15" customHeight="1" x14ac:dyDescent="0.25">
      <c r="A22" s="97" t="s">
        <v>370</v>
      </c>
      <c r="B22" s="143">
        <f>SUMIFS('LB (PP01)'!$J:$J,'LB (PP01)'!$B:$B,$A22,'LB (PP01)'!$K:$K,"A")</f>
        <v>0</v>
      </c>
      <c r="C22" s="143">
        <f>SUMIFS('LB (PP01)'!$J:$J,'LB (PP01)'!$B:$B,$A22,'LB (PP01)'!$K:$K,"B")</f>
        <v>0</v>
      </c>
      <c r="D22" s="143">
        <f>SUMIFS('LB (PP01)'!$J:$J,'LB (PP01)'!$B:$B,$A22,'LB (PP01)'!$K:$K,"C")</f>
        <v>0</v>
      </c>
      <c r="E22" s="143">
        <f>SUMIFS('LB (PP01)'!$J:$J,'LB (PP01)'!$B:$B,$A22,'LB (PP01)'!$K:$K,"D")</f>
        <v>0</v>
      </c>
      <c r="F22" s="143">
        <f>SUMIFS('LB (PP01)'!$J:$J,'LB (PP01)'!$B:$B,$A22,'LB (PP01)'!$K:$K,"E")</f>
        <v>0</v>
      </c>
      <c r="G22" s="143">
        <f>SUMIFS('LB (PP01)'!$J:$J,'LB (PP01)'!$B:$B,$A22,'LB (PP01)'!$K:$K,"F")</f>
        <v>0</v>
      </c>
      <c r="H22" s="144">
        <f t="shared" si="1"/>
        <v>0</v>
      </c>
    </row>
    <row r="23" spans="1:8" ht="15" customHeight="1" x14ac:dyDescent="0.25">
      <c r="A23" s="97" t="s">
        <v>371</v>
      </c>
      <c r="B23" s="143">
        <f>SUMIFS('LB (PP01)'!$J:$J,'LB (PP01)'!$B:$B,$A23,'LB (PP01)'!$K:$K,"A")</f>
        <v>0</v>
      </c>
      <c r="C23" s="143">
        <f>SUMIFS('LB (PP01)'!$J:$J,'LB (PP01)'!$B:$B,$A23,'LB (PP01)'!$K:$K,"B")</f>
        <v>0</v>
      </c>
      <c r="D23" s="143">
        <f>SUMIFS('LB (PP01)'!$J:$J,'LB (PP01)'!$B:$B,$A23,'LB (PP01)'!$K:$K,"C")</f>
        <v>0</v>
      </c>
      <c r="E23" s="143">
        <f>SUMIFS('LB (PP01)'!$J:$J,'LB (PP01)'!$B:$B,$A23,'LB (PP01)'!$K:$K,"D")</f>
        <v>0</v>
      </c>
      <c r="F23" s="143">
        <f>SUMIFS('LB (PP01)'!$J:$J,'LB (PP01)'!$B:$B,$A23,'LB (PP01)'!$K:$K,"E")</f>
        <v>0</v>
      </c>
      <c r="G23" s="143">
        <f>SUMIFS('LB (PP01)'!$J:$J,'LB (PP01)'!$B:$B,$A23,'LB (PP01)'!$K:$K,"F")</f>
        <v>0</v>
      </c>
      <c r="H23" s="144">
        <f t="shared" si="1"/>
        <v>0</v>
      </c>
    </row>
    <row r="24" spans="1:8" ht="15" customHeight="1" x14ac:dyDescent="0.25">
      <c r="A24" s="97" t="s">
        <v>372</v>
      </c>
      <c r="B24" s="143">
        <f>SUMIFS('LB (PP01)'!$J:$J,'LB (PP01)'!$B:$B,$A24,'LB (PP01)'!$K:$K,"A")</f>
        <v>0</v>
      </c>
      <c r="C24" s="143">
        <f>SUMIFS('LB (PP01)'!$J:$J,'LB (PP01)'!$B:$B,$A24,'LB (PP01)'!$K:$K,"B")</f>
        <v>0</v>
      </c>
      <c r="D24" s="143">
        <f>SUMIFS('LB (PP01)'!$J:$J,'LB (PP01)'!$B:$B,$A24,'LB (PP01)'!$K:$K,"C")</f>
        <v>0</v>
      </c>
      <c r="E24" s="143">
        <f>SUMIFS('LB (PP01)'!$J:$J,'LB (PP01)'!$B:$B,$A24,'LB (PP01)'!$K:$K,"D")</f>
        <v>0</v>
      </c>
      <c r="F24" s="143">
        <f>SUMIFS('LB (PP01)'!$J:$J,'LB (PP01)'!$B:$B,$A24,'LB (PP01)'!$K:$K,"E")</f>
        <v>0</v>
      </c>
      <c r="G24" s="143">
        <f>SUMIFS('LB (PP01)'!$J:$J,'LB (PP01)'!$B:$B,$A24,'LB (PP01)'!$K:$K,"F")</f>
        <v>0</v>
      </c>
      <c r="H24" s="144">
        <f t="shared" si="1"/>
        <v>0</v>
      </c>
    </row>
    <row r="25" spans="1:8" ht="15" customHeight="1" x14ac:dyDescent="0.25">
      <c r="A25" s="97" t="s">
        <v>373</v>
      </c>
      <c r="B25" s="143">
        <f>SUMIFS('LB (PP01)'!$J:$J,'LB (PP01)'!$B:$B,$A25,'LB (PP01)'!$K:$K,"A")</f>
        <v>0</v>
      </c>
      <c r="C25" s="143">
        <f>SUMIFS('LB (PP01)'!$J:$J,'LB (PP01)'!$B:$B,$A25,'LB (PP01)'!$K:$K,"B")</f>
        <v>0</v>
      </c>
      <c r="D25" s="143">
        <f>SUMIFS('LB (PP01)'!$J:$J,'LB (PP01)'!$B:$B,$A25,'LB (PP01)'!$K:$K,"C")</f>
        <v>0</v>
      </c>
      <c r="E25" s="143">
        <f>SUMIFS('LB (PP01)'!$J:$J,'LB (PP01)'!$B:$B,$A25,'LB (PP01)'!$K:$K,"D")</f>
        <v>0</v>
      </c>
      <c r="F25" s="143">
        <f>SUMIFS('LB (PP01)'!$J:$J,'LB (PP01)'!$B:$B,$A25,'LB (PP01)'!$K:$K,"E")</f>
        <v>0</v>
      </c>
      <c r="G25" s="143">
        <f>SUMIFS('LB (PP01)'!$J:$J,'LB (PP01)'!$B:$B,$A25,'LB (PP01)'!$K:$K,"F")</f>
        <v>0</v>
      </c>
      <c r="H25" s="144">
        <f t="shared" si="1"/>
        <v>0</v>
      </c>
    </row>
    <row r="26" spans="1:8" ht="15" customHeight="1" x14ac:dyDescent="0.25">
      <c r="A26" s="96" t="s">
        <v>26</v>
      </c>
      <c r="B26" s="141">
        <f t="shared" ref="B26:G26" si="5">SUM(B27:B31)</f>
        <v>0</v>
      </c>
      <c r="C26" s="141">
        <f t="shared" si="5"/>
        <v>0</v>
      </c>
      <c r="D26" s="141">
        <f t="shared" si="5"/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2">
        <f t="shared" si="1"/>
        <v>0</v>
      </c>
    </row>
    <row r="27" spans="1:8" ht="15" customHeight="1" x14ac:dyDescent="0.25">
      <c r="A27" s="97" t="s">
        <v>374</v>
      </c>
      <c r="B27" s="143">
        <f>SUMIFS('LB (PP01)'!$J:$J,'LB (PP01)'!$B:$B,$A27,'LB (PP01)'!$K:$K,"A")</f>
        <v>0</v>
      </c>
      <c r="C27" s="143">
        <f>SUMIFS('LB (PP01)'!$J:$J,'LB (PP01)'!$B:$B,$A27,'LB (PP01)'!$K:$K,"B")</f>
        <v>0</v>
      </c>
      <c r="D27" s="143">
        <f>SUMIFS('LB (PP01)'!$J:$J,'LB (PP01)'!$B:$B,$A27,'LB (PP01)'!$K:$K,"C")</f>
        <v>0</v>
      </c>
      <c r="E27" s="143">
        <f>SUMIFS('LB (PP01)'!$J:$J,'LB (PP01)'!$B:$B,$A27,'LB (PP01)'!$K:$K,"D")</f>
        <v>0</v>
      </c>
      <c r="F27" s="143">
        <f>SUMIFS('LB (PP01)'!$J:$J,'LB (PP01)'!$B:$B,$A27,'LB (PP01)'!$K:$K,"E")</f>
        <v>0</v>
      </c>
      <c r="G27" s="143">
        <f>SUMIFS('LB (PP01)'!$J:$J,'LB (PP01)'!$B:$B,$A27,'LB (PP01)'!$K:$K,"F")</f>
        <v>0</v>
      </c>
      <c r="H27" s="144">
        <f t="shared" si="1"/>
        <v>0</v>
      </c>
    </row>
    <row r="28" spans="1:8" ht="15" customHeight="1" x14ac:dyDescent="0.25">
      <c r="A28" s="97" t="s">
        <v>376</v>
      </c>
      <c r="B28" s="143">
        <f>SUMIFS('LB (PP01)'!$J:$J,'LB (PP01)'!$B:$B,$A28,'LB (PP01)'!$K:$K,"A")</f>
        <v>0</v>
      </c>
      <c r="C28" s="143">
        <f>SUMIFS('LB (PP01)'!$J:$J,'LB (PP01)'!$B:$B,$A28,'LB (PP01)'!$K:$K,"B")</f>
        <v>0</v>
      </c>
      <c r="D28" s="143">
        <f>SUMIFS('LB (PP01)'!$J:$J,'LB (PP01)'!$B:$B,$A28,'LB (PP01)'!$K:$K,"C")</f>
        <v>0</v>
      </c>
      <c r="E28" s="143">
        <f>SUMIFS('LB (PP01)'!$J:$J,'LB (PP01)'!$B:$B,$A28,'LB (PP01)'!$K:$K,"D")</f>
        <v>0</v>
      </c>
      <c r="F28" s="143">
        <f>SUMIFS('LB (PP01)'!$J:$J,'LB (PP01)'!$B:$B,$A28,'LB (PP01)'!$K:$K,"E")</f>
        <v>0</v>
      </c>
      <c r="G28" s="143">
        <f>SUMIFS('LB (PP01)'!$J:$J,'LB (PP01)'!$B:$B,$A28,'LB (PP01)'!$K:$K,"F")</f>
        <v>0</v>
      </c>
      <c r="H28" s="144">
        <f t="shared" si="1"/>
        <v>0</v>
      </c>
    </row>
    <row r="29" spans="1:8" ht="15" customHeight="1" x14ac:dyDescent="0.25">
      <c r="A29" s="97" t="s">
        <v>378</v>
      </c>
      <c r="B29" s="143">
        <f>SUMIFS('LB (PP01)'!$J:$J,'LB (PP01)'!$B:$B,$A29,'LB (PP01)'!$K:$K,"A")</f>
        <v>0</v>
      </c>
      <c r="C29" s="143">
        <f>SUMIFS('LB (PP01)'!$J:$J,'LB (PP01)'!$B:$B,$A29,'LB (PP01)'!$K:$K,"B")</f>
        <v>0</v>
      </c>
      <c r="D29" s="143">
        <f>SUMIFS('LB (PP01)'!$J:$J,'LB (PP01)'!$B:$B,$A29,'LB (PP01)'!$K:$K,"C")</f>
        <v>0</v>
      </c>
      <c r="E29" s="143">
        <f>SUMIFS('LB (PP01)'!$J:$J,'LB (PP01)'!$B:$B,$A29,'LB (PP01)'!$K:$K,"D")</f>
        <v>0</v>
      </c>
      <c r="F29" s="143">
        <f>SUMIFS('LB (PP01)'!$J:$J,'LB (PP01)'!$B:$B,$A29,'LB (PP01)'!$K:$K,"E")</f>
        <v>0</v>
      </c>
      <c r="G29" s="143">
        <f>SUMIFS('LB (PP01)'!$J:$J,'LB (PP01)'!$B:$B,$A29,'LB (PP01)'!$K:$K,"F")</f>
        <v>0</v>
      </c>
      <c r="H29" s="144">
        <f t="shared" si="1"/>
        <v>0</v>
      </c>
    </row>
    <row r="30" spans="1:8" ht="15" customHeight="1" x14ac:dyDescent="0.25">
      <c r="A30" s="97" t="s">
        <v>380</v>
      </c>
      <c r="B30" s="143">
        <f>SUMIFS('LB (PP01)'!$J:$J,'LB (PP01)'!$B:$B,$A30,'LB (PP01)'!$K:$K,"A")</f>
        <v>0</v>
      </c>
      <c r="C30" s="143">
        <f>SUMIFS('LB (PP01)'!$J:$J,'LB (PP01)'!$B:$B,$A30,'LB (PP01)'!$K:$K,"B")</f>
        <v>0</v>
      </c>
      <c r="D30" s="143">
        <f>SUMIFS('LB (PP01)'!$J:$J,'LB (PP01)'!$B:$B,$A30,'LB (PP01)'!$K:$K,"C")</f>
        <v>0</v>
      </c>
      <c r="E30" s="143">
        <f>SUMIFS('LB (PP01)'!$J:$J,'LB (PP01)'!$B:$B,$A30,'LB (PP01)'!$K:$K,"D")</f>
        <v>0</v>
      </c>
      <c r="F30" s="143">
        <f>SUMIFS('LB (PP01)'!$J:$J,'LB (PP01)'!$B:$B,$A30,'LB (PP01)'!$K:$K,"E")</f>
        <v>0</v>
      </c>
      <c r="G30" s="143">
        <f>SUMIFS('LB (PP01)'!$J:$J,'LB (PP01)'!$B:$B,$A30,'LB (PP01)'!$K:$K,"F")</f>
        <v>0</v>
      </c>
      <c r="H30" s="144">
        <f t="shared" si="1"/>
        <v>0</v>
      </c>
    </row>
    <row r="31" spans="1:8" ht="15" customHeight="1" x14ac:dyDescent="0.25">
      <c r="A31" s="97" t="s">
        <v>382</v>
      </c>
      <c r="B31" s="143">
        <f>SUMIFS('LB (PP01)'!$J:$J,'LB (PP01)'!$B:$B,$A31,'LB (PP01)'!$K:$K,"A")</f>
        <v>0</v>
      </c>
      <c r="C31" s="143">
        <f>SUMIFS('LB (PP01)'!$J:$J,'LB (PP01)'!$B:$B,$A31,'LB (PP01)'!$K:$K,"B")</f>
        <v>0</v>
      </c>
      <c r="D31" s="143">
        <f>SUMIFS('LB (PP01)'!$J:$J,'LB (PP01)'!$B:$B,$A31,'LB (PP01)'!$K:$K,"C")</f>
        <v>0</v>
      </c>
      <c r="E31" s="143">
        <f>SUMIFS('LB (PP01)'!$J:$J,'LB (PP01)'!$B:$B,$A31,'LB (PP01)'!$K:$K,"D")</f>
        <v>0</v>
      </c>
      <c r="F31" s="143">
        <f>SUMIFS('LB (PP01)'!$J:$J,'LB (PP01)'!$B:$B,$A31,'LB (PP01)'!$K:$K,"E")</f>
        <v>0</v>
      </c>
      <c r="G31" s="143">
        <f>SUMIFS('LB (PP01)'!$J:$J,'LB (PP01)'!$B:$B,$A31,'LB (PP01)'!$K:$K,"F")</f>
        <v>0</v>
      </c>
      <c r="H31" s="144">
        <f t="shared" si="1"/>
        <v>0</v>
      </c>
    </row>
    <row r="32" spans="1:8" ht="15" customHeight="1" x14ac:dyDescent="0.25">
      <c r="A32" s="96" t="s">
        <v>27</v>
      </c>
      <c r="B32" s="141">
        <f t="shared" ref="B32:G32" si="6">SUM(B33:B37)</f>
        <v>0</v>
      </c>
      <c r="C32" s="141">
        <f t="shared" si="6"/>
        <v>0</v>
      </c>
      <c r="D32" s="141">
        <f t="shared" si="6"/>
        <v>0</v>
      </c>
      <c r="E32" s="141">
        <f t="shared" si="6"/>
        <v>0</v>
      </c>
      <c r="F32" s="141">
        <f t="shared" si="6"/>
        <v>0</v>
      </c>
      <c r="G32" s="141">
        <f t="shared" si="6"/>
        <v>0</v>
      </c>
      <c r="H32" s="142">
        <f t="shared" si="1"/>
        <v>0</v>
      </c>
    </row>
    <row r="33" spans="1:8" ht="15" customHeight="1" x14ac:dyDescent="0.25">
      <c r="A33" s="97" t="s">
        <v>375</v>
      </c>
      <c r="B33" s="143">
        <f>SUMIFS('LB (PP01)'!$J:$J,'LB (PP01)'!$B:$B,$A33,'LB (PP01)'!$K:$K,"A")</f>
        <v>0</v>
      </c>
      <c r="C33" s="143">
        <f>SUMIFS('LB (PP01)'!$J:$J,'LB (PP01)'!$B:$B,$A33,'LB (PP01)'!$K:$K,"B")</f>
        <v>0</v>
      </c>
      <c r="D33" s="143">
        <f>SUMIFS('LB (PP01)'!$J:$J,'LB (PP01)'!$B:$B,$A33,'LB (PP01)'!$K:$K,"C")</f>
        <v>0</v>
      </c>
      <c r="E33" s="143">
        <f>SUMIFS('LB (PP01)'!$J:$J,'LB (PP01)'!$B:$B,$A33,'LB (PP01)'!$K:$K,"D")</f>
        <v>0</v>
      </c>
      <c r="F33" s="143">
        <f>SUMIFS('LB (PP01)'!$J:$J,'LB (PP01)'!$B:$B,$A33,'LB (PP01)'!$K:$K,"E")</f>
        <v>0</v>
      </c>
      <c r="G33" s="143">
        <f>SUMIFS('LB (PP01)'!$J:$J,'LB (PP01)'!$B:$B,$A33,'LB (PP01)'!$K:$K,"F")</f>
        <v>0</v>
      </c>
      <c r="H33" s="144">
        <f t="shared" si="1"/>
        <v>0</v>
      </c>
    </row>
    <row r="34" spans="1:8" ht="15" customHeight="1" x14ac:dyDescent="0.25">
      <c r="A34" s="97" t="s">
        <v>377</v>
      </c>
      <c r="B34" s="143">
        <f>SUMIFS('LB (PP01)'!$J:$J,'LB (PP01)'!$B:$B,$A34,'LB (PP01)'!$K:$K,"A")</f>
        <v>0</v>
      </c>
      <c r="C34" s="143">
        <f>SUMIFS('LB (PP01)'!$J:$J,'LB (PP01)'!$B:$B,$A34,'LB (PP01)'!$K:$K,"B")</f>
        <v>0</v>
      </c>
      <c r="D34" s="143">
        <f>SUMIFS('LB (PP01)'!$J:$J,'LB (PP01)'!$B:$B,$A34,'LB (PP01)'!$K:$K,"C")</f>
        <v>0</v>
      </c>
      <c r="E34" s="143">
        <f>SUMIFS('LB (PP01)'!$J:$J,'LB (PP01)'!$B:$B,$A34,'LB (PP01)'!$K:$K,"D")</f>
        <v>0</v>
      </c>
      <c r="F34" s="143">
        <f>SUMIFS('LB (PP01)'!$J:$J,'LB (PP01)'!$B:$B,$A34,'LB (PP01)'!$K:$K,"E")</f>
        <v>0</v>
      </c>
      <c r="G34" s="143">
        <f>SUMIFS('LB (PP01)'!$J:$J,'LB (PP01)'!$B:$B,$A34,'LB (PP01)'!$K:$K,"F")</f>
        <v>0</v>
      </c>
      <c r="H34" s="144">
        <f t="shared" si="1"/>
        <v>0</v>
      </c>
    </row>
    <row r="35" spans="1:8" ht="15" customHeight="1" x14ac:dyDescent="0.25">
      <c r="A35" s="97" t="s">
        <v>379</v>
      </c>
      <c r="B35" s="143">
        <f>SUMIFS('LB (PP01)'!$J:$J,'LB (PP01)'!$B:$B,$A35,'LB (PP01)'!$K:$K,"A")</f>
        <v>0</v>
      </c>
      <c r="C35" s="143">
        <f>SUMIFS('LB (PP01)'!$J:$J,'LB (PP01)'!$B:$B,$A35,'LB (PP01)'!$K:$K,"B")</f>
        <v>0</v>
      </c>
      <c r="D35" s="143">
        <f>SUMIFS('LB (PP01)'!$J:$J,'LB (PP01)'!$B:$B,$A35,'LB (PP01)'!$K:$K,"C")</f>
        <v>0</v>
      </c>
      <c r="E35" s="143">
        <f>SUMIFS('LB (PP01)'!$J:$J,'LB (PP01)'!$B:$B,$A35,'LB (PP01)'!$K:$K,"D")</f>
        <v>0</v>
      </c>
      <c r="F35" s="143">
        <f>SUMIFS('LB (PP01)'!$J:$J,'LB (PP01)'!$B:$B,$A35,'LB (PP01)'!$K:$K,"E")</f>
        <v>0</v>
      </c>
      <c r="G35" s="143">
        <f>SUMIFS('LB (PP01)'!$J:$J,'LB (PP01)'!$B:$B,$A35,'LB (PP01)'!$K:$K,"F")</f>
        <v>0</v>
      </c>
      <c r="H35" s="144">
        <f t="shared" si="1"/>
        <v>0</v>
      </c>
    </row>
    <row r="36" spans="1:8" ht="15" customHeight="1" x14ac:dyDescent="0.25">
      <c r="A36" s="97" t="s">
        <v>381</v>
      </c>
      <c r="B36" s="143">
        <f>SUMIFS('LB (PP01)'!$J:$J,'LB (PP01)'!$B:$B,$A36,'LB (PP01)'!$K:$K,"A")</f>
        <v>0</v>
      </c>
      <c r="C36" s="143">
        <f>SUMIFS('LB (PP01)'!$J:$J,'LB (PP01)'!$B:$B,$A36,'LB (PP01)'!$K:$K,"B")</f>
        <v>0</v>
      </c>
      <c r="D36" s="143">
        <f>SUMIFS('LB (PP01)'!$J:$J,'LB (PP01)'!$B:$B,$A36,'LB (PP01)'!$K:$K,"C")</f>
        <v>0</v>
      </c>
      <c r="E36" s="143">
        <f>SUMIFS('LB (PP01)'!$J:$J,'LB (PP01)'!$B:$B,$A36,'LB (PP01)'!$K:$K,"D")</f>
        <v>0</v>
      </c>
      <c r="F36" s="143">
        <f>SUMIFS('LB (PP01)'!$J:$J,'LB (PP01)'!$B:$B,$A36,'LB (PP01)'!$K:$K,"E")</f>
        <v>0</v>
      </c>
      <c r="G36" s="143">
        <f>SUMIFS('LB (PP01)'!$J:$J,'LB (PP01)'!$B:$B,$A36,'LB (PP01)'!$K:$K,"F")</f>
        <v>0</v>
      </c>
      <c r="H36" s="144">
        <f t="shared" si="1"/>
        <v>0</v>
      </c>
    </row>
    <row r="37" spans="1:8" x14ac:dyDescent="0.25">
      <c r="A37" s="97" t="s">
        <v>383</v>
      </c>
      <c r="B37" s="143">
        <f>SUMIFS('LB (PP01)'!$J:$J,'LB (PP01)'!$B:$B,$A37,'LB (PP01)'!$K:$K,"A")</f>
        <v>0</v>
      </c>
      <c r="C37" s="143">
        <f>SUMIFS('LB (PP01)'!$J:$J,'LB (PP01)'!$B:$B,$A37,'LB (PP01)'!$K:$K,"B")</f>
        <v>0</v>
      </c>
      <c r="D37" s="143">
        <f>SUMIFS('LB (PP01)'!$J:$J,'LB (PP01)'!$B:$B,$A37,'LB (PP01)'!$K:$K,"C")</f>
        <v>0</v>
      </c>
      <c r="E37" s="143">
        <f>SUMIFS('LB (PP01)'!$J:$J,'LB (PP01)'!$B:$B,$A37,'LB (PP01)'!$K:$K,"D")</f>
        <v>0</v>
      </c>
      <c r="F37" s="143">
        <f>SUMIFS('LB (PP01)'!$J:$J,'LB (PP01)'!$B:$B,$A37,'LB (PP01)'!$K:$K,"E")</f>
        <v>0</v>
      </c>
      <c r="G37" s="143">
        <f>SUMIFS('LB (PP01)'!$J:$J,'LB (PP01)'!$B:$B,$A37,'LB (PP01)'!$K:$K,"F")</f>
        <v>0</v>
      </c>
      <c r="H37" s="144">
        <f t="shared" si="1"/>
        <v>0</v>
      </c>
    </row>
    <row r="38" spans="1:8" x14ac:dyDescent="0.25">
      <c r="A38" s="93" t="s">
        <v>241</v>
      </c>
      <c r="B38" s="145">
        <f>B2+B8+B14+B20+B26+B32</f>
        <v>0</v>
      </c>
      <c r="C38" s="145">
        <f t="shared" ref="C38:G38" si="7">C2+C8+C14+C20+C26+C32</f>
        <v>0</v>
      </c>
      <c r="D38" s="145">
        <f t="shared" si="7"/>
        <v>0</v>
      </c>
      <c r="E38" s="145">
        <f t="shared" si="7"/>
        <v>0</v>
      </c>
      <c r="F38" s="145">
        <f t="shared" si="7"/>
        <v>0</v>
      </c>
      <c r="G38" s="145">
        <f t="shared" si="7"/>
        <v>0</v>
      </c>
      <c r="H38" s="146">
        <f t="shared" si="1"/>
        <v>0</v>
      </c>
    </row>
    <row r="39" spans="1:8" x14ac:dyDescent="0.25">
      <c r="B39" s="147"/>
      <c r="C39" s="147"/>
      <c r="D39" s="147"/>
      <c r="E39" s="147"/>
      <c r="F39" s="147"/>
      <c r="G39" s="147"/>
      <c r="H39" s="148"/>
    </row>
    <row r="40" spans="1:8" ht="34.5" customHeight="1" x14ac:dyDescent="0.25">
      <c r="A40" s="95" t="s">
        <v>424</v>
      </c>
      <c r="B40" s="139" t="s">
        <v>18</v>
      </c>
      <c r="C40" s="139" t="s">
        <v>19</v>
      </c>
      <c r="D40" s="139" t="s">
        <v>272</v>
      </c>
      <c r="E40" s="139" t="s">
        <v>20</v>
      </c>
      <c r="F40" s="139" t="s">
        <v>21</v>
      </c>
      <c r="G40" s="139" t="s">
        <v>231</v>
      </c>
      <c r="H40" s="140" t="s">
        <v>241</v>
      </c>
    </row>
    <row r="41" spans="1:8" x14ac:dyDescent="0.25">
      <c r="A41" s="96" t="s">
        <v>22</v>
      </c>
      <c r="B41" s="141">
        <f t="shared" ref="B41:G41" si="8">SUM(B42:B46)</f>
        <v>0</v>
      </c>
      <c r="C41" s="141">
        <f t="shared" si="8"/>
        <v>0</v>
      </c>
      <c r="D41" s="141">
        <f t="shared" si="8"/>
        <v>0</v>
      </c>
      <c r="E41" s="141">
        <f t="shared" si="8"/>
        <v>0</v>
      </c>
      <c r="F41" s="141">
        <f t="shared" si="8"/>
        <v>0</v>
      </c>
      <c r="G41" s="141">
        <f t="shared" si="8"/>
        <v>0</v>
      </c>
      <c r="H41" s="142">
        <f t="shared" ref="H41:H77" si="9">SUM(B41:G41)</f>
        <v>0</v>
      </c>
    </row>
    <row r="42" spans="1:8" x14ac:dyDescent="0.25">
      <c r="A42" s="97" t="s">
        <v>354</v>
      </c>
      <c r="B42" s="143">
        <f>SUMIFS('PP02'!$J:$J,'PP02'!$B:$B,$A42,'PP02'!$K:$K,"A")</f>
        <v>0</v>
      </c>
      <c r="C42" s="143">
        <f>SUMIFS('PP02'!$J:$J,'PP02'!$B:$B,$A42,'PP02'!$K:$K,"B")</f>
        <v>0</v>
      </c>
      <c r="D42" s="143">
        <f>SUMIFS('PP02'!$J:$J,'PP02'!$B:$B,$A42,'PP02'!$K:$K,"C")</f>
        <v>0</v>
      </c>
      <c r="E42" s="143">
        <f>SUMIFS('PP02'!$J:$J,'PP02'!$B:$B,$A42,'PP02'!$K:$K,"D")</f>
        <v>0</v>
      </c>
      <c r="F42" s="143">
        <f>SUMIFS('PP02'!$J:$J,'PP02'!$B:$B,$A42,'PP02'!$K:$K,"E")</f>
        <v>0</v>
      </c>
      <c r="G42" s="143">
        <f>SUMIFS('PP02'!$J:$J,'PP02'!$B:$B,$A42,'PP02'!$K:$K,"F")</f>
        <v>0</v>
      </c>
      <c r="H42" s="144">
        <f t="shared" si="9"/>
        <v>0</v>
      </c>
    </row>
    <row r="43" spans="1:8" x14ac:dyDescent="0.25">
      <c r="A43" s="97" t="s">
        <v>355</v>
      </c>
      <c r="B43" s="143">
        <f>SUMIFS('PP02'!$J:$J,'PP02'!$B:$B,$A43,'PP02'!$K:$K,"A")</f>
        <v>0</v>
      </c>
      <c r="C43" s="143">
        <f>SUMIFS('PP02'!$J:$J,'PP02'!$B:$B,$A43,'PP02'!$K:$K,"B")</f>
        <v>0</v>
      </c>
      <c r="D43" s="143">
        <f>SUMIFS('PP02'!$J:$J,'PP02'!$B:$B,$A43,'PP02'!$K:$K,"C")</f>
        <v>0</v>
      </c>
      <c r="E43" s="143">
        <f>SUMIFS('PP02'!$J:$J,'PP02'!$B:$B,$A43,'PP02'!$K:$K,"D")</f>
        <v>0</v>
      </c>
      <c r="F43" s="143">
        <f>SUMIFS('PP02'!$J:$J,'PP02'!$B:$B,$A43,'PP02'!$K:$K,"E")</f>
        <v>0</v>
      </c>
      <c r="G43" s="143">
        <f>SUMIFS('PP02'!$J:$J,'PP02'!$B:$B,$A43,'PP02'!$K:$K,"F")</f>
        <v>0</v>
      </c>
      <c r="H43" s="144">
        <f t="shared" si="9"/>
        <v>0</v>
      </c>
    </row>
    <row r="44" spans="1:8" x14ac:dyDescent="0.25">
      <c r="A44" s="97" t="s">
        <v>356</v>
      </c>
      <c r="B44" s="143">
        <f>SUMIFS('PP02'!$J:$J,'PP02'!$B:$B,$A44,'PP02'!$K:$K,"A")</f>
        <v>0</v>
      </c>
      <c r="C44" s="143">
        <f>SUMIFS('PP02'!$J:$J,'PP02'!$B:$B,$A44,'PP02'!$K:$K,"B")</f>
        <v>0</v>
      </c>
      <c r="D44" s="143">
        <f>SUMIFS('PP02'!$J:$J,'PP02'!$B:$B,$A44,'PP02'!$K:$K,"C")</f>
        <v>0</v>
      </c>
      <c r="E44" s="143">
        <f>SUMIFS('PP02'!$J:$J,'PP02'!$B:$B,$A44,'PP02'!$K:$K,"D")</f>
        <v>0</v>
      </c>
      <c r="F44" s="143">
        <f>SUMIFS('PP02'!$J:$J,'PP02'!$B:$B,$A44,'PP02'!$K:$K,"E")</f>
        <v>0</v>
      </c>
      <c r="G44" s="143">
        <f>SUMIFS('PP02'!$J:$J,'PP02'!$B:$B,$A44,'PP02'!$K:$K,"F")</f>
        <v>0</v>
      </c>
      <c r="H44" s="144">
        <f t="shared" si="9"/>
        <v>0</v>
      </c>
    </row>
    <row r="45" spans="1:8" x14ac:dyDescent="0.25">
      <c r="A45" s="97" t="s">
        <v>357</v>
      </c>
      <c r="B45" s="143">
        <f>SUMIFS('PP02'!$J:$J,'PP02'!$B:$B,$A45,'PP02'!$K:$K,"A")</f>
        <v>0</v>
      </c>
      <c r="C45" s="143">
        <f>SUMIFS('PP02'!$J:$J,'PP02'!$B:$B,$A45,'PP02'!$K:$K,"B")</f>
        <v>0</v>
      </c>
      <c r="D45" s="143">
        <f>SUMIFS('PP02'!$J:$J,'PP02'!$B:$B,$A45,'PP02'!$K:$K,"C")</f>
        <v>0</v>
      </c>
      <c r="E45" s="143">
        <f>SUMIFS('PP02'!$J:$J,'PP02'!$B:$B,$A45,'PP02'!$K:$K,"D")</f>
        <v>0</v>
      </c>
      <c r="F45" s="143">
        <f>SUMIFS('PP02'!$J:$J,'PP02'!$B:$B,$A45,'PP02'!$K:$K,"E")</f>
        <v>0</v>
      </c>
      <c r="G45" s="143">
        <f>SUMIFS('PP02'!$J:$J,'PP02'!$B:$B,$A45,'PP02'!$K:$K,"F")</f>
        <v>0</v>
      </c>
      <c r="H45" s="144">
        <f t="shared" si="9"/>
        <v>0</v>
      </c>
    </row>
    <row r="46" spans="1:8" x14ac:dyDescent="0.25">
      <c r="A46" s="97" t="s">
        <v>358</v>
      </c>
      <c r="B46" s="143">
        <f>SUMIFS('PP02'!$J:$J,'PP02'!$B:$B,$A46,'PP02'!$K:$K,"A")</f>
        <v>0</v>
      </c>
      <c r="C46" s="143">
        <f>SUMIFS('PP02'!$J:$J,'PP02'!$B:$B,$A46,'PP02'!$K:$K,"B")</f>
        <v>0</v>
      </c>
      <c r="D46" s="143">
        <f>SUMIFS('PP02'!$J:$J,'PP02'!$B:$B,$A46,'PP02'!$K:$K,"C")</f>
        <v>0</v>
      </c>
      <c r="E46" s="143">
        <f>SUMIFS('PP02'!$J:$J,'PP02'!$B:$B,$A46,'PP02'!$K:$K,"D")</f>
        <v>0</v>
      </c>
      <c r="F46" s="143">
        <f>SUMIFS('PP02'!$J:$J,'PP02'!$B:$B,$A46,'PP02'!$K:$K,"E")</f>
        <v>0</v>
      </c>
      <c r="G46" s="143">
        <f>SUMIFS('PP02'!$J:$J,'PP02'!$B:$B,$A46,'PP02'!$K:$K,"F")</f>
        <v>0</v>
      </c>
      <c r="H46" s="144">
        <f t="shared" si="9"/>
        <v>0</v>
      </c>
    </row>
    <row r="47" spans="1:8" x14ac:dyDescent="0.25">
      <c r="A47" s="96" t="s">
        <v>23</v>
      </c>
      <c r="B47" s="141">
        <f t="shared" ref="B47:G47" si="10">SUM(B48:B52)</f>
        <v>0</v>
      </c>
      <c r="C47" s="141">
        <f t="shared" si="10"/>
        <v>0</v>
      </c>
      <c r="D47" s="141">
        <f t="shared" si="10"/>
        <v>0</v>
      </c>
      <c r="E47" s="141">
        <f t="shared" si="10"/>
        <v>0</v>
      </c>
      <c r="F47" s="141">
        <f t="shared" si="10"/>
        <v>0</v>
      </c>
      <c r="G47" s="141">
        <f t="shared" si="10"/>
        <v>0</v>
      </c>
      <c r="H47" s="142">
        <f t="shared" si="9"/>
        <v>0</v>
      </c>
    </row>
    <row r="48" spans="1:8" x14ac:dyDescent="0.25">
      <c r="A48" s="97" t="s">
        <v>360</v>
      </c>
      <c r="B48" s="143">
        <f>SUMIFS('PP02'!$J:$J,'PP02'!$B:$B,$A48,'PP02'!$K:$K,"A")</f>
        <v>0</v>
      </c>
      <c r="C48" s="143">
        <f>SUMIFS('PP02'!$J:$J,'PP02'!$B:$B,$A48,'PP02'!$K:$K,"B")</f>
        <v>0</v>
      </c>
      <c r="D48" s="143">
        <f>SUMIFS('PP02'!$J:$J,'PP02'!$B:$B,$A48,'PP02'!$K:$K,"C")</f>
        <v>0</v>
      </c>
      <c r="E48" s="143">
        <f>SUMIFS('PP02'!$J:$J,'PP02'!$B:$B,$A48,'PP02'!$K:$K,"D")</f>
        <v>0</v>
      </c>
      <c r="F48" s="143">
        <f>SUMIFS('PP02'!$J:$J,'PP02'!$B:$B,$A48,'PP02'!$K:$K,"E")</f>
        <v>0</v>
      </c>
      <c r="G48" s="143">
        <f>SUMIFS('PP02'!$J:$J,'PP02'!$B:$B,$A48,'PP02'!$K:$K,"F")</f>
        <v>0</v>
      </c>
      <c r="H48" s="144">
        <f t="shared" si="9"/>
        <v>0</v>
      </c>
    </row>
    <row r="49" spans="1:8" x14ac:dyDescent="0.25">
      <c r="A49" s="97" t="s">
        <v>361</v>
      </c>
      <c r="B49" s="143">
        <f>SUMIFS('PP02'!$J:$J,'PP02'!$B:$B,$A49,'PP02'!$K:$K,"A")</f>
        <v>0</v>
      </c>
      <c r="C49" s="143">
        <f>SUMIFS('PP02'!$J:$J,'PP02'!$B:$B,$A49,'PP02'!$K:$K,"B")</f>
        <v>0</v>
      </c>
      <c r="D49" s="143">
        <f>SUMIFS('PP02'!$J:$J,'PP02'!$B:$B,$A49,'PP02'!$K:$K,"C")</f>
        <v>0</v>
      </c>
      <c r="E49" s="143">
        <f>SUMIFS('PP02'!$J:$J,'PP02'!$B:$B,$A49,'PP02'!$K:$K,"D")</f>
        <v>0</v>
      </c>
      <c r="F49" s="143">
        <f>SUMIFS('PP02'!$J:$J,'PP02'!$B:$B,$A49,'PP02'!$K:$K,"E")</f>
        <v>0</v>
      </c>
      <c r="G49" s="143">
        <f>SUMIFS('PP02'!$J:$J,'PP02'!$B:$B,$A49,'PP02'!$K:$K,"F")</f>
        <v>0</v>
      </c>
      <c r="H49" s="144">
        <f t="shared" si="9"/>
        <v>0</v>
      </c>
    </row>
    <row r="50" spans="1:8" x14ac:dyDescent="0.25">
      <c r="A50" s="97" t="s">
        <v>362</v>
      </c>
      <c r="B50" s="143">
        <f>SUMIFS('PP02'!$J:$J,'PP02'!$B:$B,$A50,'PP02'!$K:$K,"A")</f>
        <v>0</v>
      </c>
      <c r="C50" s="143">
        <f>SUMIFS('PP02'!$J:$J,'PP02'!$B:$B,$A50,'PP02'!$K:$K,"B")</f>
        <v>0</v>
      </c>
      <c r="D50" s="143">
        <f>SUMIFS('PP02'!$J:$J,'PP02'!$B:$B,$A50,'PP02'!$K:$K,"C")</f>
        <v>0</v>
      </c>
      <c r="E50" s="143">
        <f>SUMIFS('PP02'!$J:$J,'PP02'!$B:$B,$A50,'PP02'!$K:$K,"D")</f>
        <v>0</v>
      </c>
      <c r="F50" s="143">
        <f>SUMIFS('PP02'!$J:$J,'PP02'!$B:$B,$A50,'PP02'!$K:$K,"E")</f>
        <v>0</v>
      </c>
      <c r="G50" s="143">
        <f>SUMIFS('PP02'!$J:$J,'PP02'!$B:$B,$A50,'PP02'!$K:$K,"F")</f>
        <v>0</v>
      </c>
      <c r="H50" s="144">
        <f t="shared" si="9"/>
        <v>0</v>
      </c>
    </row>
    <row r="51" spans="1:8" x14ac:dyDescent="0.25">
      <c r="A51" s="97" t="s">
        <v>363</v>
      </c>
      <c r="B51" s="143">
        <f>SUMIFS('PP02'!$J:$J,'PP02'!$B:$B,$A51,'PP02'!$K:$K,"A")</f>
        <v>0</v>
      </c>
      <c r="C51" s="143">
        <f>SUMIFS('PP02'!$J:$J,'PP02'!$B:$B,$A51,'PP02'!$K:$K,"B")</f>
        <v>0</v>
      </c>
      <c r="D51" s="143">
        <f>SUMIFS('PP02'!$J:$J,'PP02'!$B:$B,$A51,'PP02'!$K:$K,"C")</f>
        <v>0</v>
      </c>
      <c r="E51" s="143">
        <f>SUMIFS('PP02'!$J:$J,'PP02'!$B:$B,$A51,'PP02'!$K:$K,"D")</f>
        <v>0</v>
      </c>
      <c r="F51" s="143">
        <f>SUMIFS('PP02'!$J:$J,'PP02'!$B:$B,$A51,'PP02'!$K:$K,"E")</f>
        <v>0</v>
      </c>
      <c r="G51" s="143">
        <f>SUMIFS('PP02'!$J:$J,'PP02'!$B:$B,$A51,'PP02'!$K:$K,"F")</f>
        <v>0</v>
      </c>
      <c r="H51" s="144">
        <f t="shared" si="9"/>
        <v>0</v>
      </c>
    </row>
    <row r="52" spans="1:8" x14ac:dyDescent="0.25">
      <c r="A52" s="97" t="s">
        <v>364</v>
      </c>
      <c r="B52" s="143">
        <f>SUMIFS('PP02'!$J:$J,'PP02'!$B:$B,$A52,'PP02'!$K:$K,"A")</f>
        <v>0</v>
      </c>
      <c r="C52" s="143">
        <f>SUMIFS('PP02'!$J:$J,'PP02'!$B:$B,$A52,'PP02'!$K:$K,"B")</f>
        <v>0</v>
      </c>
      <c r="D52" s="143">
        <f>SUMIFS('PP02'!$J:$J,'PP02'!$B:$B,$A52,'PP02'!$K:$K,"C")</f>
        <v>0</v>
      </c>
      <c r="E52" s="143">
        <f>SUMIFS('PP02'!$J:$J,'PP02'!$B:$B,$A52,'PP02'!$K:$K,"D")</f>
        <v>0</v>
      </c>
      <c r="F52" s="143">
        <f>SUMIFS('PP02'!$J:$J,'PP02'!$B:$B,$A52,'PP02'!$K:$K,"E")</f>
        <v>0</v>
      </c>
      <c r="G52" s="143">
        <f>SUMIFS('PP02'!$J:$J,'PP02'!$B:$B,$A52,'PP02'!$K:$K,"F")</f>
        <v>0</v>
      </c>
      <c r="H52" s="144">
        <f t="shared" si="9"/>
        <v>0</v>
      </c>
    </row>
    <row r="53" spans="1:8" x14ac:dyDescent="0.25">
      <c r="A53" s="96" t="s">
        <v>24</v>
      </c>
      <c r="B53" s="141">
        <f t="shared" ref="B53:G53" si="11">SUM(B54:B58)</f>
        <v>0</v>
      </c>
      <c r="C53" s="141">
        <f t="shared" si="11"/>
        <v>0</v>
      </c>
      <c r="D53" s="141">
        <f t="shared" si="11"/>
        <v>0</v>
      </c>
      <c r="E53" s="141">
        <f t="shared" si="11"/>
        <v>0</v>
      </c>
      <c r="F53" s="141">
        <f t="shared" si="11"/>
        <v>0</v>
      </c>
      <c r="G53" s="141">
        <f t="shared" si="11"/>
        <v>0</v>
      </c>
      <c r="H53" s="142">
        <f t="shared" si="9"/>
        <v>0</v>
      </c>
    </row>
    <row r="54" spans="1:8" x14ac:dyDescent="0.25">
      <c r="A54" s="97" t="s">
        <v>365</v>
      </c>
      <c r="B54" s="143">
        <f>SUMIFS('PP02'!$J:$J,'PP02'!$B:$B,$A54,'PP02'!$K:$K,"A")</f>
        <v>0</v>
      </c>
      <c r="C54" s="143">
        <f>SUMIFS('PP02'!$J:$J,'PP02'!$B:$B,$A54,'PP02'!$K:$K,"B")</f>
        <v>0</v>
      </c>
      <c r="D54" s="143">
        <f>SUMIFS('PP02'!$J:$J,'PP02'!$B:$B,$A54,'PP02'!$K:$K,"C")</f>
        <v>0</v>
      </c>
      <c r="E54" s="143">
        <f>SUMIFS('PP02'!$J:$J,'PP02'!$B:$B,$A54,'PP02'!$K:$K,"D")</f>
        <v>0</v>
      </c>
      <c r="F54" s="143">
        <f>SUMIFS('PP02'!$J:$J,'PP02'!$B:$B,$A54,'PP02'!$K:$K,"E")</f>
        <v>0</v>
      </c>
      <c r="G54" s="143">
        <f>SUMIFS('PP02'!$J:$J,'PP02'!$B:$B,$A54,'PP02'!$K:$K,"F")</f>
        <v>0</v>
      </c>
      <c r="H54" s="144">
        <f t="shared" si="9"/>
        <v>0</v>
      </c>
    </row>
    <row r="55" spans="1:8" x14ac:dyDescent="0.25">
      <c r="A55" s="97" t="s">
        <v>366</v>
      </c>
      <c r="B55" s="143">
        <f>SUMIFS('PP02'!$J:$J,'PP02'!$B:$B,$A55,'PP02'!$K:$K,"A")</f>
        <v>0</v>
      </c>
      <c r="C55" s="143">
        <f>SUMIFS('PP02'!$J:$J,'PP02'!$B:$B,$A55,'PP02'!$K:$K,"B")</f>
        <v>0</v>
      </c>
      <c r="D55" s="143">
        <f>SUMIFS('PP02'!$J:$J,'PP02'!$B:$B,$A55,'PP02'!$K:$K,"C")</f>
        <v>0</v>
      </c>
      <c r="E55" s="143">
        <f>SUMIFS('PP02'!$J:$J,'PP02'!$B:$B,$A55,'PP02'!$K:$K,"D")</f>
        <v>0</v>
      </c>
      <c r="F55" s="143">
        <f>SUMIFS('PP02'!$J:$J,'PP02'!$B:$B,$A55,'PP02'!$K:$K,"E")</f>
        <v>0</v>
      </c>
      <c r="G55" s="143">
        <f>SUMIFS('PP02'!$J:$J,'PP02'!$B:$B,$A55,'PP02'!$K:$K,"F")</f>
        <v>0</v>
      </c>
      <c r="H55" s="144">
        <f t="shared" si="9"/>
        <v>0</v>
      </c>
    </row>
    <row r="56" spans="1:8" x14ac:dyDescent="0.25">
      <c r="A56" s="97" t="s">
        <v>367</v>
      </c>
      <c r="B56" s="143">
        <f>SUMIFS('PP02'!$J:$J,'PP02'!$B:$B,$A56,'PP02'!$K:$K,"A")</f>
        <v>0</v>
      </c>
      <c r="C56" s="143">
        <f>SUMIFS('PP02'!$J:$J,'PP02'!$B:$B,$A56,'PP02'!$K:$K,"B")</f>
        <v>0</v>
      </c>
      <c r="D56" s="143">
        <f>SUMIFS('PP02'!$J:$J,'PP02'!$B:$B,$A56,'PP02'!$K:$K,"C")</f>
        <v>0</v>
      </c>
      <c r="E56" s="143">
        <f>SUMIFS('PP02'!$J:$J,'PP02'!$B:$B,$A56,'PP02'!$K:$K,"D")</f>
        <v>0</v>
      </c>
      <c r="F56" s="143">
        <f>SUMIFS('PP02'!$J:$J,'PP02'!$B:$B,$A56,'PP02'!$K:$K,"E")</f>
        <v>0</v>
      </c>
      <c r="G56" s="143">
        <f>SUMIFS('PP02'!$J:$J,'PP02'!$B:$B,$A56,'PP02'!$K:$K,"F")</f>
        <v>0</v>
      </c>
      <c r="H56" s="144">
        <f t="shared" si="9"/>
        <v>0</v>
      </c>
    </row>
    <row r="57" spans="1:8" x14ac:dyDescent="0.25">
      <c r="A57" s="97" t="s">
        <v>368</v>
      </c>
      <c r="B57" s="143">
        <f>SUMIFS('PP02'!$J:$J,'PP02'!$B:$B,$A57,'PP02'!$K:$K,"A")</f>
        <v>0</v>
      </c>
      <c r="C57" s="143">
        <f>SUMIFS('PP02'!$J:$J,'PP02'!$B:$B,$A57,'PP02'!$K:$K,"B")</f>
        <v>0</v>
      </c>
      <c r="D57" s="143">
        <f>SUMIFS('PP02'!$J:$J,'PP02'!$B:$B,$A57,'PP02'!$K:$K,"C")</f>
        <v>0</v>
      </c>
      <c r="E57" s="143">
        <f>SUMIFS('PP02'!$J:$J,'PP02'!$B:$B,$A57,'PP02'!$K:$K,"D")</f>
        <v>0</v>
      </c>
      <c r="F57" s="143">
        <f>SUMIFS('PP02'!$J:$J,'PP02'!$B:$B,$A57,'PP02'!$K:$K,"E")</f>
        <v>0</v>
      </c>
      <c r="G57" s="143">
        <f>SUMIFS('PP02'!$J:$J,'PP02'!$B:$B,$A57,'PP02'!$K:$K,"F")</f>
        <v>0</v>
      </c>
      <c r="H57" s="144">
        <f t="shared" si="9"/>
        <v>0</v>
      </c>
    </row>
    <row r="58" spans="1:8" x14ac:dyDescent="0.25">
      <c r="A58" s="97" t="s">
        <v>369</v>
      </c>
      <c r="B58" s="143">
        <f>SUMIFS('PP02'!$J:$J,'PP02'!$B:$B,$A58,'PP02'!$K:$K,"A")</f>
        <v>0</v>
      </c>
      <c r="C58" s="143">
        <f>SUMIFS('PP02'!$J:$J,'PP02'!$B:$B,$A58,'PP02'!$K:$K,"B")</f>
        <v>0</v>
      </c>
      <c r="D58" s="143">
        <f>SUMIFS('PP02'!$J:$J,'PP02'!$B:$B,$A58,'PP02'!$K:$K,"C")</f>
        <v>0</v>
      </c>
      <c r="E58" s="143">
        <f>SUMIFS('PP02'!$J:$J,'PP02'!$B:$B,$A58,'PP02'!$K:$K,"D")</f>
        <v>0</v>
      </c>
      <c r="F58" s="143">
        <f>SUMIFS('PP02'!$J:$J,'PP02'!$B:$B,$A58,'PP02'!$K:$K,"E")</f>
        <v>0</v>
      </c>
      <c r="G58" s="143">
        <f>SUMIFS('PP02'!$J:$J,'PP02'!$B:$B,$A58,'PP02'!$K:$K,"F")</f>
        <v>0</v>
      </c>
      <c r="H58" s="144">
        <f t="shared" si="9"/>
        <v>0</v>
      </c>
    </row>
    <row r="59" spans="1:8" x14ac:dyDescent="0.25">
      <c r="A59" s="96" t="s">
        <v>25</v>
      </c>
      <c r="B59" s="141">
        <f t="shared" ref="B59:G59" si="12">SUM(B60:B64)</f>
        <v>0</v>
      </c>
      <c r="C59" s="141">
        <f t="shared" si="12"/>
        <v>0</v>
      </c>
      <c r="D59" s="141">
        <f t="shared" si="12"/>
        <v>0</v>
      </c>
      <c r="E59" s="141">
        <f t="shared" si="12"/>
        <v>0</v>
      </c>
      <c r="F59" s="141">
        <f t="shared" si="12"/>
        <v>0</v>
      </c>
      <c r="G59" s="141">
        <f t="shared" si="12"/>
        <v>0</v>
      </c>
      <c r="H59" s="142">
        <f t="shared" si="9"/>
        <v>0</v>
      </c>
    </row>
    <row r="60" spans="1:8" x14ac:dyDescent="0.25">
      <c r="A60" s="97" t="s">
        <v>359</v>
      </c>
      <c r="B60" s="143">
        <f>SUMIFS('PP02'!$J:$J,'PP02'!$B:$B,$A60,'PP02'!$K:$K,"A")</f>
        <v>0</v>
      </c>
      <c r="C60" s="143">
        <f>SUMIFS('PP02'!$J:$J,'PP02'!$B:$B,$A60,'PP02'!$K:$K,"B")</f>
        <v>0</v>
      </c>
      <c r="D60" s="143">
        <f>SUMIFS('PP02'!$J:$J,'PP02'!$B:$B,$A60,'PP02'!$K:$K,"C")</f>
        <v>0</v>
      </c>
      <c r="E60" s="143">
        <f>SUMIFS('PP02'!$J:$J,'PP02'!$B:$B,$A60,'PP02'!$K:$K,"D")</f>
        <v>0</v>
      </c>
      <c r="F60" s="143">
        <f>SUMIFS('PP02'!$J:$J,'PP02'!$B:$B,$A60,'PP02'!$K:$K,"E")</f>
        <v>0</v>
      </c>
      <c r="G60" s="143">
        <f>SUMIFS('PP02'!$J:$J,'PP02'!$B:$B,$A60,'PP02'!$K:$K,"F")</f>
        <v>0</v>
      </c>
      <c r="H60" s="144">
        <f t="shared" si="9"/>
        <v>0</v>
      </c>
    </row>
    <row r="61" spans="1:8" x14ac:dyDescent="0.25">
      <c r="A61" s="97" t="s">
        <v>370</v>
      </c>
      <c r="B61" s="143">
        <f>SUMIFS('PP02'!$J:$J,'PP02'!$B:$B,$A61,'PP02'!$K:$K,"A")</f>
        <v>0</v>
      </c>
      <c r="C61" s="143">
        <f>SUMIFS('PP02'!$J:$J,'PP02'!$B:$B,$A61,'PP02'!$K:$K,"B")</f>
        <v>0</v>
      </c>
      <c r="D61" s="143">
        <f>SUMIFS('PP02'!$J:$J,'PP02'!$B:$B,$A61,'PP02'!$K:$K,"C")</f>
        <v>0</v>
      </c>
      <c r="E61" s="143">
        <f>SUMIFS('PP02'!$J:$J,'PP02'!$B:$B,$A61,'PP02'!$K:$K,"D")</f>
        <v>0</v>
      </c>
      <c r="F61" s="143">
        <f>SUMIFS('PP02'!$J:$J,'PP02'!$B:$B,$A61,'PP02'!$K:$K,"E")</f>
        <v>0</v>
      </c>
      <c r="G61" s="143">
        <f>SUMIFS('PP02'!$J:$J,'PP02'!$B:$B,$A61,'PP02'!$K:$K,"F")</f>
        <v>0</v>
      </c>
      <c r="H61" s="144">
        <f t="shared" si="9"/>
        <v>0</v>
      </c>
    </row>
    <row r="62" spans="1:8" x14ac:dyDescent="0.25">
      <c r="A62" s="97" t="s">
        <v>371</v>
      </c>
      <c r="B62" s="143">
        <f>SUMIFS('PP02'!$J:$J,'PP02'!$B:$B,$A62,'PP02'!$K:$K,"A")</f>
        <v>0</v>
      </c>
      <c r="C62" s="143">
        <f>SUMIFS('PP02'!$J:$J,'PP02'!$B:$B,$A62,'PP02'!$K:$K,"B")</f>
        <v>0</v>
      </c>
      <c r="D62" s="143">
        <f>SUMIFS('PP02'!$J:$J,'PP02'!$B:$B,$A62,'PP02'!$K:$K,"C")</f>
        <v>0</v>
      </c>
      <c r="E62" s="143">
        <f>SUMIFS('PP02'!$J:$J,'PP02'!$B:$B,$A62,'PP02'!$K:$K,"D")</f>
        <v>0</v>
      </c>
      <c r="F62" s="143">
        <f>SUMIFS('PP02'!$J:$J,'PP02'!$B:$B,$A62,'PP02'!$K:$K,"E")</f>
        <v>0</v>
      </c>
      <c r="G62" s="143">
        <f>SUMIFS('PP02'!$J:$J,'PP02'!$B:$B,$A62,'PP02'!$K:$K,"F")</f>
        <v>0</v>
      </c>
      <c r="H62" s="144">
        <f t="shared" si="9"/>
        <v>0</v>
      </c>
    </row>
    <row r="63" spans="1:8" x14ac:dyDescent="0.25">
      <c r="A63" s="97" t="s">
        <v>372</v>
      </c>
      <c r="B63" s="143">
        <f>SUMIFS('PP02'!$J:$J,'PP02'!$B:$B,$A63,'PP02'!$K:$K,"A")</f>
        <v>0</v>
      </c>
      <c r="C63" s="143">
        <f>SUMIFS('PP02'!$J:$J,'PP02'!$B:$B,$A63,'PP02'!$K:$K,"B")</f>
        <v>0</v>
      </c>
      <c r="D63" s="143">
        <f>SUMIFS('PP02'!$J:$J,'PP02'!$B:$B,$A63,'PP02'!$K:$K,"C")</f>
        <v>0</v>
      </c>
      <c r="E63" s="143">
        <f>SUMIFS('PP02'!$J:$J,'PP02'!$B:$B,$A63,'PP02'!$K:$K,"D")</f>
        <v>0</v>
      </c>
      <c r="F63" s="143">
        <f>SUMIFS('PP02'!$J:$J,'PP02'!$B:$B,$A63,'PP02'!$K:$K,"E")</f>
        <v>0</v>
      </c>
      <c r="G63" s="143">
        <f>SUMIFS('PP02'!$J:$J,'PP02'!$B:$B,$A63,'PP02'!$K:$K,"F")</f>
        <v>0</v>
      </c>
      <c r="H63" s="144">
        <f t="shared" si="9"/>
        <v>0</v>
      </c>
    </row>
    <row r="64" spans="1:8" x14ac:dyDescent="0.25">
      <c r="A64" s="97" t="s">
        <v>373</v>
      </c>
      <c r="B64" s="143">
        <f>SUMIFS('PP02'!$J:$J,'PP02'!$B:$B,$A64,'PP02'!$K:$K,"A")</f>
        <v>0</v>
      </c>
      <c r="C64" s="143">
        <f>SUMIFS('PP02'!$J:$J,'PP02'!$B:$B,$A64,'PP02'!$K:$K,"B")</f>
        <v>0</v>
      </c>
      <c r="D64" s="143">
        <f>SUMIFS('PP02'!$J:$J,'PP02'!$B:$B,$A64,'PP02'!$K:$K,"C")</f>
        <v>0</v>
      </c>
      <c r="E64" s="143">
        <f>SUMIFS('PP02'!$J:$J,'PP02'!$B:$B,$A64,'PP02'!$K:$K,"D")</f>
        <v>0</v>
      </c>
      <c r="F64" s="143">
        <f>SUMIFS('PP02'!$J:$J,'PP02'!$B:$B,$A64,'PP02'!$K:$K,"E")</f>
        <v>0</v>
      </c>
      <c r="G64" s="143">
        <f>SUMIFS('PP02'!$J:$J,'PP02'!$B:$B,$A64,'PP02'!$K:$K,"F")</f>
        <v>0</v>
      </c>
      <c r="H64" s="144">
        <f t="shared" si="9"/>
        <v>0</v>
      </c>
    </row>
    <row r="65" spans="1:8" x14ac:dyDescent="0.25">
      <c r="A65" s="96" t="s">
        <v>26</v>
      </c>
      <c r="B65" s="141">
        <f t="shared" ref="B65:G65" si="13">SUM(B66:B70)</f>
        <v>0</v>
      </c>
      <c r="C65" s="141">
        <f t="shared" si="13"/>
        <v>0</v>
      </c>
      <c r="D65" s="141">
        <f t="shared" si="13"/>
        <v>0</v>
      </c>
      <c r="E65" s="141">
        <f t="shared" si="13"/>
        <v>0</v>
      </c>
      <c r="F65" s="141">
        <f t="shared" si="13"/>
        <v>0</v>
      </c>
      <c r="G65" s="141">
        <f t="shared" si="13"/>
        <v>0</v>
      </c>
      <c r="H65" s="142">
        <f t="shared" si="9"/>
        <v>0</v>
      </c>
    </row>
    <row r="66" spans="1:8" x14ac:dyDescent="0.25">
      <c r="A66" s="97" t="s">
        <v>374</v>
      </c>
      <c r="B66" s="143">
        <f>SUMIFS('PP02'!$J:$J,'PP02'!$B:$B,$A66,'PP02'!$K:$K,"A")</f>
        <v>0</v>
      </c>
      <c r="C66" s="143">
        <f>SUMIFS('PP02'!$J:$J,'PP02'!$B:$B,$A66,'PP02'!$K:$K,"B")</f>
        <v>0</v>
      </c>
      <c r="D66" s="143">
        <f>SUMIFS('PP02'!$J:$J,'PP02'!$B:$B,$A66,'PP02'!$K:$K,"C")</f>
        <v>0</v>
      </c>
      <c r="E66" s="143">
        <f>SUMIFS('PP02'!$J:$J,'PP02'!$B:$B,$A66,'PP02'!$K:$K,"D")</f>
        <v>0</v>
      </c>
      <c r="F66" s="143">
        <f>SUMIFS('PP02'!$J:$J,'PP02'!$B:$B,$A66,'PP02'!$K:$K,"E")</f>
        <v>0</v>
      </c>
      <c r="G66" s="143">
        <f>SUMIFS('PP02'!$J:$J,'PP02'!$B:$B,$A66,'PP02'!$K:$K,"F")</f>
        <v>0</v>
      </c>
      <c r="H66" s="144">
        <f t="shared" si="9"/>
        <v>0</v>
      </c>
    </row>
    <row r="67" spans="1:8" x14ac:dyDescent="0.25">
      <c r="A67" s="97" t="s">
        <v>376</v>
      </c>
      <c r="B67" s="143">
        <f>SUMIFS('PP02'!$J:$J,'PP02'!$B:$B,$A67,'PP02'!$K:$K,"A")</f>
        <v>0</v>
      </c>
      <c r="C67" s="143">
        <f>SUMIFS('PP02'!$J:$J,'PP02'!$B:$B,$A67,'PP02'!$K:$K,"B")</f>
        <v>0</v>
      </c>
      <c r="D67" s="143">
        <f>SUMIFS('PP02'!$J:$J,'PP02'!$B:$B,$A67,'PP02'!$K:$K,"C")</f>
        <v>0</v>
      </c>
      <c r="E67" s="143">
        <f>SUMIFS('PP02'!$J:$J,'PP02'!$B:$B,$A67,'PP02'!$K:$K,"D")</f>
        <v>0</v>
      </c>
      <c r="F67" s="143">
        <f>SUMIFS('PP02'!$J:$J,'PP02'!$B:$B,$A67,'PP02'!$K:$K,"E")</f>
        <v>0</v>
      </c>
      <c r="G67" s="143">
        <f>SUMIFS('PP02'!$J:$J,'PP02'!$B:$B,$A67,'PP02'!$K:$K,"F")</f>
        <v>0</v>
      </c>
      <c r="H67" s="144">
        <f t="shared" si="9"/>
        <v>0</v>
      </c>
    </row>
    <row r="68" spans="1:8" x14ac:dyDescent="0.25">
      <c r="A68" s="97" t="s">
        <v>378</v>
      </c>
      <c r="B68" s="143">
        <f>SUMIFS('PP02'!$J:$J,'PP02'!$B:$B,$A68,'PP02'!$K:$K,"A")</f>
        <v>0</v>
      </c>
      <c r="C68" s="143">
        <f>SUMIFS('PP02'!$J:$J,'PP02'!$B:$B,$A68,'PP02'!$K:$K,"B")</f>
        <v>0</v>
      </c>
      <c r="D68" s="143">
        <f>SUMIFS('PP02'!$J:$J,'PP02'!$B:$B,$A68,'PP02'!$K:$K,"C")</f>
        <v>0</v>
      </c>
      <c r="E68" s="143">
        <f>SUMIFS('PP02'!$J:$J,'PP02'!$B:$B,$A68,'PP02'!$K:$K,"D")</f>
        <v>0</v>
      </c>
      <c r="F68" s="143">
        <f>SUMIFS('PP02'!$J:$J,'PP02'!$B:$B,$A68,'PP02'!$K:$K,"E")</f>
        <v>0</v>
      </c>
      <c r="G68" s="143">
        <f>SUMIFS('PP02'!$J:$J,'PP02'!$B:$B,$A68,'PP02'!$K:$K,"F")</f>
        <v>0</v>
      </c>
      <c r="H68" s="144">
        <f t="shared" si="9"/>
        <v>0</v>
      </c>
    </row>
    <row r="69" spans="1:8" x14ac:dyDescent="0.25">
      <c r="A69" s="97" t="s">
        <v>380</v>
      </c>
      <c r="B69" s="143">
        <f>SUMIFS('PP02'!$J:$J,'PP02'!$B:$B,$A69,'PP02'!$K:$K,"A")</f>
        <v>0</v>
      </c>
      <c r="C69" s="143">
        <f>SUMIFS('PP02'!$J:$J,'PP02'!$B:$B,$A69,'PP02'!$K:$K,"B")</f>
        <v>0</v>
      </c>
      <c r="D69" s="143">
        <f>SUMIFS('PP02'!$J:$J,'PP02'!$B:$B,$A69,'PP02'!$K:$K,"C")</f>
        <v>0</v>
      </c>
      <c r="E69" s="143">
        <f>SUMIFS('PP02'!$J:$J,'PP02'!$B:$B,$A69,'PP02'!$K:$K,"D")</f>
        <v>0</v>
      </c>
      <c r="F69" s="143">
        <f>SUMIFS('PP02'!$J:$J,'PP02'!$B:$B,$A69,'PP02'!$K:$K,"E")</f>
        <v>0</v>
      </c>
      <c r="G69" s="143">
        <f>SUMIFS('PP02'!$J:$J,'PP02'!$B:$B,$A69,'PP02'!$K:$K,"F")</f>
        <v>0</v>
      </c>
      <c r="H69" s="144">
        <f t="shared" si="9"/>
        <v>0</v>
      </c>
    </row>
    <row r="70" spans="1:8" x14ac:dyDescent="0.25">
      <c r="A70" s="97" t="s">
        <v>382</v>
      </c>
      <c r="B70" s="143">
        <f>SUMIFS('PP02'!$J:$J,'PP02'!$B:$B,$A70,'PP02'!$K:$K,"A")</f>
        <v>0</v>
      </c>
      <c r="C70" s="143">
        <f>SUMIFS('PP02'!$J:$J,'PP02'!$B:$B,$A70,'PP02'!$K:$K,"B")</f>
        <v>0</v>
      </c>
      <c r="D70" s="143">
        <f>SUMIFS('PP02'!$J:$J,'PP02'!$B:$B,$A70,'PP02'!$K:$K,"C")</f>
        <v>0</v>
      </c>
      <c r="E70" s="143">
        <f>SUMIFS('PP02'!$J:$J,'PP02'!$B:$B,$A70,'PP02'!$K:$K,"D")</f>
        <v>0</v>
      </c>
      <c r="F70" s="143">
        <f>SUMIFS('PP02'!$J:$J,'PP02'!$B:$B,$A70,'PP02'!$K:$K,"E")</f>
        <v>0</v>
      </c>
      <c r="G70" s="143">
        <f>SUMIFS('PP02'!$J:$J,'PP02'!$B:$B,$A70,'PP02'!$K:$K,"F")</f>
        <v>0</v>
      </c>
      <c r="H70" s="144">
        <f t="shared" si="9"/>
        <v>0</v>
      </c>
    </row>
    <row r="71" spans="1:8" x14ac:dyDescent="0.25">
      <c r="A71" s="96" t="s">
        <v>27</v>
      </c>
      <c r="B71" s="141">
        <f t="shared" ref="B71:G71" si="14">SUM(B72:B76)</f>
        <v>0</v>
      </c>
      <c r="C71" s="141">
        <f t="shared" si="14"/>
        <v>0</v>
      </c>
      <c r="D71" s="141">
        <f t="shared" si="14"/>
        <v>0</v>
      </c>
      <c r="E71" s="141">
        <f t="shared" si="14"/>
        <v>0</v>
      </c>
      <c r="F71" s="141">
        <f t="shared" si="14"/>
        <v>0</v>
      </c>
      <c r="G71" s="141">
        <f t="shared" si="14"/>
        <v>0</v>
      </c>
      <c r="H71" s="142">
        <f t="shared" si="9"/>
        <v>0</v>
      </c>
    </row>
    <row r="72" spans="1:8" x14ac:dyDescent="0.25">
      <c r="A72" s="97" t="s">
        <v>375</v>
      </c>
      <c r="B72" s="143">
        <f>SUMIFS('PP02'!$J:$J,'PP02'!$B:$B,$A72,'PP02'!$K:$K,"A")</f>
        <v>0</v>
      </c>
      <c r="C72" s="143">
        <f>SUMIFS('PP02'!$J:$J,'PP02'!$B:$B,$A72,'PP02'!$K:$K,"B")</f>
        <v>0</v>
      </c>
      <c r="D72" s="143">
        <f>SUMIFS('PP02'!$J:$J,'PP02'!$B:$B,$A72,'PP02'!$K:$K,"C")</f>
        <v>0</v>
      </c>
      <c r="E72" s="143">
        <f>SUMIFS('PP02'!$J:$J,'PP02'!$B:$B,$A72,'PP02'!$K:$K,"D")</f>
        <v>0</v>
      </c>
      <c r="F72" s="143">
        <f>SUMIFS('PP02'!$J:$J,'PP02'!$B:$B,$A72,'PP02'!$K:$K,"E")</f>
        <v>0</v>
      </c>
      <c r="G72" s="143">
        <f>SUMIFS('PP02'!$J:$J,'PP02'!$B:$B,$A72,'PP02'!$K:$K,"F")</f>
        <v>0</v>
      </c>
      <c r="H72" s="144">
        <f t="shared" si="9"/>
        <v>0</v>
      </c>
    </row>
    <row r="73" spans="1:8" x14ac:dyDescent="0.25">
      <c r="A73" s="97" t="s">
        <v>377</v>
      </c>
      <c r="B73" s="143">
        <f>SUMIFS('PP02'!$J:$J,'PP02'!$B:$B,$A73,'PP02'!$K:$K,"A")</f>
        <v>0</v>
      </c>
      <c r="C73" s="143">
        <f>SUMIFS('PP02'!$J:$J,'PP02'!$B:$B,$A73,'PP02'!$K:$K,"B")</f>
        <v>0</v>
      </c>
      <c r="D73" s="143">
        <f>SUMIFS('PP02'!$J:$J,'PP02'!$B:$B,$A73,'PP02'!$K:$K,"C")</f>
        <v>0</v>
      </c>
      <c r="E73" s="143">
        <f>SUMIFS('PP02'!$J:$J,'PP02'!$B:$B,$A73,'PP02'!$K:$K,"D")</f>
        <v>0</v>
      </c>
      <c r="F73" s="143">
        <f>SUMIFS('PP02'!$J:$J,'PP02'!$B:$B,$A73,'PP02'!$K:$K,"E")</f>
        <v>0</v>
      </c>
      <c r="G73" s="143">
        <f>SUMIFS('PP02'!$J:$J,'PP02'!$B:$B,$A73,'PP02'!$K:$K,"F")</f>
        <v>0</v>
      </c>
      <c r="H73" s="144">
        <f t="shared" si="9"/>
        <v>0</v>
      </c>
    </row>
    <row r="74" spans="1:8" x14ac:dyDescent="0.25">
      <c r="A74" s="97" t="s">
        <v>379</v>
      </c>
      <c r="B74" s="143">
        <f>SUMIFS('PP02'!$J:$J,'PP02'!$B:$B,$A74,'PP02'!$K:$K,"A")</f>
        <v>0</v>
      </c>
      <c r="C74" s="143">
        <f>SUMIFS('PP02'!$J:$J,'PP02'!$B:$B,$A74,'PP02'!$K:$K,"B")</f>
        <v>0</v>
      </c>
      <c r="D74" s="143">
        <f>SUMIFS('PP02'!$J:$J,'PP02'!$B:$B,$A74,'PP02'!$K:$K,"C")</f>
        <v>0</v>
      </c>
      <c r="E74" s="143">
        <f>SUMIFS('PP02'!$J:$J,'PP02'!$B:$B,$A74,'PP02'!$K:$K,"D")</f>
        <v>0</v>
      </c>
      <c r="F74" s="143">
        <f>SUMIFS('PP02'!$J:$J,'PP02'!$B:$B,$A74,'PP02'!$K:$K,"E")</f>
        <v>0</v>
      </c>
      <c r="G74" s="143">
        <f>SUMIFS('PP02'!$J:$J,'PP02'!$B:$B,$A74,'PP02'!$K:$K,"F")</f>
        <v>0</v>
      </c>
      <c r="H74" s="144">
        <f t="shared" si="9"/>
        <v>0</v>
      </c>
    </row>
    <row r="75" spans="1:8" x14ac:dyDescent="0.25">
      <c r="A75" s="97" t="s">
        <v>381</v>
      </c>
      <c r="B75" s="143">
        <f>SUMIFS('PP02'!$J:$J,'PP02'!$B:$B,$A75,'PP02'!$K:$K,"A")</f>
        <v>0</v>
      </c>
      <c r="C75" s="143">
        <f>SUMIFS('PP02'!$J:$J,'PP02'!$B:$B,$A75,'PP02'!$K:$K,"B")</f>
        <v>0</v>
      </c>
      <c r="D75" s="143">
        <f>SUMIFS('PP02'!$J:$J,'PP02'!$B:$B,$A75,'PP02'!$K:$K,"C")</f>
        <v>0</v>
      </c>
      <c r="E75" s="143">
        <f>SUMIFS('PP02'!$J:$J,'PP02'!$B:$B,$A75,'PP02'!$K:$K,"D")</f>
        <v>0</v>
      </c>
      <c r="F75" s="143">
        <f>SUMIFS('PP02'!$J:$J,'PP02'!$B:$B,$A75,'PP02'!$K:$K,"E")</f>
        <v>0</v>
      </c>
      <c r="G75" s="143">
        <f>SUMIFS('PP02'!$J:$J,'PP02'!$B:$B,$A75,'PP02'!$K:$K,"F")</f>
        <v>0</v>
      </c>
      <c r="H75" s="144">
        <f t="shared" si="9"/>
        <v>0</v>
      </c>
    </row>
    <row r="76" spans="1:8" x14ac:dyDescent="0.25">
      <c r="A76" s="97" t="s">
        <v>383</v>
      </c>
      <c r="B76" s="143">
        <f>SUMIFS('PP02'!$J:$J,'PP02'!$B:$B,$A76,'PP02'!$K:$K,"A")</f>
        <v>0</v>
      </c>
      <c r="C76" s="143">
        <f>SUMIFS('PP02'!$J:$J,'PP02'!$B:$B,$A76,'PP02'!$K:$K,"B")</f>
        <v>0</v>
      </c>
      <c r="D76" s="143">
        <f>SUMIFS('PP02'!$J:$J,'PP02'!$B:$B,$A76,'PP02'!$K:$K,"C")</f>
        <v>0</v>
      </c>
      <c r="E76" s="143">
        <f>SUMIFS('PP02'!$J:$J,'PP02'!$B:$B,$A76,'PP02'!$K:$K,"D")</f>
        <v>0</v>
      </c>
      <c r="F76" s="143">
        <f>SUMIFS('PP02'!$J:$J,'PP02'!$B:$B,$A76,'PP02'!$K:$K,"E")</f>
        <v>0</v>
      </c>
      <c r="G76" s="143">
        <f>SUMIFS('PP02'!$J:$J,'PP02'!$B:$B,$A76,'PP02'!$K:$K,"F")</f>
        <v>0</v>
      </c>
      <c r="H76" s="144">
        <f t="shared" si="9"/>
        <v>0</v>
      </c>
    </row>
    <row r="77" spans="1:8" x14ac:dyDescent="0.25">
      <c r="A77" s="93" t="s">
        <v>241</v>
      </c>
      <c r="B77" s="145">
        <f>B41+B47+B53+B59+B65+B71</f>
        <v>0</v>
      </c>
      <c r="C77" s="145">
        <f t="shared" ref="C77:G77" si="15">C41+C47+C53+C59+C65+C71</f>
        <v>0</v>
      </c>
      <c r="D77" s="145">
        <f t="shared" si="15"/>
        <v>0</v>
      </c>
      <c r="E77" s="145">
        <f t="shared" si="15"/>
        <v>0</v>
      </c>
      <c r="F77" s="145">
        <f t="shared" si="15"/>
        <v>0</v>
      </c>
      <c r="G77" s="145">
        <f t="shared" si="15"/>
        <v>0</v>
      </c>
      <c r="H77" s="146">
        <f t="shared" si="9"/>
        <v>0</v>
      </c>
    </row>
    <row r="79" spans="1:8" ht="34.5" customHeight="1" x14ac:dyDescent="0.25">
      <c r="A79" s="95" t="s">
        <v>425</v>
      </c>
      <c r="B79" s="139" t="s">
        <v>18</v>
      </c>
      <c r="C79" s="139" t="s">
        <v>19</v>
      </c>
      <c r="D79" s="139" t="s">
        <v>272</v>
      </c>
      <c r="E79" s="139" t="s">
        <v>20</v>
      </c>
      <c r="F79" s="139" t="s">
        <v>21</v>
      </c>
      <c r="G79" s="139" t="s">
        <v>231</v>
      </c>
      <c r="H79" s="140" t="s">
        <v>241</v>
      </c>
    </row>
    <row r="80" spans="1:8" x14ac:dyDescent="0.25">
      <c r="A80" s="96" t="s">
        <v>22</v>
      </c>
      <c r="B80" s="141">
        <f t="shared" ref="B80:G80" si="16">SUM(B81:B85)</f>
        <v>0</v>
      </c>
      <c r="C80" s="141">
        <f t="shared" si="16"/>
        <v>0</v>
      </c>
      <c r="D80" s="141">
        <f t="shared" si="16"/>
        <v>0</v>
      </c>
      <c r="E80" s="141">
        <f t="shared" si="16"/>
        <v>0</v>
      </c>
      <c r="F80" s="141">
        <f t="shared" si="16"/>
        <v>0</v>
      </c>
      <c r="G80" s="141">
        <f t="shared" si="16"/>
        <v>0</v>
      </c>
      <c r="H80" s="142">
        <f t="shared" ref="H80:H116" si="17">SUM(B80:G80)</f>
        <v>0</v>
      </c>
    </row>
    <row r="81" spans="1:8" x14ac:dyDescent="0.25">
      <c r="A81" s="97" t="s">
        <v>354</v>
      </c>
      <c r="B81" s="143">
        <f>SUMIFS('PP03'!$J:$J,'PP03'!$B:$B,$A81,'PP03'!$K:$K,"A")</f>
        <v>0</v>
      </c>
      <c r="C81" s="143">
        <f>SUMIFS('PP03'!$J:$J,'PP03'!$B:$B,$A81,'PP03'!$K:$K,"B")</f>
        <v>0</v>
      </c>
      <c r="D81" s="143">
        <f>SUMIFS('PP03'!$J:$J,'PP03'!$B:$B,$A81,'PP03'!$K:$K,"C")</f>
        <v>0</v>
      </c>
      <c r="E81" s="143">
        <f>SUMIFS('PP03'!$J:$J,'PP03'!$B:$B,$A81,'PP03'!$K:$K,"D")</f>
        <v>0</v>
      </c>
      <c r="F81" s="143">
        <f>SUMIFS('PP03'!$J:$J,'PP03'!$B:$B,$A81,'PP03'!$K:$K,"E")</f>
        <v>0</v>
      </c>
      <c r="G81" s="143">
        <f>SUMIFS('PP03'!$J:$J,'PP03'!$B:$B,$A81,'PP03'!$K:$K,"F")</f>
        <v>0</v>
      </c>
      <c r="H81" s="144">
        <f t="shared" si="17"/>
        <v>0</v>
      </c>
    </row>
    <row r="82" spans="1:8" x14ac:dyDescent="0.25">
      <c r="A82" s="97" t="s">
        <v>355</v>
      </c>
      <c r="B82" s="143">
        <f>SUMIFS('PP03'!$J:$J,'PP03'!$B:$B,$A82,'PP03'!$K:$K,"A")</f>
        <v>0</v>
      </c>
      <c r="C82" s="143">
        <f>SUMIFS('PP03'!$J:$J,'PP03'!$B:$B,$A82,'PP03'!$K:$K,"B")</f>
        <v>0</v>
      </c>
      <c r="D82" s="143">
        <f>SUMIFS('PP03'!$J:$J,'PP03'!$B:$B,$A82,'PP03'!$K:$K,"C")</f>
        <v>0</v>
      </c>
      <c r="E82" s="143">
        <f>SUMIFS('PP03'!$J:$J,'PP03'!$B:$B,$A82,'PP03'!$K:$K,"D")</f>
        <v>0</v>
      </c>
      <c r="F82" s="143">
        <f>SUMIFS('PP03'!$J:$J,'PP03'!$B:$B,$A82,'PP03'!$K:$K,"E")</f>
        <v>0</v>
      </c>
      <c r="G82" s="143">
        <f>SUMIFS('PP03'!$J:$J,'PP03'!$B:$B,$A82,'PP03'!$K:$K,"F")</f>
        <v>0</v>
      </c>
      <c r="H82" s="144">
        <f t="shared" si="17"/>
        <v>0</v>
      </c>
    </row>
    <row r="83" spans="1:8" x14ac:dyDescent="0.25">
      <c r="A83" s="97" t="s">
        <v>356</v>
      </c>
      <c r="B83" s="143">
        <f>SUMIFS('PP03'!$J:$J,'PP03'!$B:$B,$A83,'PP03'!$K:$K,"A")</f>
        <v>0</v>
      </c>
      <c r="C83" s="143">
        <f>SUMIFS('PP03'!$J:$J,'PP03'!$B:$B,$A83,'PP03'!$K:$K,"B")</f>
        <v>0</v>
      </c>
      <c r="D83" s="143">
        <f>SUMIFS('PP03'!$J:$J,'PP03'!$B:$B,$A83,'PP03'!$K:$K,"C")</f>
        <v>0</v>
      </c>
      <c r="E83" s="143">
        <f>SUMIFS('PP03'!$J:$J,'PP03'!$B:$B,$A83,'PP03'!$K:$K,"D")</f>
        <v>0</v>
      </c>
      <c r="F83" s="143">
        <f>SUMIFS('PP03'!$J:$J,'PP03'!$B:$B,$A83,'PP03'!$K:$K,"E")</f>
        <v>0</v>
      </c>
      <c r="G83" s="143">
        <f>SUMIFS('PP03'!$J:$J,'PP03'!$B:$B,$A83,'PP03'!$K:$K,"F")</f>
        <v>0</v>
      </c>
      <c r="H83" s="144">
        <f t="shared" si="17"/>
        <v>0</v>
      </c>
    </row>
    <row r="84" spans="1:8" x14ac:dyDescent="0.25">
      <c r="A84" s="97" t="s">
        <v>357</v>
      </c>
      <c r="B84" s="143">
        <f>SUMIFS('PP03'!$J:$J,'PP03'!$B:$B,$A84,'PP03'!$K:$K,"A")</f>
        <v>0</v>
      </c>
      <c r="C84" s="143">
        <f>SUMIFS('PP03'!$J:$J,'PP03'!$B:$B,$A84,'PP03'!$K:$K,"B")</f>
        <v>0</v>
      </c>
      <c r="D84" s="143">
        <f>SUMIFS('PP03'!$J:$J,'PP03'!$B:$B,$A84,'PP03'!$K:$K,"C")</f>
        <v>0</v>
      </c>
      <c r="E84" s="143">
        <f>SUMIFS('PP03'!$J:$J,'PP03'!$B:$B,$A84,'PP03'!$K:$K,"D")</f>
        <v>0</v>
      </c>
      <c r="F84" s="143">
        <f>SUMIFS('PP03'!$J:$J,'PP03'!$B:$B,$A84,'PP03'!$K:$K,"E")</f>
        <v>0</v>
      </c>
      <c r="G84" s="143">
        <f>SUMIFS('PP03'!$J:$J,'PP03'!$B:$B,$A84,'PP03'!$K:$K,"F")</f>
        <v>0</v>
      </c>
      <c r="H84" s="144">
        <f t="shared" si="17"/>
        <v>0</v>
      </c>
    </row>
    <row r="85" spans="1:8" x14ac:dyDescent="0.25">
      <c r="A85" s="97" t="s">
        <v>358</v>
      </c>
      <c r="B85" s="143">
        <f>SUMIFS('PP03'!$J:$J,'PP03'!$B:$B,$A85,'PP03'!$K:$K,"A")</f>
        <v>0</v>
      </c>
      <c r="C85" s="143">
        <f>SUMIFS('PP03'!$J:$J,'PP03'!$B:$B,$A85,'PP03'!$K:$K,"B")</f>
        <v>0</v>
      </c>
      <c r="D85" s="143">
        <f>SUMIFS('PP03'!$J:$J,'PP03'!$B:$B,$A85,'PP03'!$K:$K,"C")</f>
        <v>0</v>
      </c>
      <c r="E85" s="143">
        <f>SUMIFS('PP03'!$J:$J,'PP03'!$B:$B,$A85,'PP03'!$K:$K,"D")</f>
        <v>0</v>
      </c>
      <c r="F85" s="143">
        <f>SUMIFS('PP03'!$J:$J,'PP03'!$B:$B,$A85,'PP03'!$K:$K,"E")</f>
        <v>0</v>
      </c>
      <c r="G85" s="143">
        <f>SUMIFS('PP03'!$J:$J,'PP03'!$B:$B,$A85,'PP03'!$K:$K,"F")</f>
        <v>0</v>
      </c>
      <c r="H85" s="144">
        <f t="shared" si="17"/>
        <v>0</v>
      </c>
    </row>
    <row r="86" spans="1:8" x14ac:dyDescent="0.25">
      <c r="A86" s="96" t="s">
        <v>23</v>
      </c>
      <c r="B86" s="141">
        <f t="shared" ref="B86:G86" si="18">SUM(B87:B91)</f>
        <v>0</v>
      </c>
      <c r="C86" s="141">
        <f t="shared" si="18"/>
        <v>0</v>
      </c>
      <c r="D86" s="141">
        <f t="shared" si="18"/>
        <v>0</v>
      </c>
      <c r="E86" s="141">
        <f t="shared" si="18"/>
        <v>0</v>
      </c>
      <c r="F86" s="141">
        <f t="shared" si="18"/>
        <v>0</v>
      </c>
      <c r="G86" s="141">
        <f t="shared" si="18"/>
        <v>0</v>
      </c>
      <c r="H86" s="142">
        <f t="shared" si="17"/>
        <v>0</v>
      </c>
    </row>
    <row r="87" spans="1:8" x14ac:dyDescent="0.25">
      <c r="A87" s="97" t="s">
        <v>360</v>
      </c>
      <c r="B87" s="143">
        <f>SUMIFS('PP03'!$J:$J,'PP03'!$B:$B,$A87,'PP03'!$K:$K,"A")</f>
        <v>0</v>
      </c>
      <c r="C87" s="143">
        <f>SUMIFS('PP03'!$J:$J,'PP03'!$B:$B,$A87,'PP03'!$K:$K,"B")</f>
        <v>0</v>
      </c>
      <c r="D87" s="143">
        <f>SUMIFS('PP03'!$J:$J,'PP03'!$B:$B,$A87,'PP03'!$K:$K,"C")</f>
        <v>0</v>
      </c>
      <c r="E87" s="143">
        <f>SUMIFS('PP03'!$J:$J,'PP03'!$B:$B,$A87,'PP03'!$K:$K,"D")</f>
        <v>0</v>
      </c>
      <c r="F87" s="143">
        <f>SUMIFS('PP03'!$J:$J,'PP03'!$B:$B,$A87,'PP03'!$K:$K,"E")</f>
        <v>0</v>
      </c>
      <c r="G87" s="143">
        <f>SUMIFS('PP03'!$J:$J,'PP03'!$B:$B,$A87,'PP03'!$K:$K,"F")</f>
        <v>0</v>
      </c>
      <c r="H87" s="144">
        <f t="shared" si="17"/>
        <v>0</v>
      </c>
    </row>
    <row r="88" spans="1:8" x14ac:dyDescent="0.25">
      <c r="A88" s="97" t="s">
        <v>361</v>
      </c>
      <c r="B88" s="143">
        <f>SUMIFS('PP03'!$J:$J,'PP03'!$B:$B,$A88,'PP03'!$K:$K,"A")</f>
        <v>0</v>
      </c>
      <c r="C88" s="143">
        <f>SUMIFS('PP03'!$J:$J,'PP03'!$B:$B,$A88,'PP03'!$K:$K,"B")</f>
        <v>0</v>
      </c>
      <c r="D88" s="143">
        <f>SUMIFS('PP03'!$J:$J,'PP03'!$B:$B,$A88,'PP03'!$K:$K,"C")</f>
        <v>0</v>
      </c>
      <c r="E88" s="143">
        <f>SUMIFS('PP03'!$J:$J,'PP03'!$B:$B,$A88,'PP03'!$K:$K,"D")</f>
        <v>0</v>
      </c>
      <c r="F88" s="143">
        <f>SUMIFS('PP03'!$J:$J,'PP03'!$B:$B,$A88,'PP03'!$K:$K,"E")</f>
        <v>0</v>
      </c>
      <c r="G88" s="143">
        <f>SUMIFS('PP03'!$J:$J,'PP03'!$B:$B,$A88,'PP03'!$K:$K,"F")</f>
        <v>0</v>
      </c>
      <c r="H88" s="144">
        <f t="shared" si="17"/>
        <v>0</v>
      </c>
    </row>
    <row r="89" spans="1:8" x14ac:dyDescent="0.25">
      <c r="A89" s="97" t="s">
        <v>362</v>
      </c>
      <c r="B89" s="143">
        <f>SUMIFS('PP03'!$J:$J,'PP03'!$B:$B,$A89,'PP03'!$K:$K,"A")</f>
        <v>0</v>
      </c>
      <c r="C89" s="143">
        <f>SUMIFS('PP03'!$J:$J,'PP03'!$B:$B,$A89,'PP03'!$K:$K,"B")</f>
        <v>0</v>
      </c>
      <c r="D89" s="143">
        <f>SUMIFS('PP03'!$J:$J,'PP03'!$B:$B,$A89,'PP03'!$K:$K,"C")</f>
        <v>0</v>
      </c>
      <c r="E89" s="143">
        <f>SUMIFS('PP03'!$J:$J,'PP03'!$B:$B,$A89,'PP03'!$K:$K,"D")</f>
        <v>0</v>
      </c>
      <c r="F89" s="143">
        <f>SUMIFS('PP03'!$J:$J,'PP03'!$B:$B,$A89,'PP03'!$K:$K,"E")</f>
        <v>0</v>
      </c>
      <c r="G89" s="143">
        <f>SUMIFS('PP03'!$J:$J,'PP03'!$B:$B,$A89,'PP03'!$K:$K,"F")</f>
        <v>0</v>
      </c>
      <c r="H89" s="144">
        <f t="shared" si="17"/>
        <v>0</v>
      </c>
    </row>
    <row r="90" spans="1:8" x14ac:dyDescent="0.25">
      <c r="A90" s="97" t="s">
        <v>363</v>
      </c>
      <c r="B90" s="143">
        <f>SUMIFS('PP03'!$J:$J,'PP03'!$B:$B,$A90,'PP03'!$K:$K,"A")</f>
        <v>0</v>
      </c>
      <c r="C90" s="143">
        <f>SUMIFS('PP03'!$J:$J,'PP03'!$B:$B,$A90,'PP03'!$K:$K,"B")</f>
        <v>0</v>
      </c>
      <c r="D90" s="143">
        <f>SUMIFS('PP03'!$J:$J,'PP03'!$B:$B,$A90,'PP03'!$K:$K,"C")</f>
        <v>0</v>
      </c>
      <c r="E90" s="143">
        <f>SUMIFS('PP03'!$J:$J,'PP03'!$B:$B,$A90,'PP03'!$K:$K,"D")</f>
        <v>0</v>
      </c>
      <c r="F90" s="143">
        <f>SUMIFS('PP03'!$J:$J,'PP03'!$B:$B,$A90,'PP03'!$K:$K,"E")</f>
        <v>0</v>
      </c>
      <c r="G90" s="143">
        <f>SUMIFS('PP03'!$J:$J,'PP03'!$B:$B,$A90,'PP03'!$K:$K,"F")</f>
        <v>0</v>
      </c>
      <c r="H90" s="144">
        <f t="shared" si="17"/>
        <v>0</v>
      </c>
    </row>
    <row r="91" spans="1:8" x14ac:dyDescent="0.25">
      <c r="A91" s="97" t="s">
        <v>364</v>
      </c>
      <c r="B91" s="143">
        <f>SUMIFS('PP03'!$J:$J,'PP03'!$B:$B,$A91,'PP03'!$K:$K,"A")</f>
        <v>0</v>
      </c>
      <c r="C91" s="143">
        <f>SUMIFS('PP03'!$J:$J,'PP03'!$B:$B,$A91,'PP03'!$K:$K,"B")</f>
        <v>0</v>
      </c>
      <c r="D91" s="143">
        <f>SUMIFS('PP03'!$J:$J,'PP03'!$B:$B,$A91,'PP03'!$K:$K,"C")</f>
        <v>0</v>
      </c>
      <c r="E91" s="143">
        <f>SUMIFS('PP03'!$J:$J,'PP03'!$B:$B,$A91,'PP03'!$K:$K,"D")</f>
        <v>0</v>
      </c>
      <c r="F91" s="143">
        <f>SUMIFS('PP03'!$J:$J,'PP03'!$B:$B,$A91,'PP03'!$K:$K,"E")</f>
        <v>0</v>
      </c>
      <c r="G91" s="143">
        <f>SUMIFS('PP03'!$J:$J,'PP03'!$B:$B,$A91,'PP03'!$K:$K,"F")</f>
        <v>0</v>
      </c>
      <c r="H91" s="144">
        <f t="shared" si="17"/>
        <v>0</v>
      </c>
    </row>
    <row r="92" spans="1:8" x14ac:dyDescent="0.25">
      <c r="A92" s="96" t="s">
        <v>24</v>
      </c>
      <c r="B92" s="141">
        <f t="shared" ref="B92:G92" si="19">SUM(B93:B97)</f>
        <v>0</v>
      </c>
      <c r="C92" s="141">
        <f t="shared" si="19"/>
        <v>0</v>
      </c>
      <c r="D92" s="141">
        <f t="shared" si="19"/>
        <v>0</v>
      </c>
      <c r="E92" s="141">
        <f t="shared" si="19"/>
        <v>0</v>
      </c>
      <c r="F92" s="141">
        <f t="shared" si="19"/>
        <v>0</v>
      </c>
      <c r="G92" s="141">
        <f t="shared" si="19"/>
        <v>0</v>
      </c>
      <c r="H92" s="142">
        <f t="shared" si="17"/>
        <v>0</v>
      </c>
    </row>
    <row r="93" spans="1:8" x14ac:dyDescent="0.25">
      <c r="A93" s="97" t="s">
        <v>365</v>
      </c>
      <c r="B93" s="143">
        <f>SUMIFS('PP03'!$J:$J,'PP03'!$B:$B,$A93,'PP03'!$K:$K,"A")</f>
        <v>0</v>
      </c>
      <c r="C93" s="143">
        <f>SUMIFS('PP03'!$J:$J,'PP03'!$B:$B,$A93,'PP03'!$K:$K,"B")</f>
        <v>0</v>
      </c>
      <c r="D93" s="143">
        <f>SUMIFS('PP03'!$J:$J,'PP03'!$B:$B,$A93,'PP03'!$K:$K,"C")</f>
        <v>0</v>
      </c>
      <c r="E93" s="143">
        <f>SUMIFS('PP03'!$J:$J,'PP03'!$B:$B,$A93,'PP03'!$K:$K,"D")</f>
        <v>0</v>
      </c>
      <c r="F93" s="143">
        <f>SUMIFS('PP03'!$J:$J,'PP03'!$B:$B,$A93,'PP03'!$K:$K,"E")</f>
        <v>0</v>
      </c>
      <c r="G93" s="143">
        <f>SUMIFS('PP03'!$J:$J,'PP03'!$B:$B,$A93,'PP03'!$K:$K,"F")</f>
        <v>0</v>
      </c>
      <c r="H93" s="144">
        <f t="shared" si="17"/>
        <v>0</v>
      </c>
    </row>
    <row r="94" spans="1:8" x14ac:dyDescent="0.25">
      <c r="A94" s="97" t="s">
        <v>366</v>
      </c>
      <c r="B94" s="143">
        <f>SUMIFS('PP03'!$J:$J,'PP03'!$B:$B,$A94,'PP03'!$K:$K,"A")</f>
        <v>0</v>
      </c>
      <c r="C94" s="143">
        <f>SUMIFS('PP03'!$J:$J,'PP03'!$B:$B,$A94,'PP03'!$K:$K,"B")</f>
        <v>0</v>
      </c>
      <c r="D94" s="143">
        <f>SUMIFS('PP03'!$J:$J,'PP03'!$B:$B,$A94,'PP03'!$K:$K,"C")</f>
        <v>0</v>
      </c>
      <c r="E94" s="143">
        <f>SUMIFS('PP03'!$J:$J,'PP03'!$B:$B,$A94,'PP03'!$K:$K,"D")</f>
        <v>0</v>
      </c>
      <c r="F94" s="143">
        <f>SUMIFS('PP03'!$J:$J,'PP03'!$B:$B,$A94,'PP03'!$K:$K,"E")</f>
        <v>0</v>
      </c>
      <c r="G94" s="143">
        <f>SUMIFS('PP03'!$J:$J,'PP03'!$B:$B,$A94,'PP03'!$K:$K,"F")</f>
        <v>0</v>
      </c>
      <c r="H94" s="144">
        <f t="shared" si="17"/>
        <v>0</v>
      </c>
    </row>
    <row r="95" spans="1:8" x14ac:dyDescent="0.25">
      <c r="A95" s="97" t="s">
        <v>367</v>
      </c>
      <c r="B95" s="143">
        <f>SUMIFS('PP03'!$J:$J,'PP03'!$B:$B,$A95,'PP03'!$K:$K,"A")</f>
        <v>0</v>
      </c>
      <c r="C95" s="143">
        <f>SUMIFS('PP03'!$J:$J,'PP03'!$B:$B,$A95,'PP03'!$K:$K,"B")</f>
        <v>0</v>
      </c>
      <c r="D95" s="143">
        <f>SUMIFS('PP03'!$J:$J,'PP03'!$B:$B,$A95,'PP03'!$K:$K,"C")</f>
        <v>0</v>
      </c>
      <c r="E95" s="143">
        <f>SUMIFS('PP03'!$J:$J,'PP03'!$B:$B,$A95,'PP03'!$K:$K,"D")</f>
        <v>0</v>
      </c>
      <c r="F95" s="143">
        <f>SUMIFS('PP03'!$J:$J,'PP03'!$B:$B,$A95,'PP03'!$K:$K,"E")</f>
        <v>0</v>
      </c>
      <c r="G95" s="143">
        <f>SUMIFS('PP03'!$J:$J,'PP03'!$B:$B,$A95,'PP03'!$K:$K,"F")</f>
        <v>0</v>
      </c>
      <c r="H95" s="144">
        <f t="shared" si="17"/>
        <v>0</v>
      </c>
    </row>
    <row r="96" spans="1:8" x14ac:dyDescent="0.25">
      <c r="A96" s="97" t="s">
        <v>368</v>
      </c>
      <c r="B96" s="143">
        <f>SUMIFS('PP03'!$J:$J,'PP03'!$B:$B,$A96,'PP03'!$K:$K,"A")</f>
        <v>0</v>
      </c>
      <c r="C96" s="143">
        <f>SUMIFS('PP03'!$J:$J,'PP03'!$B:$B,$A96,'PP03'!$K:$K,"B")</f>
        <v>0</v>
      </c>
      <c r="D96" s="143">
        <f>SUMIFS('PP03'!$J:$J,'PP03'!$B:$B,$A96,'PP03'!$K:$K,"C")</f>
        <v>0</v>
      </c>
      <c r="E96" s="143">
        <f>SUMIFS('PP03'!$J:$J,'PP03'!$B:$B,$A96,'PP03'!$K:$K,"D")</f>
        <v>0</v>
      </c>
      <c r="F96" s="143">
        <f>SUMIFS('PP03'!$J:$J,'PP03'!$B:$B,$A96,'PP03'!$K:$K,"E")</f>
        <v>0</v>
      </c>
      <c r="G96" s="143">
        <f>SUMIFS('PP03'!$J:$J,'PP03'!$B:$B,$A96,'PP03'!$K:$K,"F")</f>
        <v>0</v>
      </c>
      <c r="H96" s="144">
        <f t="shared" si="17"/>
        <v>0</v>
      </c>
    </row>
    <row r="97" spans="1:8" x14ac:dyDescent="0.25">
      <c r="A97" s="97" t="s">
        <v>369</v>
      </c>
      <c r="B97" s="143">
        <f>SUMIFS('PP03'!$J:$J,'PP03'!$B:$B,$A97,'PP03'!$K:$K,"A")</f>
        <v>0</v>
      </c>
      <c r="C97" s="143">
        <f>SUMIFS('PP03'!$J:$J,'PP03'!$B:$B,$A97,'PP03'!$K:$K,"B")</f>
        <v>0</v>
      </c>
      <c r="D97" s="143">
        <f>SUMIFS('PP03'!$J:$J,'PP03'!$B:$B,$A97,'PP03'!$K:$K,"C")</f>
        <v>0</v>
      </c>
      <c r="E97" s="143">
        <f>SUMIFS('PP03'!$J:$J,'PP03'!$B:$B,$A97,'PP03'!$K:$K,"D")</f>
        <v>0</v>
      </c>
      <c r="F97" s="143">
        <f>SUMIFS('PP03'!$J:$J,'PP03'!$B:$B,$A97,'PP03'!$K:$K,"E")</f>
        <v>0</v>
      </c>
      <c r="G97" s="143">
        <f>SUMIFS('PP03'!$J:$J,'PP03'!$B:$B,$A97,'PP03'!$K:$K,"F")</f>
        <v>0</v>
      </c>
      <c r="H97" s="144">
        <f t="shared" si="17"/>
        <v>0</v>
      </c>
    </row>
    <row r="98" spans="1:8" x14ac:dyDescent="0.25">
      <c r="A98" s="96" t="s">
        <v>25</v>
      </c>
      <c r="B98" s="141">
        <f t="shared" ref="B98:G98" si="20">SUM(B99:B103)</f>
        <v>0</v>
      </c>
      <c r="C98" s="141">
        <f t="shared" si="20"/>
        <v>0</v>
      </c>
      <c r="D98" s="141">
        <f t="shared" si="20"/>
        <v>0</v>
      </c>
      <c r="E98" s="141">
        <f t="shared" si="20"/>
        <v>0</v>
      </c>
      <c r="F98" s="141">
        <f t="shared" si="20"/>
        <v>0</v>
      </c>
      <c r="G98" s="141">
        <f t="shared" si="20"/>
        <v>0</v>
      </c>
      <c r="H98" s="142">
        <f t="shared" si="17"/>
        <v>0</v>
      </c>
    </row>
    <row r="99" spans="1:8" x14ac:dyDescent="0.25">
      <c r="A99" s="97" t="s">
        <v>359</v>
      </c>
      <c r="B99" s="143">
        <f>SUMIFS('PP03'!$J:$J,'PP03'!$B:$B,$A99,'PP03'!$K:$K,"A")</f>
        <v>0</v>
      </c>
      <c r="C99" s="143">
        <f>SUMIFS('PP03'!$J:$J,'PP03'!$B:$B,$A99,'PP03'!$K:$K,"B")</f>
        <v>0</v>
      </c>
      <c r="D99" s="143">
        <f>SUMIFS('PP03'!$J:$J,'PP03'!$B:$B,$A99,'PP03'!$K:$K,"C")</f>
        <v>0</v>
      </c>
      <c r="E99" s="143">
        <f>SUMIFS('PP03'!$J:$J,'PP03'!$B:$B,$A99,'PP03'!$K:$K,"D")</f>
        <v>0</v>
      </c>
      <c r="F99" s="143">
        <f>SUMIFS('PP03'!$J:$J,'PP03'!$B:$B,$A99,'PP03'!$K:$K,"E")</f>
        <v>0</v>
      </c>
      <c r="G99" s="143">
        <f>SUMIFS('PP03'!$J:$J,'PP03'!$B:$B,$A99,'PP03'!$K:$K,"F")</f>
        <v>0</v>
      </c>
      <c r="H99" s="144">
        <f t="shared" si="17"/>
        <v>0</v>
      </c>
    </row>
    <row r="100" spans="1:8" x14ac:dyDescent="0.25">
      <c r="A100" s="97" t="s">
        <v>370</v>
      </c>
      <c r="B100" s="143">
        <f>SUMIFS('PP03'!$J:$J,'PP03'!$B:$B,$A100,'PP03'!$K:$K,"A")</f>
        <v>0</v>
      </c>
      <c r="C100" s="143">
        <f>SUMIFS('PP03'!$J:$J,'PP03'!$B:$B,$A100,'PP03'!$K:$K,"B")</f>
        <v>0</v>
      </c>
      <c r="D100" s="143">
        <f>SUMIFS('PP03'!$J:$J,'PP03'!$B:$B,$A100,'PP03'!$K:$K,"C")</f>
        <v>0</v>
      </c>
      <c r="E100" s="143">
        <f>SUMIFS('PP03'!$J:$J,'PP03'!$B:$B,$A100,'PP03'!$K:$K,"D")</f>
        <v>0</v>
      </c>
      <c r="F100" s="143">
        <f>SUMIFS('PP03'!$J:$J,'PP03'!$B:$B,$A100,'PP03'!$K:$K,"E")</f>
        <v>0</v>
      </c>
      <c r="G100" s="143">
        <f>SUMIFS('PP03'!$J:$J,'PP03'!$B:$B,$A100,'PP03'!$K:$K,"F")</f>
        <v>0</v>
      </c>
      <c r="H100" s="144">
        <f t="shared" si="17"/>
        <v>0</v>
      </c>
    </row>
    <row r="101" spans="1:8" x14ac:dyDescent="0.25">
      <c r="A101" s="97" t="s">
        <v>371</v>
      </c>
      <c r="B101" s="143">
        <f>SUMIFS('PP03'!$J:$J,'PP03'!$B:$B,$A101,'PP03'!$K:$K,"A")</f>
        <v>0</v>
      </c>
      <c r="C101" s="143">
        <f>SUMIFS('PP03'!$J:$J,'PP03'!$B:$B,$A101,'PP03'!$K:$K,"B")</f>
        <v>0</v>
      </c>
      <c r="D101" s="143">
        <f>SUMIFS('PP03'!$J:$J,'PP03'!$B:$B,$A101,'PP03'!$K:$K,"C")</f>
        <v>0</v>
      </c>
      <c r="E101" s="143">
        <f>SUMIFS('PP03'!$J:$J,'PP03'!$B:$B,$A101,'PP03'!$K:$K,"D")</f>
        <v>0</v>
      </c>
      <c r="F101" s="143">
        <f>SUMIFS('PP03'!$J:$J,'PP03'!$B:$B,$A101,'PP03'!$K:$K,"E")</f>
        <v>0</v>
      </c>
      <c r="G101" s="143">
        <f>SUMIFS('PP03'!$J:$J,'PP03'!$B:$B,$A101,'PP03'!$K:$K,"F")</f>
        <v>0</v>
      </c>
      <c r="H101" s="144">
        <f t="shared" si="17"/>
        <v>0</v>
      </c>
    </row>
    <row r="102" spans="1:8" x14ac:dyDescent="0.25">
      <c r="A102" s="97" t="s">
        <v>372</v>
      </c>
      <c r="B102" s="143">
        <f>SUMIFS('PP03'!$J:$J,'PP03'!$B:$B,$A102,'PP03'!$K:$K,"A")</f>
        <v>0</v>
      </c>
      <c r="C102" s="143">
        <f>SUMIFS('PP03'!$J:$J,'PP03'!$B:$B,$A102,'PP03'!$K:$K,"B")</f>
        <v>0</v>
      </c>
      <c r="D102" s="143">
        <f>SUMIFS('PP03'!$J:$J,'PP03'!$B:$B,$A102,'PP03'!$K:$K,"C")</f>
        <v>0</v>
      </c>
      <c r="E102" s="143">
        <f>SUMIFS('PP03'!$J:$J,'PP03'!$B:$B,$A102,'PP03'!$K:$K,"D")</f>
        <v>0</v>
      </c>
      <c r="F102" s="143">
        <f>SUMIFS('PP03'!$J:$J,'PP03'!$B:$B,$A102,'PP03'!$K:$K,"E")</f>
        <v>0</v>
      </c>
      <c r="G102" s="143">
        <f>SUMIFS('PP03'!$J:$J,'PP03'!$B:$B,$A102,'PP03'!$K:$K,"F")</f>
        <v>0</v>
      </c>
      <c r="H102" s="144">
        <f t="shared" si="17"/>
        <v>0</v>
      </c>
    </row>
    <row r="103" spans="1:8" x14ac:dyDescent="0.25">
      <c r="A103" s="97" t="s">
        <v>373</v>
      </c>
      <c r="B103" s="143">
        <f>SUMIFS('PP03'!$J:$J,'PP03'!$B:$B,$A103,'PP03'!$K:$K,"A")</f>
        <v>0</v>
      </c>
      <c r="C103" s="143">
        <f>SUMIFS('PP03'!$J:$J,'PP03'!$B:$B,$A103,'PP03'!$K:$K,"B")</f>
        <v>0</v>
      </c>
      <c r="D103" s="143">
        <f>SUMIFS('PP03'!$J:$J,'PP03'!$B:$B,$A103,'PP03'!$K:$K,"C")</f>
        <v>0</v>
      </c>
      <c r="E103" s="143">
        <f>SUMIFS('PP03'!$J:$J,'PP03'!$B:$B,$A103,'PP03'!$K:$K,"D")</f>
        <v>0</v>
      </c>
      <c r="F103" s="143">
        <f>SUMIFS('PP03'!$J:$J,'PP03'!$B:$B,$A103,'PP03'!$K:$K,"E")</f>
        <v>0</v>
      </c>
      <c r="G103" s="143">
        <f>SUMIFS('PP03'!$J:$J,'PP03'!$B:$B,$A103,'PP03'!$K:$K,"F")</f>
        <v>0</v>
      </c>
      <c r="H103" s="144">
        <f t="shared" si="17"/>
        <v>0</v>
      </c>
    </row>
    <row r="104" spans="1:8" x14ac:dyDescent="0.25">
      <c r="A104" s="96" t="s">
        <v>26</v>
      </c>
      <c r="B104" s="141">
        <f t="shared" ref="B104:G104" si="21">SUM(B105:B109)</f>
        <v>0</v>
      </c>
      <c r="C104" s="141">
        <f t="shared" si="21"/>
        <v>0</v>
      </c>
      <c r="D104" s="141">
        <f t="shared" si="21"/>
        <v>0</v>
      </c>
      <c r="E104" s="141">
        <f t="shared" si="21"/>
        <v>0</v>
      </c>
      <c r="F104" s="141">
        <f t="shared" si="21"/>
        <v>0</v>
      </c>
      <c r="G104" s="141">
        <f t="shared" si="21"/>
        <v>0</v>
      </c>
      <c r="H104" s="142">
        <f t="shared" si="17"/>
        <v>0</v>
      </c>
    </row>
    <row r="105" spans="1:8" x14ac:dyDescent="0.25">
      <c r="A105" s="97" t="s">
        <v>374</v>
      </c>
      <c r="B105" s="143">
        <f>SUMIFS('PP03'!$J:$J,'PP03'!$B:$B,$A105,'PP03'!$K:$K,"A")</f>
        <v>0</v>
      </c>
      <c r="C105" s="143">
        <f>SUMIFS('PP03'!$J:$J,'PP03'!$B:$B,$A105,'PP03'!$K:$K,"B")</f>
        <v>0</v>
      </c>
      <c r="D105" s="143">
        <f>SUMIFS('PP03'!$J:$J,'PP03'!$B:$B,$A105,'PP03'!$K:$K,"C")</f>
        <v>0</v>
      </c>
      <c r="E105" s="143">
        <f>SUMIFS('PP03'!$J:$J,'PP03'!$B:$B,$A105,'PP03'!$K:$K,"D")</f>
        <v>0</v>
      </c>
      <c r="F105" s="143">
        <f>SUMIFS('PP03'!$J:$J,'PP03'!$B:$B,$A105,'PP03'!$K:$K,"E")</f>
        <v>0</v>
      </c>
      <c r="G105" s="143">
        <f>SUMIFS('PP03'!$J:$J,'PP03'!$B:$B,$A105,'PP03'!$K:$K,"F")</f>
        <v>0</v>
      </c>
      <c r="H105" s="144">
        <f t="shared" si="17"/>
        <v>0</v>
      </c>
    </row>
    <row r="106" spans="1:8" x14ac:dyDescent="0.25">
      <c r="A106" s="97" t="s">
        <v>376</v>
      </c>
      <c r="B106" s="143">
        <f>SUMIFS('PP03'!$J:$J,'PP03'!$B:$B,$A106,'PP03'!$K:$K,"A")</f>
        <v>0</v>
      </c>
      <c r="C106" s="143">
        <f>SUMIFS('PP03'!$J:$J,'PP03'!$B:$B,$A106,'PP03'!$K:$K,"B")</f>
        <v>0</v>
      </c>
      <c r="D106" s="143">
        <f>SUMIFS('PP03'!$J:$J,'PP03'!$B:$B,$A106,'PP03'!$K:$K,"C")</f>
        <v>0</v>
      </c>
      <c r="E106" s="143">
        <f>SUMIFS('PP03'!$J:$J,'PP03'!$B:$B,$A106,'PP03'!$K:$K,"D")</f>
        <v>0</v>
      </c>
      <c r="F106" s="143">
        <f>SUMIFS('PP03'!$J:$J,'PP03'!$B:$B,$A106,'PP03'!$K:$K,"E")</f>
        <v>0</v>
      </c>
      <c r="G106" s="143">
        <f>SUMIFS('PP03'!$J:$J,'PP03'!$B:$B,$A106,'PP03'!$K:$K,"F")</f>
        <v>0</v>
      </c>
      <c r="H106" s="144">
        <f t="shared" si="17"/>
        <v>0</v>
      </c>
    </row>
    <row r="107" spans="1:8" x14ac:dyDescent="0.25">
      <c r="A107" s="97" t="s">
        <v>378</v>
      </c>
      <c r="B107" s="143">
        <f>SUMIFS('PP03'!$J:$J,'PP03'!$B:$B,$A107,'PP03'!$K:$K,"A")</f>
        <v>0</v>
      </c>
      <c r="C107" s="143">
        <f>SUMIFS('PP03'!$J:$J,'PP03'!$B:$B,$A107,'PP03'!$K:$K,"B")</f>
        <v>0</v>
      </c>
      <c r="D107" s="143">
        <f>SUMIFS('PP03'!$J:$J,'PP03'!$B:$B,$A107,'PP03'!$K:$K,"C")</f>
        <v>0</v>
      </c>
      <c r="E107" s="143">
        <f>SUMIFS('PP03'!$J:$J,'PP03'!$B:$B,$A107,'PP03'!$K:$K,"D")</f>
        <v>0</v>
      </c>
      <c r="F107" s="143">
        <f>SUMIFS('PP03'!$J:$J,'PP03'!$B:$B,$A107,'PP03'!$K:$K,"E")</f>
        <v>0</v>
      </c>
      <c r="G107" s="143">
        <f>SUMIFS('PP03'!$J:$J,'PP03'!$B:$B,$A107,'PP03'!$K:$K,"F")</f>
        <v>0</v>
      </c>
      <c r="H107" s="144">
        <f t="shared" si="17"/>
        <v>0</v>
      </c>
    </row>
    <row r="108" spans="1:8" x14ac:dyDescent="0.25">
      <c r="A108" s="97" t="s">
        <v>380</v>
      </c>
      <c r="B108" s="143">
        <f>SUMIFS('PP03'!$J:$J,'PP03'!$B:$B,$A108,'PP03'!$K:$K,"A")</f>
        <v>0</v>
      </c>
      <c r="C108" s="143">
        <f>SUMIFS('PP03'!$J:$J,'PP03'!$B:$B,$A108,'PP03'!$K:$K,"B")</f>
        <v>0</v>
      </c>
      <c r="D108" s="143">
        <f>SUMIFS('PP03'!$J:$J,'PP03'!$B:$B,$A108,'PP03'!$K:$K,"C")</f>
        <v>0</v>
      </c>
      <c r="E108" s="143">
        <f>SUMIFS('PP03'!$J:$J,'PP03'!$B:$B,$A108,'PP03'!$K:$K,"D")</f>
        <v>0</v>
      </c>
      <c r="F108" s="143">
        <f>SUMIFS('PP03'!$J:$J,'PP03'!$B:$B,$A108,'PP03'!$K:$K,"E")</f>
        <v>0</v>
      </c>
      <c r="G108" s="143">
        <f>SUMIFS('PP03'!$J:$J,'PP03'!$B:$B,$A108,'PP03'!$K:$K,"F")</f>
        <v>0</v>
      </c>
      <c r="H108" s="144">
        <f t="shared" si="17"/>
        <v>0</v>
      </c>
    </row>
    <row r="109" spans="1:8" x14ac:dyDescent="0.25">
      <c r="A109" s="97" t="s">
        <v>382</v>
      </c>
      <c r="B109" s="143">
        <f>SUMIFS('PP03'!$J:$J,'PP03'!$B:$B,$A109,'PP03'!$K:$K,"A")</f>
        <v>0</v>
      </c>
      <c r="C109" s="143">
        <f>SUMIFS('PP03'!$J:$J,'PP03'!$B:$B,$A109,'PP03'!$K:$K,"B")</f>
        <v>0</v>
      </c>
      <c r="D109" s="143">
        <f>SUMIFS('PP03'!$J:$J,'PP03'!$B:$B,$A109,'PP03'!$K:$K,"C")</f>
        <v>0</v>
      </c>
      <c r="E109" s="143">
        <f>SUMIFS('PP03'!$J:$J,'PP03'!$B:$B,$A109,'PP03'!$K:$K,"D")</f>
        <v>0</v>
      </c>
      <c r="F109" s="143">
        <f>SUMIFS('PP03'!$J:$J,'PP03'!$B:$B,$A109,'PP03'!$K:$K,"E")</f>
        <v>0</v>
      </c>
      <c r="G109" s="143">
        <f>SUMIFS('PP03'!$J:$J,'PP03'!$B:$B,$A109,'PP03'!$K:$K,"F")</f>
        <v>0</v>
      </c>
      <c r="H109" s="144">
        <f t="shared" si="17"/>
        <v>0</v>
      </c>
    </row>
    <row r="110" spans="1:8" x14ac:dyDescent="0.25">
      <c r="A110" s="96" t="s">
        <v>27</v>
      </c>
      <c r="B110" s="141">
        <f t="shared" ref="B110:G110" si="22">SUM(B111:B115)</f>
        <v>0</v>
      </c>
      <c r="C110" s="141">
        <f t="shared" si="22"/>
        <v>0</v>
      </c>
      <c r="D110" s="141">
        <f t="shared" si="22"/>
        <v>0</v>
      </c>
      <c r="E110" s="141">
        <f t="shared" si="22"/>
        <v>0</v>
      </c>
      <c r="F110" s="141">
        <f t="shared" si="22"/>
        <v>0</v>
      </c>
      <c r="G110" s="141">
        <f t="shared" si="22"/>
        <v>0</v>
      </c>
      <c r="H110" s="142">
        <f t="shared" si="17"/>
        <v>0</v>
      </c>
    </row>
    <row r="111" spans="1:8" x14ac:dyDescent="0.25">
      <c r="A111" s="97" t="s">
        <v>375</v>
      </c>
      <c r="B111" s="143">
        <f>SUMIFS('PP03'!$J:$J,'PP03'!$B:$B,$A111,'PP03'!$K:$K,"A")</f>
        <v>0</v>
      </c>
      <c r="C111" s="143">
        <f>SUMIFS('PP03'!$J:$J,'PP03'!$B:$B,$A111,'PP03'!$K:$K,"B")</f>
        <v>0</v>
      </c>
      <c r="D111" s="143">
        <f>SUMIFS('PP03'!$J:$J,'PP03'!$B:$B,$A111,'PP03'!$K:$K,"C")</f>
        <v>0</v>
      </c>
      <c r="E111" s="143">
        <f>SUMIFS('PP03'!$J:$J,'PP03'!$B:$B,$A111,'PP03'!$K:$K,"D")</f>
        <v>0</v>
      </c>
      <c r="F111" s="143">
        <f>SUMIFS('PP03'!$J:$J,'PP03'!$B:$B,$A111,'PP03'!$K:$K,"E")</f>
        <v>0</v>
      </c>
      <c r="G111" s="143">
        <f>SUMIFS('PP03'!$J:$J,'PP03'!$B:$B,$A111,'PP03'!$K:$K,"F")</f>
        <v>0</v>
      </c>
      <c r="H111" s="144">
        <f t="shared" si="17"/>
        <v>0</v>
      </c>
    </row>
    <row r="112" spans="1:8" x14ac:dyDescent="0.25">
      <c r="A112" s="97" t="s">
        <v>377</v>
      </c>
      <c r="B112" s="143">
        <f>SUMIFS('PP03'!$J:$J,'PP03'!$B:$B,$A112,'PP03'!$K:$K,"A")</f>
        <v>0</v>
      </c>
      <c r="C112" s="143">
        <f>SUMIFS('PP03'!$J:$J,'PP03'!$B:$B,$A112,'PP03'!$K:$K,"B")</f>
        <v>0</v>
      </c>
      <c r="D112" s="143">
        <f>SUMIFS('PP03'!$J:$J,'PP03'!$B:$B,$A112,'PP03'!$K:$K,"C")</f>
        <v>0</v>
      </c>
      <c r="E112" s="143">
        <f>SUMIFS('PP03'!$J:$J,'PP03'!$B:$B,$A112,'PP03'!$K:$K,"D")</f>
        <v>0</v>
      </c>
      <c r="F112" s="143">
        <f>SUMIFS('PP03'!$J:$J,'PP03'!$B:$B,$A112,'PP03'!$K:$K,"E")</f>
        <v>0</v>
      </c>
      <c r="G112" s="143">
        <f>SUMIFS('PP03'!$J:$J,'PP03'!$B:$B,$A112,'PP03'!$K:$K,"F")</f>
        <v>0</v>
      </c>
      <c r="H112" s="144">
        <f t="shared" si="17"/>
        <v>0</v>
      </c>
    </row>
    <row r="113" spans="1:8" x14ac:dyDescent="0.25">
      <c r="A113" s="97" t="s">
        <v>379</v>
      </c>
      <c r="B113" s="143">
        <f>SUMIFS('PP03'!$J:$J,'PP03'!$B:$B,$A113,'PP03'!$K:$K,"A")</f>
        <v>0</v>
      </c>
      <c r="C113" s="143">
        <f>SUMIFS('PP03'!$J:$J,'PP03'!$B:$B,$A113,'PP03'!$K:$K,"B")</f>
        <v>0</v>
      </c>
      <c r="D113" s="143">
        <f>SUMIFS('PP03'!$J:$J,'PP03'!$B:$B,$A113,'PP03'!$K:$K,"C")</f>
        <v>0</v>
      </c>
      <c r="E113" s="143">
        <f>SUMIFS('PP03'!$J:$J,'PP03'!$B:$B,$A113,'PP03'!$K:$K,"D")</f>
        <v>0</v>
      </c>
      <c r="F113" s="143">
        <f>SUMIFS('PP03'!$J:$J,'PP03'!$B:$B,$A113,'PP03'!$K:$K,"E")</f>
        <v>0</v>
      </c>
      <c r="G113" s="143">
        <f>SUMIFS('PP03'!$J:$J,'PP03'!$B:$B,$A113,'PP03'!$K:$K,"F")</f>
        <v>0</v>
      </c>
      <c r="H113" s="144">
        <f t="shared" si="17"/>
        <v>0</v>
      </c>
    </row>
    <row r="114" spans="1:8" x14ac:dyDescent="0.25">
      <c r="A114" s="97" t="s">
        <v>381</v>
      </c>
      <c r="B114" s="143">
        <f>SUMIFS('PP03'!$J:$J,'PP03'!$B:$B,$A114,'PP03'!$K:$K,"A")</f>
        <v>0</v>
      </c>
      <c r="C114" s="143">
        <f>SUMIFS('PP03'!$J:$J,'PP03'!$B:$B,$A114,'PP03'!$K:$K,"B")</f>
        <v>0</v>
      </c>
      <c r="D114" s="143">
        <f>SUMIFS('PP03'!$J:$J,'PP03'!$B:$B,$A114,'PP03'!$K:$K,"C")</f>
        <v>0</v>
      </c>
      <c r="E114" s="143">
        <f>SUMIFS('PP03'!$J:$J,'PP03'!$B:$B,$A114,'PP03'!$K:$K,"D")</f>
        <v>0</v>
      </c>
      <c r="F114" s="143">
        <f>SUMIFS('PP03'!$J:$J,'PP03'!$B:$B,$A114,'PP03'!$K:$K,"E")</f>
        <v>0</v>
      </c>
      <c r="G114" s="143">
        <f>SUMIFS('PP03'!$J:$J,'PP03'!$B:$B,$A114,'PP03'!$K:$K,"F")</f>
        <v>0</v>
      </c>
      <c r="H114" s="144">
        <f t="shared" si="17"/>
        <v>0</v>
      </c>
    </row>
    <row r="115" spans="1:8" x14ac:dyDescent="0.25">
      <c r="A115" s="97" t="s">
        <v>383</v>
      </c>
      <c r="B115" s="143">
        <f>SUMIFS('PP03'!$J:$J,'PP03'!$B:$B,$A115,'PP03'!$K:$K,"A")</f>
        <v>0</v>
      </c>
      <c r="C115" s="143">
        <f>SUMIFS('PP03'!$J:$J,'PP03'!$B:$B,$A115,'PP03'!$K:$K,"B")</f>
        <v>0</v>
      </c>
      <c r="D115" s="143">
        <f>SUMIFS('PP03'!$J:$J,'PP03'!$B:$B,$A115,'PP03'!$K:$K,"C")</f>
        <v>0</v>
      </c>
      <c r="E115" s="143">
        <f>SUMIFS('PP03'!$J:$J,'PP03'!$B:$B,$A115,'PP03'!$K:$K,"D")</f>
        <v>0</v>
      </c>
      <c r="F115" s="143">
        <f>SUMIFS('PP03'!$J:$J,'PP03'!$B:$B,$A115,'PP03'!$K:$K,"E")</f>
        <v>0</v>
      </c>
      <c r="G115" s="143">
        <f>SUMIFS('PP03'!$J:$J,'PP03'!$B:$B,$A115,'PP03'!$K:$K,"F")</f>
        <v>0</v>
      </c>
      <c r="H115" s="144">
        <f t="shared" si="17"/>
        <v>0</v>
      </c>
    </row>
    <row r="116" spans="1:8" x14ac:dyDescent="0.25">
      <c r="A116" s="93" t="s">
        <v>241</v>
      </c>
      <c r="B116" s="145">
        <f>B80+B86+B92+B98+B104+B110</f>
        <v>0</v>
      </c>
      <c r="C116" s="145">
        <f t="shared" ref="C116:G116" si="23">C80+C86+C92+C98+C104+C110</f>
        <v>0</v>
      </c>
      <c r="D116" s="145">
        <f t="shared" si="23"/>
        <v>0</v>
      </c>
      <c r="E116" s="145">
        <f t="shared" si="23"/>
        <v>0</v>
      </c>
      <c r="F116" s="145">
        <f t="shared" si="23"/>
        <v>0</v>
      </c>
      <c r="G116" s="145">
        <f t="shared" si="23"/>
        <v>0</v>
      </c>
      <c r="H116" s="146">
        <f t="shared" si="17"/>
        <v>0</v>
      </c>
    </row>
    <row r="118" spans="1:8" ht="34.5" customHeight="1" x14ac:dyDescent="0.25">
      <c r="A118" s="95" t="s">
        <v>426</v>
      </c>
      <c r="B118" s="139" t="s">
        <v>18</v>
      </c>
      <c r="C118" s="139" t="s">
        <v>19</v>
      </c>
      <c r="D118" s="139" t="s">
        <v>272</v>
      </c>
      <c r="E118" s="139" t="s">
        <v>20</v>
      </c>
      <c r="F118" s="139" t="s">
        <v>21</v>
      </c>
      <c r="G118" s="139" t="s">
        <v>231</v>
      </c>
      <c r="H118" s="140" t="s">
        <v>241</v>
      </c>
    </row>
    <row r="119" spans="1:8" x14ac:dyDescent="0.25">
      <c r="A119" s="96" t="s">
        <v>22</v>
      </c>
      <c r="B119" s="141">
        <f t="shared" ref="B119:G119" si="24">SUM(B120:B124)</f>
        <v>0</v>
      </c>
      <c r="C119" s="141">
        <f t="shared" si="24"/>
        <v>0</v>
      </c>
      <c r="D119" s="141">
        <f t="shared" si="24"/>
        <v>0</v>
      </c>
      <c r="E119" s="141">
        <f t="shared" si="24"/>
        <v>0</v>
      </c>
      <c r="F119" s="141">
        <f t="shared" si="24"/>
        <v>0</v>
      </c>
      <c r="G119" s="141">
        <f t="shared" si="24"/>
        <v>0</v>
      </c>
      <c r="H119" s="142">
        <f t="shared" ref="H119:H155" si="25">SUM(B119:G119)</f>
        <v>0</v>
      </c>
    </row>
    <row r="120" spans="1:8" x14ac:dyDescent="0.25">
      <c r="A120" s="97" t="s">
        <v>354</v>
      </c>
      <c r="B120" s="143">
        <f>SUMIFS('PP04'!$J:$J,'PP04'!$B:$B,$A120,'PP04'!$K:$K,"A")</f>
        <v>0</v>
      </c>
      <c r="C120" s="143">
        <f>SUMIFS('PP04'!$J:$J,'PP04'!$B:$B,$A120,'PP04'!$K:$K,"B")</f>
        <v>0</v>
      </c>
      <c r="D120" s="143">
        <f>SUMIFS('PP04'!$J:$J,'PP04'!$B:$B,$A120,'PP04'!$K:$K,"C")</f>
        <v>0</v>
      </c>
      <c r="E120" s="143">
        <f>SUMIFS('PP04'!$J:$J,'PP04'!$B:$B,$A120,'PP04'!$K:$K,"D")</f>
        <v>0</v>
      </c>
      <c r="F120" s="143">
        <f>SUMIFS('PP04'!$J:$J,'PP04'!$B:$B,$A120,'PP04'!$K:$K,"E")</f>
        <v>0</v>
      </c>
      <c r="G120" s="143">
        <f>SUMIFS('PP04'!$J:$J,'PP04'!$B:$B,$A120,'PP04'!$K:$K,"F")</f>
        <v>0</v>
      </c>
      <c r="H120" s="144">
        <f t="shared" si="25"/>
        <v>0</v>
      </c>
    </row>
    <row r="121" spans="1:8" x14ac:dyDescent="0.25">
      <c r="A121" s="97" t="s">
        <v>355</v>
      </c>
      <c r="B121" s="143">
        <f>SUMIFS('PP04'!$J:$J,'PP04'!$B:$B,$A121,'PP04'!$K:$K,"A")</f>
        <v>0</v>
      </c>
      <c r="C121" s="143">
        <f>SUMIFS('PP04'!$J:$J,'PP04'!$B:$B,$A121,'PP04'!$K:$K,"B")</f>
        <v>0</v>
      </c>
      <c r="D121" s="143">
        <f>SUMIFS('PP04'!$J:$J,'PP04'!$B:$B,$A121,'PP04'!$K:$K,"C")</f>
        <v>0</v>
      </c>
      <c r="E121" s="143">
        <f>SUMIFS('PP04'!$J:$J,'PP04'!$B:$B,$A121,'PP04'!$K:$K,"D")</f>
        <v>0</v>
      </c>
      <c r="F121" s="143">
        <f>SUMIFS('PP04'!$J:$J,'PP04'!$B:$B,$A121,'PP04'!$K:$K,"E")</f>
        <v>0</v>
      </c>
      <c r="G121" s="143">
        <f>SUMIFS('PP04'!$J:$J,'PP04'!$B:$B,$A121,'PP04'!$K:$K,"F")</f>
        <v>0</v>
      </c>
      <c r="H121" s="144">
        <f t="shared" si="25"/>
        <v>0</v>
      </c>
    </row>
    <row r="122" spans="1:8" x14ac:dyDescent="0.25">
      <c r="A122" s="97" t="s">
        <v>356</v>
      </c>
      <c r="B122" s="143">
        <f>SUMIFS('PP04'!$J:$J,'PP04'!$B:$B,$A122,'PP04'!$K:$K,"A")</f>
        <v>0</v>
      </c>
      <c r="C122" s="143">
        <f>SUMIFS('PP04'!$J:$J,'PP04'!$B:$B,$A122,'PP04'!$K:$K,"B")</f>
        <v>0</v>
      </c>
      <c r="D122" s="143">
        <f>SUMIFS('PP04'!$J:$J,'PP04'!$B:$B,$A122,'PP04'!$K:$K,"C")</f>
        <v>0</v>
      </c>
      <c r="E122" s="143">
        <f>SUMIFS('PP04'!$J:$J,'PP04'!$B:$B,$A122,'PP04'!$K:$K,"D")</f>
        <v>0</v>
      </c>
      <c r="F122" s="143">
        <f>SUMIFS('PP04'!$J:$J,'PP04'!$B:$B,$A122,'PP04'!$K:$K,"E")</f>
        <v>0</v>
      </c>
      <c r="G122" s="143">
        <f>SUMIFS('PP04'!$J:$J,'PP04'!$B:$B,$A122,'PP04'!$K:$K,"F")</f>
        <v>0</v>
      </c>
      <c r="H122" s="144">
        <f t="shared" si="25"/>
        <v>0</v>
      </c>
    </row>
    <row r="123" spans="1:8" x14ac:dyDescent="0.25">
      <c r="A123" s="97" t="s">
        <v>357</v>
      </c>
      <c r="B123" s="143">
        <f>SUMIFS('PP04'!$J:$J,'PP04'!$B:$B,$A123,'PP04'!$K:$K,"A")</f>
        <v>0</v>
      </c>
      <c r="C123" s="143">
        <f>SUMIFS('PP04'!$J:$J,'PP04'!$B:$B,$A123,'PP04'!$K:$K,"B")</f>
        <v>0</v>
      </c>
      <c r="D123" s="143">
        <f>SUMIFS('PP04'!$J:$J,'PP04'!$B:$B,$A123,'PP04'!$K:$K,"C")</f>
        <v>0</v>
      </c>
      <c r="E123" s="143">
        <f>SUMIFS('PP04'!$J:$J,'PP04'!$B:$B,$A123,'PP04'!$K:$K,"D")</f>
        <v>0</v>
      </c>
      <c r="F123" s="143">
        <f>SUMIFS('PP04'!$J:$J,'PP04'!$B:$B,$A123,'PP04'!$K:$K,"E")</f>
        <v>0</v>
      </c>
      <c r="G123" s="143">
        <f>SUMIFS('PP04'!$J:$J,'PP04'!$B:$B,$A123,'PP04'!$K:$K,"F")</f>
        <v>0</v>
      </c>
      <c r="H123" s="144">
        <f t="shared" si="25"/>
        <v>0</v>
      </c>
    </row>
    <row r="124" spans="1:8" x14ac:dyDescent="0.25">
      <c r="A124" s="97" t="s">
        <v>358</v>
      </c>
      <c r="B124" s="143">
        <f>SUMIFS('PP04'!$J:$J,'PP04'!$B:$B,$A124,'PP04'!$K:$K,"A")</f>
        <v>0</v>
      </c>
      <c r="C124" s="143">
        <f>SUMIFS('PP04'!$J:$J,'PP04'!$B:$B,$A124,'PP04'!$K:$K,"B")</f>
        <v>0</v>
      </c>
      <c r="D124" s="143">
        <f>SUMIFS('PP04'!$J:$J,'PP04'!$B:$B,$A124,'PP04'!$K:$K,"C")</f>
        <v>0</v>
      </c>
      <c r="E124" s="143">
        <f>SUMIFS('PP04'!$J:$J,'PP04'!$B:$B,$A124,'PP04'!$K:$K,"D")</f>
        <v>0</v>
      </c>
      <c r="F124" s="143">
        <f>SUMIFS('PP04'!$J:$J,'PP04'!$B:$B,$A124,'PP04'!$K:$K,"E")</f>
        <v>0</v>
      </c>
      <c r="G124" s="143">
        <f>SUMIFS('PP04'!$J:$J,'PP04'!$B:$B,$A124,'PP04'!$K:$K,"F")</f>
        <v>0</v>
      </c>
      <c r="H124" s="144">
        <f t="shared" si="25"/>
        <v>0</v>
      </c>
    </row>
    <row r="125" spans="1:8" x14ac:dyDescent="0.25">
      <c r="A125" s="96" t="s">
        <v>23</v>
      </c>
      <c r="B125" s="141">
        <f t="shared" ref="B125:G125" si="26">SUM(B126:B130)</f>
        <v>0</v>
      </c>
      <c r="C125" s="141">
        <f t="shared" si="26"/>
        <v>0</v>
      </c>
      <c r="D125" s="141">
        <f t="shared" si="26"/>
        <v>0</v>
      </c>
      <c r="E125" s="141">
        <f t="shared" si="26"/>
        <v>0</v>
      </c>
      <c r="F125" s="141">
        <f t="shared" si="26"/>
        <v>0</v>
      </c>
      <c r="G125" s="141">
        <f t="shared" si="26"/>
        <v>0</v>
      </c>
      <c r="H125" s="142">
        <f t="shared" si="25"/>
        <v>0</v>
      </c>
    </row>
    <row r="126" spans="1:8" x14ac:dyDescent="0.25">
      <c r="A126" s="97" t="s">
        <v>360</v>
      </c>
      <c r="B126" s="143">
        <f>SUMIFS('PP04'!$J:$J,'PP04'!$B:$B,$A126,'PP04'!$K:$K,"A")</f>
        <v>0</v>
      </c>
      <c r="C126" s="143">
        <f>SUMIFS('PP04'!$J:$J,'PP04'!$B:$B,$A126,'PP04'!$K:$K,"B")</f>
        <v>0</v>
      </c>
      <c r="D126" s="143">
        <f>SUMIFS('PP04'!$J:$J,'PP04'!$B:$B,$A126,'PP04'!$K:$K,"C")</f>
        <v>0</v>
      </c>
      <c r="E126" s="143">
        <f>SUMIFS('PP04'!$J:$J,'PP04'!$B:$B,$A126,'PP04'!$K:$K,"D")</f>
        <v>0</v>
      </c>
      <c r="F126" s="143">
        <f>SUMIFS('PP04'!$J:$J,'PP04'!$B:$B,$A126,'PP04'!$K:$K,"E")</f>
        <v>0</v>
      </c>
      <c r="G126" s="143">
        <f>SUMIFS('PP04'!$J:$J,'PP04'!$B:$B,$A126,'PP04'!$K:$K,"F")</f>
        <v>0</v>
      </c>
      <c r="H126" s="144">
        <f t="shared" si="25"/>
        <v>0</v>
      </c>
    </row>
    <row r="127" spans="1:8" x14ac:dyDescent="0.25">
      <c r="A127" s="97" t="s">
        <v>361</v>
      </c>
      <c r="B127" s="143">
        <f>SUMIFS('PP04'!$J:$J,'PP04'!$B:$B,$A127,'PP04'!$K:$K,"A")</f>
        <v>0</v>
      </c>
      <c r="C127" s="143">
        <f>SUMIFS('PP04'!$J:$J,'PP04'!$B:$B,$A127,'PP04'!$K:$K,"B")</f>
        <v>0</v>
      </c>
      <c r="D127" s="143">
        <f>SUMIFS('PP04'!$J:$J,'PP04'!$B:$B,$A127,'PP04'!$K:$K,"C")</f>
        <v>0</v>
      </c>
      <c r="E127" s="143">
        <f>SUMIFS('PP04'!$J:$J,'PP04'!$B:$B,$A127,'PP04'!$K:$K,"D")</f>
        <v>0</v>
      </c>
      <c r="F127" s="143">
        <f>SUMIFS('PP04'!$J:$J,'PP04'!$B:$B,$A127,'PP04'!$K:$K,"E")</f>
        <v>0</v>
      </c>
      <c r="G127" s="143">
        <f>SUMIFS('PP04'!$J:$J,'PP04'!$B:$B,$A127,'PP04'!$K:$K,"F")</f>
        <v>0</v>
      </c>
      <c r="H127" s="144">
        <f t="shared" si="25"/>
        <v>0</v>
      </c>
    </row>
    <row r="128" spans="1:8" x14ac:dyDescent="0.25">
      <c r="A128" s="97" t="s">
        <v>362</v>
      </c>
      <c r="B128" s="143">
        <f>SUMIFS('PP04'!$J:$J,'PP04'!$B:$B,$A128,'PP04'!$K:$K,"A")</f>
        <v>0</v>
      </c>
      <c r="C128" s="143">
        <f>SUMIFS('PP04'!$J:$J,'PP04'!$B:$B,$A128,'PP04'!$K:$K,"B")</f>
        <v>0</v>
      </c>
      <c r="D128" s="143">
        <f>SUMIFS('PP04'!$J:$J,'PP04'!$B:$B,$A128,'PP04'!$K:$K,"C")</f>
        <v>0</v>
      </c>
      <c r="E128" s="143">
        <f>SUMIFS('PP04'!$J:$J,'PP04'!$B:$B,$A128,'PP04'!$K:$K,"D")</f>
        <v>0</v>
      </c>
      <c r="F128" s="143">
        <f>SUMIFS('PP04'!$J:$J,'PP04'!$B:$B,$A128,'PP04'!$K:$K,"E")</f>
        <v>0</v>
      </c>
      <c r="G128" s="143">
        <f>SUMIFS('PP04'!$J:$J,'PP04'!$B:$B,$A128,'PP04'!$K:$K,"F")</f>
        <v>0</v>
      </c>
      <c r="H128" s="144">
        <f t="shared" si="25"/>
        <v>0</v>
      </c>
    </row>
    <row r="129" spans="1:8" x14ac:dyDescent="0.25">
      <c r="A129" s="97" t="s">
        <v>363</v>
      </c>
      <c r="B129" s="143">
        <f>SUMIFS('PP04'!$J:$J,'PP04'!$B:$B,$A129,'PP04'!$K:$K,"A")</f>
        <v>0</v>
      </c>
      <c r="C129" s="143">
        <f>SUMIFS('PP04'!$J:$J,'PP04'!$B:$B,$A129,'PP04'!$K:$K,"B")</f>
        <v>0</v>
      </c>
      <c r="D129" s="143">
        <f>SUMIFS('PP04'!$J:$J,'PP04'!$B:$B,$A129,'PP04'!$K:$K,"C")</f>
        <v>0</v>
      </c>
      <c r="E129" s="143">
        <f>SUMIFS('PP04'!$J:$J,'PP04'!$B:$B,$A129,'PP04'!$K:$K,"D")</f>
        <v>0</v>
      </c>
      <c r="F129" s="143">
        <f>SUMIFS('PP04'!$J:$J,'PP04'!$B:$B,$A129,'PP04'!$K:$K,"E")</f>
        <v>0</v>
      </c>
      <c r="G129" s="143">
        <f>SUMIFS('PP04'!$J:$J,'PP04'!$B:$B,$A129,'PP04'!$K:$K,"F")</f>
        <v>0</v>
      </c>
      <c r="H129" s="144">
        <f t="shared" si="25"/>
        <v>0</v>
      </c>
    </row>
    <row r="130" spans="1:8" x14ac:dyDescent="0.25">
      <c r="A130" s="97" t="s">
        <v>364</v>
      </c>
      <c r="B130" s="143">
        <f>SUMIFS('PP04'!$J:$J,'PP04'!$B:$B,$A130,'PP04'!$K:$K,"A")</f>
        <v>0</v>
      </c>
      <c r="C130" s="143">
        <f>SUMIFS('PP04'!$J:$J,'PP04'!$B:$B,$A130,'PP04'!$K:$K,"B")</f>
        <v>0</v>
      </c>
      <c r="D130" s="143">
        <f>SUMIFS('PP04'!$J:$J,'PP04'!$B:$B,$A130,'PP04'!$K:$K,"C")</f>
        <v>0</v>
      </c>
      <c r="E130" s="143">
        <f>SUMIFS('PP04'!$J:$J,'PP04'!$B:$B,$A130,'PP04'!$K:$K,"D")</f>
        <v>0</v>
      </c>
      <c r="F130" s="143">
        <f>SUMIFS('PP04'!$J:$J,'PP04'!$B:$B,$A130,'PP04'!$K:$K,"E")</f>
        <v>0</v>
      </c>
      <c r="G130" s="143">
        <f>SUMIFS('PP04'!$J:$J,'PP04'!$B:$B,$A130,'PP04'!$K:$K,"F")</f>
        <v>0</v>
      </c>
      <c r="H130" s="144">
        <f t="shared" si="25"/>
        <v>0</v>
      </c>
    </row>
    <row r="131" spans="1:8" x14ac:dyDescent="0.25">
      <c r="A131" s="96" t="s">
        <v>24</v>
      </c>
      <c r="B131" s="141">
        <f t="shared" ref="B131:G131" si="27">SUM(B132:B136)</f>
        <v>0</v>
      </c>
      <c r="C131" s="141">
        <f t="shared" si="27"/>
        <v>0</v>
      </c>
      <c r="D131" s="141">
        <f t="shared" si="27"/>
        <v>0</v>
      </c>
      <c r="E131" s="141">
        <f t="shared" si="27"/>
        <v>0</v>
      </c>
      <c r="F131" s="141">
        <f t="shared" si="27"/>
        <v>0</v>
      </c>
      <c r="G131" s="141">
        <f t="shared" si="27"/>
        <v>0</v>
      </c>
      <c r="H131" s="142">
        <f t="shared" si="25"/>
        <v>0</v>
      </c>
    </row>
    <row r="132" spans="1:8" x14ac:dyDescent="0.25">
      <c r="A132" s="97" t="s">
        <v>365</v>
      </c>
      <c r="B132" s="143">
        <f>SUMIFS('PP04'!$J:$J,'PP04'!$B:$B,$A132,'PP04'!$K:$K,"A")</f>
        <v>0</v>
      </c>
      <c r="C132" s="143">
        <f>SUMIFS('PP04'!$J:$J,'PP04'!$B:$B,$A132,'PP04'!$K:$K,"B")</f>
        <v>0</v>
      </c>
      <c r="D132" s="143">
        <f>SUMIFS('PP04'!$J:$J,'PP04'!$B:$B,$A132,'PP04'!$K:$K,"C")</f>
        <v>0</v>
      </c>
      <c r="E132" s="143">
        <f>SUMIFS('PP04'!$J:$J,'PP04'!$B:$B,$A132,'PP04'!$K:$K,"D")</f>
        <v>0</v>
      </c>
      <c r="F132" s="143">
        <f>SUMIFS('PP04'!$J:$J,'PP04'!$B:$B,$A132,'PP04'!$K:$K,"E")</f>
        <v>0</v>
      </c>
      <c r="G132" s="143">
        <f>SUMIFS('PP04'!$J:$J,'PP04'!$B:$B,$A132,'PP04'!$K:$K,"F")</f>
        <v>0</v>
      </c>
      <c r="H132" s="144">
        <f t="shared" si="25"/>
        <v>0</v>
      </c>
    </row>
    <row r="133" spans="1:8" x14ac:dyDescent="0.25">
      <c r="A133" s="97" t="s">
        <v>366</v>
      </c>
      <c r="B133" s="143">
        <f>SUMIFS('PP04'!$J:$J,'PP04'!$B:$B,$A133,'PP04'!$K:$K,"A")</f>
        <v>0</v>
      </c>
      <c r="C133" s="143">
        <f>SUMIFS('PP04'!$J:$J,'PP04'!$B:$B,$A133,'PP04'!$K:$K,"B")</f>
        <v>0</v>
      </c>
      <c r="D133" s="143">
        <f>SUMIFS('PP04'!$J:$J,'PP04'!$B:$B,$A133,'PP04'!$K:$K,"C")</f>
        <v>0</v>
      </c>
      <c r="E133" s="143">
        <f>SUMIFS('PP04'!$J:$J,'PP04'!$B:$B,$A133,'PP04'!$K:$K,"D")</f>
        <v>0</v>
      </c>
      <c r="F133" s="143">
        <f>SUMIFS('PP04'!$J:$J,'PP04'!$B:$B,$A133,'PP04'!$K:$K,"E")</f>
        <v>0</v>
      </c>
      <c r="G133" s="143">
        <f>SUMIFS('PP04'!$J:$J,'PP04'!$B:$B,$A133,'PP04'!$K:$K,"F")</f>
        <v>0</v>
      </c>
      <c r="H133" s="144">
        <f t="shared" si="25"/>
        <v>0</v>
      </c>
    </row>
    <row r="134" spans="1:8" x14ac:dyDescent="0.25">
      <c r="A134" s="97" t="s">
        <v>367</v>
      </c>
      <c r="B134" s="143">
        <f>SUMIFS('PP04'!$J:$J,'PP04'!$B:$B,$A134,'PP04'!$K:$K,"A")</f>
        <v>0</v>
      </c>
      <c r="C134" s="143">
        <f>SUMIFS('PP04'!$J:$J,'PP04'!$B:$B,$A134,'PP04'!$K:$K,"B")</f>
        <v>0</v>
      </c>
      <c r="D134" s="143">
        <f>SUMIFS('PP04'!$J:$J,'PP04'!$B:$B,$A134,'PP04'!$K:$K,"C")</f>
        <v>0</v>
      </c>
      <c r="E134" s="143">
        <f>SUMIFS('PP04'!$J:$J,'PP04'!$B:$B,$A134,'PP04'!$K:$K,"D")</f>
        <v>0</v>
      </c>
      <c r="F134" s="143">
        <f>SUMIFS('PP04'!$J:$J,'PP04'!$B:$B,$A134,'PP04'!$K:$K,"E")</f>
        <v>0</v>
      </c>
      <c r="G134" s="143">
        <f>SUMIFS('PP04'!$J:$J,'PP04'!$B:$B,$A134,'PP04'!$K:$K,"F")</f>
        <v>0</v>
      </c>
      <c r="H134" s="144">
        <f t="shared" si="25"/>
        <v>0</v>
      </c>
    </row>
    <row r="135" spans="1:8" x14ac:dyDescent="0.25">
      <c r="A135" s="97" t="s">
        <v>368</v>
      </c>
      <c r="B135" s="143">
        <f>SUMIFS('PP04'!$J:$J,'PP04'!$B:$B,$A135,'PP04'!$K:$K,"A")</f>
        <v>0</v>
      </c>
      <c r="C135" s="143">
        <f>SUMIFS('PP04'!$J:$J,'PP04'!$B:$B,$A135,'PP04'!$K:$K,"B")</f>
        <v>0</v>
      </c>
      <c r="D135" s="143">
        <f>SUMIFS('PP04'!$J:$J,'PP04'!$B:$B,$A135,'PP04'!$K:$K,"C")</f>
        <v>0</v>
      </c>
      <c r="E135" s="143">
        <f>SUMIFS('PP04'!$J:$J,'PP04'!$B:$B,$A135,'PP04'!$K:$K,"D")</f>
        <v>0</v>
      </c>
      <c r="F135" s="143">
        <f>SUMIFS('PP04'!$J:$J,'PP04'!$B:$B,$A135,'PP04'!$K:$K,"E")</f>
        <v>0</v>
      </c>
      <c r="G135" s="143">
        <f>SUMIFS('PP04'!$J:$J,'PP04'!$B:$B,$A135,'PP04'!$K:$K,"F")</f>
        <v>0</v>
      </c>
      <c r="H135" s="144">
        <f t="shared" si="25"/>
        <v>0</v>
      </c>
    </row>
    <row r="136" spans="1:8" x14ac:dyDescent="0.25">
      <c r="A136" s="97" t="s">
        <v>369</v>
      </c>
      <c r="B136" s="143">
        <f>SUMIFS('PP04'!$J:$J,'PP04'!$B:$B,$A136,'PP04'!$K:$K,"A")</f>
        <v>0</v>
      </c>
      <c r="C136" s="143">
        <f>SUMIFS('PP04'!$J:$J,'PP04'!$B:$B,$A136,'PP04'!$K:$K,"B")</f>
        <v>0</v>
      </c>
      <c r="D136" s="143">
        <f>SUMIFS('PP04'!$J:$J,'PP04'!$B:$B,$A136,'PP04'!$K:$K,"C")</f>
        <v>0</v>
      </c>
      <c r="E136" s="143">
        <f>SUMIFS('PP04'!$J:$J,'PP04'!$B:$B,$A136,'PP04'!$K:$K,"D")</f>
        <v>0</v>
      </c>
      <c r="F136" s="143">
        <f>SUMIFS('PP04'!$J:$J,'PP04'!$B:$B,$A136,'PP04'!$K:$K,"E")</f>
        <v>0</v>
      </c>
      <c r="G136" s="143">
        <f>SUMIFS('PP04'!$J:$J,'PP04'!$B:$B,$A136,'PP04'!$K:$K,"F")</f>
        <v>0</v>
      </c>
      <c r="H136" s="144">
        <f t="shared" si="25"/>
        <v>0</v>
      </c>
    </row>
    <row r="137" spans="1:8" x14ac:dyDescent="0.25">
      <c r="A137" s="96" t="s">
        <v>25</v>
      </c>
      <c r="B137" s="141">
        <f t="shared" ref="B137:G137" si="28">SUM(B138:B142)</f>
        <v>0</v>
      </c>
      <c r="C137" s="141">
        <f t="shared" si="28"/>
        <v>0</v>
      </c>
      <c r="D137" s="141">
        <f t="shared" si="28"/>
        <v>0</v>
      </c>
      <c r="E137" s="141">
        <f t="shared" si="28"/>
        <v>0</v>
      </c>
      <c r="F137" s="141">
        <f t="shared" si="28"/>
        <v>0</v>
      </c>
      <c r="G137" s="141">
        <f t="shared" si="28"/>
        <v>0</v>
      </c>
      <c r="H137" s="142">
        <f t="shared" si="25"/>
        <v>0</v>
      </c>
    </row>
    <row r="138" spans="1:8" x14ac:dyDescent="0.25">
      <c r="A138" s="97" t="s">
        <v>359</v>
      </c>
      <c r="B138" s="143">
        <f>SUMIFS('PP04'!$J:$J,'PP04'!$B:$B,$A138,'PP04'!$K:$K,"A")</f>
        <v>0</v>
      </c>
      <c r="C138" s="143">
        <f>SUMIFS('PP04'!$J:$J,'PP04'!$B:$B,$A138,'PP04'!$K:$K,"B")</f>
        <v>0</v>
      </c>
      <c r="D138" s="143">
        <f>SUMIFS('PP04'!$J:$J,'PP04'!$B:$B,$A138,'PP04'!$K:$K,"C")</f>
        <v>0</v>
      </c>
      <c r="E138" s="143">
        <f>SUMIFS('PP04'!$J:$J,'PP04'!$B:$B,$A138,'PP04'!$K:$K,"D")</f>
        <v>0</v>
      </c>
      <c r="F138" s="143">
        <f>SUMIFS('PP04'!$J:$J,'PP04'!$B:$B,$A138,'PP04'!$K:$K,"E")</f>
        <v>0</v>
      </c>
      <c r="G138" s="143">
        <f>SUMIFS('PP04'!$J:$J,'PP04'!$B:$B,$A138,'PP04'!$K:$K,"F")</f>
        <v>0</v>
      </c>
      <c r="H138" s="144">
        <f t="shared" si="25"/>
        <v>0</v>
      </c>
    </row>
    <row r="139" spans="1:8" x14ac:dyDescent="0.25">
      <c r="A139" s="97" t="s">
        <v>370</v>
      </c>
      <c r="B139" s="143">
        <f>SUMIFS('PP04'!$J:$J,'PP04'!$B:$B,$A139,'PP04'!$K:$K,"A")</f>
        <v>0</v>
      </c>
      <c r="C139" s="143">
        <f>SUMIFS('PP04'!$J:$J,'PP04'!$B:$B,$A139,'PP04'!$K:$K,"B")</f>
        <v>0</v>
      </c>
      <c r="D139" s="143">
        <f>SUMIFS('PP04'!$J:$J,'PP04'!$B:$B,$A139,'PP04'!$K:$K,"C")</f>
        <v>0</v>
      </c>
      <c r="E139" s="143">
        <f>SUMIFS('PP04'!$J:$J,'PP04'!$B:$B,$A139,'PP04'!$K:$K,"D")</f>
        <v>0</v>
      </c>
      <c r="F139" s="143">
        <f>SUMIFS('PP04'!$J:$J,'PP04'!$B:$B,$A139,'PP04'!$K:$K,"E")</f>
        <v>0</v>
      </c>
      <c r="G139" s="143">
        <f>SUMIFS('PP04'!$J:$J,'PP04'!$B:$B,$A139,'PP04'!$K:$K,"F")</f>
        <v>0</v>
      </c>
      <c r="H139" s="144">
        <f t="shared" si="25"/>
        <v>0</v>
      </c>
    </row>
    <row r="140" spans="1:8" x14ac:dyDescent="0.25">
      <c r="A140" s="97" t="s">
        <v>371</v>
      </c>
      <c r="B140" s="143">
        <f>SUMIFS('PP04'!$J:$J,'PP04'!$B:$B,$A140,'PP04'!$K:$K,"A")</f>
        <v>0</v>
      </c>
      <c r="C140" s="143">
        <f>SUMIFS('PP04'!$J:$J,'PP04'!$B:$B,$A140,'PP04'!$K:$K,"B")</f>
        <v>0</v>
      </c>
      <c r="D140" s="143">
        <f>SUMIFS('PP04'!$J:$J,'PP04'!$B:$B,$A140,'PP04'!$K:$K,"C")</f>
        <v>0</v>
      </c>
      <c r="E140" s="143">
        <f>SUMIFS('PP04'!$J:$J,'PP04'!$B:$B,$A140,'PP04'!$K:$K,"D")</f>
        <v>0</v>
      </c>
      <c r="F140" s="143">
        <f>SUMIFS('PP04'!$J:$J,'PP04'!$B:$B,$A140,'PP04'!$K:$K,"E")</f>
        <v>0</v>
      </c>
      <c r="G140" s="143">
        <f>SUMIFS('PP04'!$J:$J,'PP04'!$B:$B,$A140,'PP04'!$K:$K,"F")</f>
        <v>0</v>
      </c>
      <c r="H140" s="144">
        <f t="shared" si="25"/>
        <v>0</v>
      </c>
    </row>
    <row r="141" spans="1:8" x14ac:dyDescent="0.25">
      <c r="A141" s="97" t="s">
        <v>372</v>
      </c>
      <c r="B141" s="143">
        <f>SUMIFS('PP04'!$J:$J,'PP04'!$B:$B,$A141,'PP04'!$K:$K,"A")</f>
        <v>0</v>
      </c>
      <c r="C141" s="143">
        <f>SUMIFS('PP04'!$J:$J,'PP04'!$B:$B,$A141,'PP04'!$K:$K,"B")</f>
        <v>0</v>
      </c>
      <c r="D141" s="143">
        <f>SUMIFS('PP04'!$J:$J,'PP04'!$B:$B,$A141,'PP04'!$K:$K,"C")</f>
        <v>0</v>
      </c>
      <c r="E141" s="143">
        <f>SUMIFS('PP04'!$J:$J,'PP04'!$B:$B,$A141,'PP04'!$K:$K,"D")</f>
        <v>0</v>
      </c>
      <c r="F141" s="143">
        <f>SUMIFS('PP04'!$J:$J,'PP04'!$B:$B,$A141,'PP04'!$K:$K,"E")</f>
        <v>0</v>
      </c>
      <c r="G141" s="143">
        <f>SUMIFS('PP04'!$J:$J,'PP04'!$B:$B,$A141,'PP04'!$K:$K,"F")</f>
        <v>0</v>
      </c>
      <c r="H141" s="144">
        <f t="shared" si="25"/>
        <v>0</v>
      </c>
    </row>
    <row r="142" spans="1:8" x14ac:dyDescent="0.25">
      <c r="A142" s="97" t="s">
        <v>373</v>
      </c>
      <c r="B142" s="143">
        <f>SUMIFS('PP04'!$J:$J,'PP04'!$B:$B,$A142,'PP04'!$K:$K,"A")</f>
        <v>0</v>
      </c>
      <c r="C142" s="143">
        <f>SUMIFS('PP04'!$J:$J,'PP04'!$B:$B,$A142,'PP04'!$K:$K,"B")</f>
        <v>0</v>
      </c>
      <c r="D142" s="143">
        <f>SUMIFS('PP04'!$J:$J,'PP04'!$B:$B,$A142,'PP04'!$K:$K,"C")</f>
        <v>0</v>
      </c>
      <c r="E142" s="143">
        <f>SUMIFS('PP04'!$J:$J,'PP04'!$B:$B,$A142,'PP04'!$K:$K,"D")</f>
        <v>0</v>
      </c>
      <c r="F142" s="143">
        <f>SUMIFS('PP04'!$J:$J,'PP04'!$B:$B,$A142,'PP04'!$K:$K,"E")</f>
        <v>0</v>
      </c>
      <c r="G142" s="143">
        <f>SUMIFS('PP04'!$J:$J,'PP04'!$B:$B,$A142,'PP04'!$K:$K,"F")</f>
        <v>0</v>
      </c>
      <c r="H142" s="144">
        <f t="shared" si="25"/>
        <v>0</v>
      </c>
    </row>
    <row r="143" spans="1:8" x14ac:dyDescent="0.25">
      <c r="A143" s="96" t="s">
        <v>26</v>
      </c>
      <c r="B143" s="141">
        <f t="shared" ref="B143:G143" si="29">SUM(B144:B148)</f>
        <v>0</v>
      </c>
      <c r="C143" s="141">
        <f t="shared" si="29"/>
        <v>0</v>
      </c>
      <c r="D143" s="141">
        <f t="shared" si="29"/>
        <v>0</v>
      </c>
      <c r="E143" s="141">
        <f t="shared" si="29"/>
        <v>0</v>
      </c>
      <c r="F143" s="141">
        <f t="shared" si="29"/>
        <v>0</v>
      </c>
      <c r="G143" s="141">
        <f t="shared" si="29"/>
        <v>0</v>
      </c>
      <c r="H143" s="142">
        <f t="shared" si="25"/>
        <v>0</v>
      </c>
    </row>
    <row r="144" spans="1:8" x14ac:dyDescent="0.25">
      <c r="A144" s="97" t="s">
        <v>374</v>
      </c>
      <c r="B144" s="143">
        <f>SUMIFS('PP04'!$J:$J,'PP04'!$B:$B,$A144,'PP04'!$K:$K,"A")</f>
        <v>0</v>
      </c>
      <c r="C144" s="143">
        <f>SUMIFS('PP04'!$J:$J,'PP04'!$B:$B,$A144,'PP04'!$K:$K,"B")</f>
        <v>0</v>
      </c>
      <c r="D144" s="143">
        <f>SUMIFS('PP04'!$J:$J,'PP04'!$B:$B,$A144,'PP04'!$K:$K,"C")</f>
        <v>0</v>
      </c>
      <c r="E144" s="143">
        <f>SUMIFS('PP04'!$J:$J,'PP04'!$B:$B,$A144,'PP04'!$K:$K,"D")</f>
        <v>0</v>
      </c>
      <c r="F144" s="143">
        <f>SUMIFS('PP04'!$J:$J,'PP04'!$B:$B,$A144,'PP04'!$K:$K,"E")</f>
        <v>0</v>
      </c>
      <c r="G144" s="143">
        <f>SUMIFS('PP04'!$J:$J,'PP04'!$B:$B,$A144,'PP04'!$K:$K,"F")</f>
        <v>0</v>
      </c>
      <c r="H144" s="144">
        <f t="shared" si="25"/>
        <v>0</v>
      </c>
    </row>
    <row r="145" spans="1:8" x14ac:dyDescent="0.25">
      <c r="A145" s="97" t="s">
        <v>376</v>
      </c>
      <c r="B145" s="143">
        <f>SUMIFS('PP04'!$J:$J,'PP04'!$B:$B,$A145,'PP04'!$K:$K,"A")</f>
        <v>0</v>
      </c>
      <c r="C145" s="143">
        <f>SUMIFS('PP04'!$J:$J,'PP04'!$B:$B,$A145,'PP04'!$K:$K,"B")</f>
        <v>0</v>
      </c>
      <c r="D145" s="143">
        <f>SUMIFS('PP04'!$J:$J,'PP04'!$B:$B,$A145,'PP04'!$K:$K,"C")</f>
        <v>0</v>
      </c>
      <c r="E145" s="143">
        <f>SUMIFS('PP04'!$J:$J,'PP04'!$B:$B,$A145,'PP04'!$K:$K,"D")</f>
        <v>0</v>
      </c>
      <c r="F145" s="143">
        <f>SUMIFS('PP04'!$J:$J,'PP04'!$B:$B,$A145,'PP04'!$K:$K,"E")</f>
        <v>0</v>
      </c>
      <c r="G145" s="143">
        <f>SUMIFS('PP04'!$J:$J,'PP04'!$B:$B,$A145,'PP04'!$K:$K,"F")</f>
        <v>0</v>
      </c>
      <c r="H145" s="144">
        <f t="shared" si="25"/>
        <v>0</v>
      </c>
    </row>
    <row r="146" spans="1:8" x14ac:dyDescent="0.25">
      <c r="A146" s="97" t="s">
        <v>378</v>
      </c>
      <c r="B146" s="143">
        <f>SUMIFS('PP04'!$J:$J,'PP04'!$B:$B,$A146,'PP04'!$K:$K,"A")</f>
        <v>0</v>
      </c>
      <c r="C146" s="143">
        <f>SUMIFS('PP04'!$J:$J,'PP04'!$B:$B,$A146,'PP04'!$K:$K,"B")</f>
        <v>0</v>
      </c>
      <c r="D146" s="143">
        <f>SUMIFS('PP04'!$J:$J,'PP04'!$B:$B,$A146,'PP04'!$K:$K,"C")</f>
        <v>0</v>
      </c>
      <c r="E146" s="143">
        <f>SUMIFS('PP04'!$J:$J,'PP04'!$B:$B,$A146,'PP04'!$K:$K,"D")</f>
        <v>0</v>
      </c>
      <c r="F146" s="143">
        <f>SUMIFS('PP04'!$J:$J,'PP04'!$B:$B,$A146,'PP04'!$K:$K,"E")</f>
        <v>0</v>
      </c>
      <c r="G146" s="143">
        <f>SUMIFS('PP04'!$J:$J,'PP04'!$B:$B,$A146,'PP04'!$K:$K,"F")</f>
        <v>0</v>
      </c>
      <c r="H146" s="144">
        <f t="shared" si="25"/>
        <v>0</v>
      </c>
    </row>
    <row r="147" spans="1:8" x14ac:dyDescent="0.25">
      <c r="A147" s="97" t="s">
        <v>380</v>
      </c>
      <c r="B147" s="143">
        <f>SUMIFS('PP04'!$J:$J,'PP04'!$B:$B,$A147,'PP04'!$K:$K,"A")</f>
        <v>0</v>
      </c>
      <c r="C147" s="143">
        <f>SUMIFS('PP04'!$J:$J,'PP04'!$B:$B,$A147,'PP04'!$K:$K,"B")</f>
        <v>0</v>
      </c>
      <c r="D147" s="143">
        <f>SUMIFS('PP04'!$J:$J,'PP04'!$B:$B,$A147,'PP04'!$K:$K,"C")</f>
        <v>0</v>
      </c>
      <c r="E147" s="143">
        <f>SUMIFS('PP04'!$J:$J,'PP04'!$B:$B,$A147,'PP04'!$K:$K,"D")</f>
        <v>0</v>
      </c>
      <c r="F147" s="143">
        <f>SUMIFS('PP04'!$J:$J,'PP04'!$B:$B,$A147,'PP04'!$K:$K,"E")</f>
        <v>0</v>
      </c>
      <c r="G147" s="143">
        <f>SUMIFS('PP04'!$J:$J,'PP04'!$B:$B,$A147,'PP04'!$K:$K,"F")</f>
        <v>0</v>
      </c>
      <c r="H147" s="144">
        <f t="shared" si="25"/>
        <v>0</v>
      </c>
    </row>
    <row r="148" spans="1:8" x14ac:dyDescent="0.25">
      <c r="A148" s="97" t="s">
        <v>382</v>
      </c>
      <c r="B148" s="143">
        <f>SUMIFS('PP04'!$J:$J,'PP04'!$B:$B,$A148,'PP04'!$K:$K,"A")</f>
        <v>0</v>
      </c>
      <c r="C148" s="143">
        <f>SUMIFS('PP04'!$J:$J,'PP04'!$B:$B,$A148,'PP04'!$K:$K,"B")</f>
        <v>0</v>
      </c>
      <c r="D148" s="143">
        <f>SUMIFS('PP04'!$J:$J,'PP04'!$B:$B,$A148,'PP04'!$K:$K,"C")</f>
        <v>0</v>
      </c>
      <c r="E148" s="143">
        <f>SUMIFS('PP04'!$J:$J,'PP04'!$B:$B,$A148,'PP04'!$K:$K,"D")</f>
        <v>0</v>
      </c>
      <c r="F148" s="143">
        <f>SUMIFS('PP04'!$J:$J,'PP04'!$B:$B,$A148,'PP04'!$K:$K,"E")</f>
        <v>0</v>
      </c>
      <c r="G148" s="143">
        <f>SUMIFS('PP04'!$J:$J,'PP04'!$B:$B,$A148,'PP04'!$K:$K,"F")</f>
        <v>0</v>
      </c>
      <c r="H148" s="144">
        <f t="shared" si="25"/>
        <v>0</v>
      </c>
    </row>
    <row r="149" spans="1:8" x14ac:dyDescent="0.25">
      <c r="A149" s="96" t="s">
        <v>27</v>
      </c>
      <c r="B149" s="141">
        <f t="shared" ref="B149:G149" si="30">SUM(B150:B154)</f>
        <v>0</v>
      </c>
      <c r="C149" s="141">
        <f t="shared" si="30"/>
        <v>0</v>
      </c>
      <c r="D149" s="141">
        <f t="shared" si="30"/>
        <v>0</v>
      </c>
      <c r="E149" s="141">
        <f t="shared" si="30"/>
        <v>0</v>
      </c>
      <c r="F149" s="141">
        <f t="shared" si="30"/>
        <v>0</v>
      </c>
      <c r="G149" s="141">
        <f t="shared" si="30"/>
        <v>0</v>
      </c>
      <c r="H149" s="142">
        <f t="shared" si="25"/>
        <v>0</v>
      </c>
    </row>
    <row r="150" spans="1:8" x14ac:dyDescent="0.25">
      <c r="A150" s="97" t="s">
        <v>375</v>
      </c>
      <c r="B150" s="143">
        <f>SUMIFS('PP04'!$J:$J,'PP04'!$B:$B,$A150,'PP04'!$K:$K,"A")</f>
        <v>0</v>
      </c>
      <c r="C150" s="143">
        <f>SUMIFS('PP04'!$J:$J,'PP04'!$B:$B,$A150,'PP04'!$K:$K,"B")</f>
        <v>0</v>
      </c>
      <c r="D150" s="143">
        <f>SUMIFS('PP04'!$J:$J,'PP04'!$B:$B,$A150,'PP04'!$K:$K,"C")</f>
        <v>0</v>
      </c>
      <c r="E150" s="143">
        <f>SUMIFS('PP04'!$J:$J,'PP04'!$B:$B,$A150,'PP04'!$K:$K,"D")</f>
        <v>0</v>
      </c>
      <c r="F150" s="143">
        <f>SUMIFS('PP04'!$J:$J,'PP04'!$B:$B,$A150,'PP04'!$K:$K,"E")</f>
        <v>0</v>
      </c>
      <c r="G150" s="143">
        <f>SUMIFS('PP04'!$J:$J,'PP04'!$B:$B,$A150,'PP04'!$K:$K,"F")</f>
        <v>0</v>
      </c>
      <c r="H150" s="144">
        <f t="shared" si="25"/>
        <v>0</v>
      </c>
    </row>
    <row r="151" spans="1:8" x14ac:dyDescent="0.25">
      <c r="A151" s="97" t="s">
        <v>377</v>
      </c>
      <c r="B151" s="143">
        <f>SUMIFS('PP04'!$J:$J,'PP04'!$B:$B,$A151,'PP04'!$K:$K,"A")</f>
        <v>0</v>
      </c>
      <c r="C151" s="143">
        <f>SUMIFS('PP04'!$J:$J,'PP04'!$B:$B,$A151,'PP04'!$K:$K,"B")</f>
        <v>0</v>
      </c>
      <c r="D151" s="143">
        <f>SUMIFS('PP04'!$J:$J,'PP04'!$B:$B,$A151,'PP04'!$K:$K,"C")</f>
        <v>0</v>
      </c>
      <c r="E151" s="143">
        <f>SUMIFS('PP04'!$J:$J,'PP04'!$B:$B,$A151,'PP04'!$K:$K,"D")</f>
        <v>0</v>
      </c>
      <c r="F151" s="143">
        <f>SUMIFS('PP04'!$J:$J,'PP04'!$B:$B,$A151,'PP04'!$K:$K,"E")</f>
        <v>0</v>
      </c>
      <c r="G151" s="143">
        <f>SUMIFS('PP04'!$J:$J,'PP04'!$B:$B,$A151,'PP04'!$K:$K,"F")</f>
        <v>0</v>
      </c>
      <c r="H151" s="144">
        <f t="shared" si="25"/>
        <v>0</v>
      </c>
    </row>
    <row r="152" spans="1:8" x14ac:dyDescent="0.25">
      <c r="A152" s="97" t="s">
        <v>379</v>
      </c>
      <c r="B152" s="143">
        <f>SUMIFS('PP04'!$J:$J,'PP04'!$B:$B,$A152,'PP04'!$K:$K,"A")</f>
        <v>0</v>
      </c>
      <c r="C152" s="143">
        <f>SUMIFS('PP04'!$J:$J,'PP04'!$B:$B,$A152,'PP04'!$K:$K,"B")</f>
        <v>0</v>
      </c>
      <c r="D152" s="143">
        <f>SUMIFS('PP04'!$J:$J,'PP04'!$B:$B,$A152,'PP04'!$K:$K,"C")</f>
        <v>0</v>
      </c>
      <c r="E152" s="143">
        <f>SUMIFS('PP04'!$J:$J,'PP04'!$B:$B,$A152,'PP04'!$K:$K,"D")</f>
        <v>0</v>
      </c>
      <c r="F152" s="143">
        <f>SUMIFS('PP04'!$J:$J,'PP04'!$B:$B,$A152,'PP04'!$K:$K,"E")</f>
        <v>0</v>
      </c>
      <c r="G152" s="143">
        <f>SUMIFS('PP04'!$J:$J,'PP04'!$B:$B,$A152,'PP04'!$K:$K,"F")</f>
        <v>0</v>
      </c>
      <c r="H152" s="144">
        <f t="shared" si="25"/>
        <v>0</v>
      </c>
    </row>
    <row r="153" spans="1:8" x14ac:dyDescent="0.25">
      <c r="A153" s="97" t="s">
        <v>381</v>
      </c>
      <c r="B153" s="143">
        <f>SUMIFS('PP04'!$J:$J,'PP04'!$B:$B,$A153,'PP04'!$K:$K,"A")</f>
        <v>0</v>
      </c>
      <c r="C153" s="143">
        <f>SUMIFS('PP04'!$J:$J,'PP04'!$B:$B,$A153,'PP04'!$K:$K,"B")</f>
        <v>0</v>
      </c>
      <c r="D153" s="143">
        <f>SUMIFS('PP04'!$J:$J,'PP04'!$B:$B,$A153,'PP04'!$K:$K,"C")</f>
        <v>0</v>
      </c>
      <c r="E153" s="143">
        <f>SUMIFS('PP04'!$J:$J,'PP04'!$B:$B,$A153,'PP04'!$K:$K,"D")</f>
        <v>0</v>
      </c>
      <c r="F153" s="143">
        <f>SUMIFS('PP04'!$J:$J,'PP04'!$B:$B,$A153,'PP04'!$K:$K,"E")</f>
        <v>0</v>
      </c>
      <c r="G153" s="143">
        <f>SUMIFS('PP04'!$J:$J,'PP04'!$B:$B,$A153,'PP04'!$K:$K,"F")</f>
        <v>0</v>
      </c>
      <c r="H153" s="144">
        <f t="shared" si="25"/>
        <v>0</v>
      </c>
    </row>
    <row r="154" spans="1:8" x14ac:dyDescent="0.25">
      <c r="A154" s="97" t="s">
        <v>383</v>
      </c>
      <c r="B154" s="143">
        <f>SUMIFS('PP04'!$J:$J,'PP04'!$B:$B,$A154,'PP04'!$K:$K,"A")</f>
        <v>0</v>
      </c>
      <c r="C154" s="143">
        <f>SUMIFS('PP04'!$J:$J,'PP04'!$B:$B,$A154,'PP04'!$K:$K,"B")</f>
        <v>0</v>
      </c>
      <c r="D154" s="143">
        <f>SUMIFS('PP04'!$J:$J,'PP04'!$B:$B,$A154,'PP04'!$K:$K,"C")</f>
        <v>0</v>
      </c>
      <c r="E154" s="143">
        <f>SUMIFS('PP04'!$J:$J,'PP04'!$B:$B,$A154,'PP04'!$K:$K,"D")</f>
        <v>0</v>
      </c>
      <c r="F154" s="143">
        <f>SUMIFS('PP04'!$J:$J,'PP04'!$B:$B,$A154,'PP04'!$K:$K,"E")</f>
        <v>0</v>
      </c>
      <c r="G154" s="143">
        <f>SUMIFS('PP04'!$J:$J,'PP04'!$B:$B,$A154,'PP04'!$K:$K,"F")</f>
        <v>0</v>
      </c>
      <c r="H154" s="144">
        <f t="shared" si="25"/>
        <v>0</v>
      </c>
    </row>
    <row r="155" spans="1:8" x14ac:dyDescent="0.25">
      <c r="A155" s="93" t="s">
        <v>241</v>
      </c>
      <c r="B155" s="145">
        <f>B119+B125+B131+B137+B143+B149</f>
        <v>0</v>
      </c>
      <c r="C155" s="145">
        <f t="shared" ref="C155:G155" si="31">C119+C125+C131+C137+C143+C149</f>
        <v>0</v>
      </c>
      <c r="D155" s="145">
        <f t="shared" si="31"/>
        <v>0</v>
      </c>
      <c r="E155" s="145">
        <f t="shared" si="31"/>
        <v>0</v>
      </c>
      <c r="F155" s="145">
        <f t="shared" si="31"/>
        <v>0</v>
      </c>
      <c r="G155" s="145">
        <f t="shared" si="31"/>
        <v>0</v>
      </c>
      <c r="H155" s="146">
        <f t="shared" si="25"/>
        <v>0</v>
      </c>
    </row>
    <row r="157" spans="1:8" ht="34.5" customHeight="1" x14ac:dyDescent="0.25">
      <c r="A157" s="95" t="s">
        <v>427</v>
      </c>
      <c r="B157" s="139" t="s">
        <v>18</v>
      </c>
      <c r="C157" s="139" t="s">
        <v>19</v>
      </c>
      <c r="D157" s="139" t="s">
        <v>272</v>
      </c>
      <c r="E157" s="139" t="s">
        <v>20</v>
      </c>
      <c r="F157" s="139" t="s">
        <v>21</v>
      </c>
      <c r="G157" s="139" t="s">
        <v>231</v>
      </c>
      <c r="H157" s="140" t="s">
        <v>241</v>
      </c>
    </row>
    <row r="158" spans="1:8" x14ac:dyDescent="0.25">
      <c r="A158" s="96" t="s">
        <v>22</v>
      </c>
      <c r="B158" s="141">
        <f t="shared" ref="B158:G158" si="32">SUM(B159:B163)</f>
        <v>0</v>
      </c>
      <c r="C158" s="141">
        <f t="shared" si="32"/>
        <v>0</v>
      </c>
      <c r="D158" s="141">
        <f t="shared" si="32"/>
        <v>0</v>
      </c>
      <c r="E158" s="141">
        <f t="shared" si="32"/>
        <v>0</v>
      </c>
      <c r="F158" s="141">
        <f t="shared" si="32"/>
        <v>0</v>
      </c>
      <c r="G158" s="141">
        <f t="shared" si="32"/>
        <v>0</v>
      </c>
      <c r="H158" s="142">
        <f t="shared" ref="H158:H194" si="33">SUM(B158:G158)</f>
        <v>0</v>
      </c>
    </row>
    <row r="159" spans="1:8" x14ac:dyDescent="0.25">
      <c r="A159" s="97" t="s">
        <v>354</v>
      </c>
      <c r="B159" s="143">
        <f>SUMIFS('PP05'!$J:$J,'PP05'!$B:$B,$A159,'PP05'!$K:$K,"A")</f>
        <v>0</v>
      </c>
      <c r="C159" s="143">
        <f>SUMIFS('PP05'!$J:$J,'PP05'!$B:$B,$A159,'PP05'!$K:$K,"B")</f>
        <v>0</v>
      </c>
      <c r="D159" s="143">
        <f>SUMIFS('PP05'!$J:$J,'PP05'!$B:$B,$A159,'PP05'!$K:$K,"C")</f>
        <v>0</v>
      </c>
      <c r="E159" s="143">
        <f>SUMIFS('PP05'!$J:$J,'PP05'!$B:$B,$A159,'PP05'!$K:$K,"D")</f>
        <v>0</v>
      </c>
      <c r="F159" s="143">
        <f>SUMIFS('PP05'!$J:$J,'PP05'!$B:$B,$A159,'PP05'!$K:$K,"E")</f>
        <v>0</v>
      </c>
      <c r="G159" s="143">
        <f>SUMIFS('PP05'!$J:$J,'PP05'!$B:$B,$A159,'PP05'!$K:$K,"F")</f>
        <v>0</v>
      </c>
      <c r="H159" s="144">
        <f t="shared" si="33"/>
        <v>0</v>
      </c>
    </row>
    <row r="160" spans="1:8" x14ac:dyDescent="0.25">
      <c r="A160" s="97" t="s">
        <v>355</v>
      </c>
      <c r="B160" s="143">
        <f>SUMIFS('PP05'!$J:$J,'PP05'!$B:$B,$A160,'PP05'!$K:$K,"A")</f>
        <v>0</v>
      </c>
      <c r="C160" s="143">
        <f>SUMIFS('PP05'!$J:$J,'PP05'!$B:$B,$A160,'PP05'!$K:$K,"B")</f>
        <v>0</v>
      </c>
      <c r="D160" s="143">
        <f>SUMIFS('PP05'!$J:$J,'PP05'!$B:$B,$A160,'PP05'!$K:$K,"C")</f>
        <v>0</v>
      </c>
      <c r="E160" s="143">
        <f>SUMIFS('PP05'!$J:$J,'PP05'!$B:$B,$A160,'PP05'!$K:$K,"D")</f>
        <v>0</v>
      </c>
      <c r="F160" s="143">
        <f>SUMIFS('PP05'!$J:$J,'PP05'!$B:$B,$A160,'PP05'!$K:$K,"E")</f>
        <v>0</v>
      </c>
      <c r="G160" s="143">
        <f>SUMIFS('PP05'!$J:$J,'PP05'!$B:$B,$A160,'PP05'!$K:$K,"F")</f>
        <v>0</v>
      </c>
      <c r="H160" s="144">
        <f t="shared" si="33"/>
        <v>0</v>
      </c>
    </row>
    <row r="161" spans="1:8" x14ac:dyDescent="0.25">
      <c r="A161" s="97" t="s">
        <v>356</v>
      </c>
      <c r="B161" s="143">
        <f>SUMIFS('PP05'!$J:$J,'PP05'!$B:$B,$A161,'PP05'!$K:$K,"A")</f>
        <v>0</v>
      </c>
      <c r="C161" s="143">
        <f>SUMIFS('PP05'!$J:$J,'PP05'!$B:$B,$A161,'PP05'!$K:$K,"B")</f>
        <v>0</v>
      </c>
      <c r="D161" s="143">
        <f>SUMIFS('PP05'!$J:$J,'PP05'!$B:$B,$A161,'PP05'!$K:$K,"C")</f>
        <v>0</v>
      </c>
      <c r="E161" s="143">
        <f>SUMIFS('PP05'!$J:$J,'PP05'!$B:$B,$A161,'PP05'!$K:$K,"D")</f>
        <v>0</v>
      </c>
      <c r="F161" s="143">
        <f>SUMIFS('PP05'!$J:$J,'PP05'!$B:$B,$A161,'PP05'!$K:$K,"E")</f>
        <v>0</v>
      </c>
      <c r="G161" s="143">
        <f>SUMIFS('PP05'!$J:$J,'PP05'!$B:$B,$A161,'PP05'!$K:$K,"F")</f>
        <v>0</v>
      </c>
      <c r="H161" s="144">
        <f t="shared" si="33"/>
        <v>0</v>
      </c>
    </row>
    <row r="162" spans="1:8" x14ac:dyDescent="0.25">
      <c r="A162" s="97" t="s">
        <v>357</v>
      </c>
      <c r="B162" s="143">
        <f>SUMIFS('PP05'!$J:$J,'PP05'!$B:$B,$A162,'PP05'!$K:$K,"A")</f>
        <v>0</v>
      </c>
      <c r="C162" s="143">
        <f>SUMIFS('PP05'!$J:$J,'PP05'!$B:$B,$A162,'PP05'!$K:$K,"B")</f>
        <v>0</v>
      </c>
      <c r="D162" s="143">
        <f>SUMIFS('PP05'!$J:$J,'PP05'!$B:$B,$A162,'PP05'!$K:$K,"C")</f>
        <v>0</v>
      </c>
      <c r="E162" s="143">
        <f>SUMIFS('PP05'!$J:$J,'PP05'!$B:$B,$A162,'PP05'!$K:$K,"D")</f>
        <v>0</v>
      </c>
      <c r="F162" s="143">
        <f>SUMIFS('PP05'!$J:$J,'PP05'!$B:$B,$A162,'PP05'!$K:$K,"E")</f>
        <v>0</v>
      </c>
      <c r="G162" s="143">
        <f>SUMIFS('PP05'!$J:$J,'PP05'!$B:$B,$A162,'PP05'!$K:$K,"F")</f>
        <v>0</v>
      </c>
      <c r="H162" s="144">
        <f t="shared" si="33"/>
        <v>0</v>
      </c>
    </row>
    <row r="163" spans="1:8" x14ac:dyDescent="0.25">
      <c r="A163" s="97" t="s">
        <v>358</v>
      </c>
      <c r="B163" s="143">
        <f>SUMIFS('PP05'!$J:$J,'PP05'!$B:$B,$A163,'PP05'!$K:$K,"A")</f>
        <v>0</v>
      </c>
      <c r="C163" s="143">
        <f>SUMIFS('PP05'!$J:$J,'PP05'!$B:$B,$A163,'PP05'!$K:$K,"B")</f>
        <v>0</v>
      </c>
      <c r="D163" s="143">
        <f>SUMIFS('PP05'!$J:$J,'PP05'!$B:$B,$A163,'PP05'!$K:$K,"C")</f>
        <v>0</v>
      </c>
      <c r="E163" s="143">
        <f>SUMIFS('PP05'!$J:$J,'PP05'!$B:$B,$A163,'PP05'!$K:$K,"D")</f>
        <v>0</v>
      </c>
      <c r="F163" s="143">
        <f>SUMIFS('PP05'!$J:$J,'PP05'!$B:$B,$A163,'PP05'!$K:$K,"E")</f>
        <v>0</v>
      </c>
      <c r="G163" s="143">
        <f>SUMIFS('PP05'!$J:$J,'PP05'!$B:$B,$A163,'PP05'!$K:$K,"F")</f>
        <v>0</v>
      </c>
      <c r="H163" s="144">
        <f t="shared" si="33"/>
        <v>0</v>
      </c>
    </row>
    <row r="164" spans="1:8" x14ac:dyDescent="0.25">
      <c r="A164" s="96" t="s">
        <v>23</v>
      </c>
      <c r="B164" s="141">
        <f t="shared" ref="B164:G164" si="34">SUM(B165:B169)</f>
        <v>0</v>
      </c>
      <c r="C164" s="141">
        <f t="shared" si="34"/>
        <v>0</v>
      </c>
      <c r="D164" s="141">
        <f t="shared" si="34"/>
        <v>0</v>
      </c>
      <c r="E164" s="141">
        <f t="shared" si="34"/>
        <v>0</v>
      </c>
      <c r="F164" s="141">
        <f t="shared" si="34"/>
        <v>0</v>
      </c>
      <c r="G164" s="141">
        <f t="shared" si="34"/>
        <v>0</v>
      </c>
      <c r="H164" s="142">
        <f t="shared" si="33"/>
        <v>0</v>
      </c>
    </row>
    <row r="165" spans="1:8" x14ac:dyDescent="0.25">
      <c r="A165" s="97" t="s">
        <v>360</v>
      </c>
      <c r="B165" s="143">
        <f>SUMIFS('PP05'!$J:$J,'PP05'!$B:$B,$A165,'PP05'!$K:$K,"A")</f>
        <v>0</v>
      </c>
      <c r="C165" s="143">
        <f>SUMIFS('PP05'!$J:$J,'PP05'!$B:$B,$A165,'PP05'!$K:$K,"B")</f>
        <v>0</v>
      </c>
      <c r="D165" s="143">
        <f>SUMIFS('PP05'!$J:$J,'PP05'!$B:$B,$A165,'PP05'!$K:$K,"C")</f>
        <v>0</v>
      </c>
      <c r="E165" s="143">
        <f>SUMIFS('PP05'!$J:$J,'PP05'!$B:$B,$A165,'PP05'!$K:$K,"D")</f>
        <v>0</v>
      </c>
      <c r="F165" s="143">
        <f>SUMIFS('PP05'!$J:$J,'PP05'!$B:$B,$A165,'PP05'!$K:$K,"E")</f>
        <v>0</v>
      </c>
      <c r="G165" s="143">
        <f>SUMIFS('PP05'!$J:$J,'PP05'!$B:$B,$A165,'PP05'!$K:$K,"F")</f>
        <v>0</v>
      </c>
      <c r="H165" s="144">
        <f t="shared" si="33"/>
        <v>0</v>
      </c>
    </row>
    <row r="166" spans="1:8" x14ac:dyDescent="0.25">
      <c r="A166" s="97" t="s">
        <v>361</v>
      </c>
      <c r="B166" s="143">
        <f>SUMIFS('PP05'!$J:$J,'PP05'!$B:$B,$A166,'PP05'!$K:$K,"A")</f>
        <v>0</v>
      </c>
      <c r="C166" s="143">
        <f>SUMIFS('PP05'!$J:$J,'PP05'!$B:$B,$A166,'PP05'!$K:$K,"B")</f>
        <v>0</v>
      </c>
      <c r="D166" s="143">
        <f>SUMIFS('PP05'!$J:$J,'PP05'!$B:$B,$A166,'PP05'!$K:$K,"C")</f>
        <v>0</v>
      </c>
      <c r="E166" s="143">
        <f>SUMIFS('PP05'!$J:$J,'PP05'!$B:$B,$A166,'PP05'!$K:$K,"D")</f>
        <v>0</v>
      </c>
      <c r="F166" s="143">
        <f>SUMIFS('PP05'!$J:$J,'PP05'!$B:$B,$A166,'PP05'!$K:$K,"E")</f>
        <v>0</v>
      </c>
      <c r="G166" s="143">
        <f>SUMIFS('PP05'!$J:$J,'PP05'!$B:$B,$A166,'PP05'!$K:$K,"F")</f>
        <v>0</v>
      </c>
      <c r="H166" s="144">
        <f t="shared" si="33"/>
        <v>0</v>
      </c>
    </row>
    <row r="167" spans="1:8" x14ac:dyDescent="0.25">
      <c r="A167" s="97" t="s">
        <v>362</v>
      </c>
      <c r="B167" s="143">
        <f>SUMIFS('PP05'!$J:$J,'PP05'!$B:$B,$A167,'PP05'!$K:$K,"A")</f>
        <v>0</v>
      </c>
      <c r="C167" s="143">
        <f>SUMIFS('PP05'!$J:$J,'PP05'!$B:$B,$A167,'PP05'!$K:$K,"B")</f>
        <v>0</v>
      </c>
      <c r="D167" s="143">
        <f>SUMIFS('PP05'!$J:$J,'PP05'!$B:$B,$A167,'PP05'!$K:$K,"C")</f>
        <v>0</v>
      </c>
      <c r="E167" s="143">
        <f>SUMIFS('PP05'!$J:$J,'PP05'!$B:$B,$A167,'PP05'!$K:$K,"D")</f>
        <v>0</v>
      </c>
      <c r="F167" s="143">
        <f>SUMIFS('PP05'!$J:$J,'PP05'!$B:$B,$A167,'PP05'!$K:$K,"E")</f>
        <v>0</v>
      </c>
      <c r="G167" s="143">
        <f>SUMIFS('PP05'!$J:$J,'PP05'!$B:$B,$A167,'PP05'!$K:$K,"F")</f>
        <v>0</v>
      </c>
      <c r="H167" s="144">
        <f t="shared" si="33"/>
        <v>0</v>
      </c>
    </row>
    <row r="168" spans="1:8" x14ac:dyDescent="0.25">
      <c r="A168" s="97" t="s">
        <v>363</v>
      </c>
      <c r="B168" s="143">
        <f>SUMIFS('PP05'!$J:$J,'PP05'!$B:$B,$A168,'PP05'!$K:$K,"A")</f>
        <v>0</v>
      </c>
      <c r="C168" s="143">
        <f>SUMIFS('PP05'!$J:$J,'PP05'!$B:$B,$A168,'PP05'!$K:$K,"B")</f>
        <v>0</v>
      </c>
      <c r="D168" s="143">
        <f>SUMIFS('PP05'!$J:$J,'PP05'!$B:$B,$A168,'PP05'!$K:$K,"C")</f>
        <v>0</v>
      </c>
      <c r="E168" s="143">
        <f>SUMIFS('PP05'!$J:$J,'PP05'!$B:$B,$A168,'PP05'!$K:$K,"D")</f>
        <v>0</v>
      </c>
      <c r="F168" s="143">
        <f>SUMIFS('PP05'!$J:$J,'PP05'!$B:$B,$A168,'PP05'!$K:$K,"E")</f>
        <v>0</v>
      </c>
      <c r="G168" s="143">
        <f>SUMIFS('PP05'!$J:$J,'PP05'!$B:$B,$A168,'PP05'!$K:$K,"F")</f>
        <v>0</v>
      </c>
      <c r="H168" s="144">
        <f t="shared" si="33"/>
        <v>0</v>
      </c>
    </row>
    <row r="169" spans="1:8" x14ac:dyDescent="0.25">
      <c r="A169" s="97" t="s">
        <v>364</v>
      </c>
      <c r="B169" s="143">
        <f>SUMIFS('PP05'!$J:$J,'PP05'!$B:$B,$A169,'PP05'!$K:$K,"A")</f>
        <v>0</v>
      </c>
      <c r="C169" s="143">
        <f>SUMIFS('PP05'!$J:$J,'PP05'!$B:$B,$A169,'PP05'!$K:$K,"B")</f>
        <v>0</v>
      </c>
      <c r="D169" s="143">
        <f>SUMIFS('PP05'!$J:$J,'PP05'!$B:$B,$A169,'PP05'!$K:$K,"C")</f>
        <v>0</v>
      </c>
      <c r="E169" s="143">
        <f>SUMIFS('PP05'!$J:$J,'PP05'!$B:$B,$A169,'PP05'!$K:$K,"D")</f>
        <v>0</v>
      </c>
      <c r="F169" s="143">
        <f>SUMIFS('PP05'!$J:$J,'PP05'!$B:$B,$A169,'PP05'!$K:$K,"E")</f>
        <v>0</v>
      </c>
      <c r="G169" s="143">
        <f>SUMIFS('PP05'!$J:$J,'PP05'!$B:$B,$A169,'PP05'!$K:$K,"F")</f>
        <v>0</v>
      </c>
      <c r="H169" s="144">
        <f t="shared" si="33"/>
        <v>0</v>
      </c>
    </row>
    <row r="170" spans="1:8" x14ac:dyDescent="0.25">
      <c r="A170" s="96" t="s">
        <v>24</v>
      </c>
      <c r="B170" s="141">
        <f t="shared" ref="B170:G170" si="35">SUM(B171:B175)</f>
        <v>0</v>
      </c>
      <c r="C170" s="141">
        <f t="shared" si="35"/>
        <v>0</v>
      </c>
      <c r="D170" s="141">
        <f t="shared" si="35"/>
        <v>0</v>
      </c>
      <c r="E170" s="141">
        <f t="shared" si="35"/>
        <v>0</v>
      </c>
      <c r="F170" s="141">
        <f t="shared" si="35"/>
        <v>0</v>
      </c>
      <c r="G170" s="141">
        <f t="shared" si="35"/>
        <v>0</v>
      </c>
      <c r="H170" s="142">
        <f t="shared" si="33"/>
        <v>0</v>
      </c>
    </row>
    <row r="171" spans="1:8" x14ac:dyDescent="0.25">
      <c r="A171" s="97" t="s">
        <v>365</v>
      </c>
      <c r="B171" s="143">
        <f>SUMIFS('PP05'!$J:$J,'PP05'!$B:$B,$A171,'PP05'!$K:$K,"A")</f>
        <v>0</v>
      </c>
      <c r="C171" s="143">
        <f>SUMIFS('PP05'!$J:$J,'PP05'!$B:$B,$A171,'PP05'!$K:$K,"B")</f>
        <v>0</v>
      </c>
      <c r="D171" s="143">
        <f>SUMIFS('PP05'!$J:$J,'PP05'!$B:$B,$A171,'PP05'!$K:$K,"C")</f>
        <v>0</v>
      </c>
      <c r="E171" s="143">
        <f>SUMIFS('PP05'!$J:$J,'PP05'!$B:$B,$A171,'PP05'!$K:$K,"D")</f>
        <v>0</v>
      </c>
      <c r="F171" s="143">
        <f>SUMIFS('PP05'!$J:$J,'PP05'!$B:$B,$A171,'PP05'!$K:$K,"E")</f>
        <v>0</v>
      </c>
      <c r="G171" s="143">
        <f>SUMIFS('PP05'!$J:$J,'PP05'!$B:$B,$A171,'PP05'!$K:$K,"F")</f>
        <v>0</v>
      </c>
      <c r="H171" s="144">
        <f t="shared" si="33"/>
        <v>0</v>
      </c>
    </row>
    <row r="172" spans="1:8" x14ac:dyDescent="0.25">
      <c r="A172" s="97" t="s">
        <v>366</v>
      </c>
      <c r="B172" s="143">
        <f>SUMIFS('PP05'!$J:$J,'PP05'!$B:$B,$A172,'PP05'!$K:$K,"A")</f>
        <v>0</v>
      </c>
      <c r="C172" s="143">
        <f>SUMIFS('PP05'!$J:$J,'PP05'!$B:$B,$A172,'PP05'!$K:$K,"B")</f>
        <v>0</v>
      </c>
      <c r="D172" s="143">
        <f>SUMIFS('PP05'!$J:$J,'PP05'!$B:$B,$A172,'PP05'!$K:$K,"C")</f>
        <v>0</v>
      </c>
      <c r="E172" s="143">
        <f>SUMIFS('PP05'!$J:$J,'PP05'!$B:$B,$A172,'PP05'!$K:$K,"D")</f>
        <v>0</v>
      </c>
      <c r="F172" s="143">
        <f>SUMIFS('PP05'!$J:$J,'PP05'!$B:$B,$A172,'PP05'!$K:$K,"E")</f>
        <v>0</v>
      </c>
      <c r="G172" s="143">
        <f>SUMIFS('PP05'!$J:$J,'PP05'!$B:$B,$A172,'PP05'!$K:$K,"F")</f>
        <v>0</v>
      </c>
      <c r="H172" s="144">
        <f t="shared" si="33"/>
        <v>0</v>
      </c>
    </row>
    <row r="173" spans="1:8" x14ac:dyDescent="0.25">
      <c r="A173" s="97" t="s">
        <v>367</v>
      </c>
      <c r="B173" s="143">
        <f>SUMIFS('PP05'!$J:$J,'PP05'!$B:$B,$A173,'PP05'!$K:$K,"A")</f>
        <v>0</v>
      </c>
      <c r="C173" s="143">
        <f>SUMIFS('PP05'!$J:$J,'PP05'!$B:$B,$A173,'PP05'!$K:$K,"B")</f>
        <v>0</v>
      </c>
      <c r="D173" s="143">
        <f>SUMIFS('PP05'!$J:$J,'PP05'!$B:$B,$A173,'PP05'!$K:$K,"C")</f>
        <v>0</v>
      </c>
      <c r="E173" s="143">
        <f>SUMIFS('PP05'!$J:$J,'PP05'!$B:$B,$A173,'PP05'!$K:$K,"D")</f>
        <v>0</v>
      </c>
      <c r="F173" s="143">
        <f>SUMIFS('PP05'!$J:$J,'PP05'!$B:$B,$A173,'PP05'!$K:$K,"E")</f>
        <v>0</v>
      </c>
      <c r="G173" s="143">
        <f>SUMIFS('PP05'!$J:$J,'PP05'!$B:$B,$A173,'PP05'!$K:$K,"F")</f>
        <v>0</v>
      </c>
      <c r="H173" s="144">
        <f t="shared" si="33"/>
        <v>0</v>
      </c>
    </row>
    <row r="174" spans="1:8" x14ac:dyDescent="0.25">
      <c r="A174" s="97" t="s">
        <v>368</v>
      </c>
      <c r="B174" s="143">
        <f>SUMIFS('PP05'!$J:$J,'PP05'!$B:$B,$A174,'PP05'!$K:$K,"A")</f>
        <v>0</v>
      </c>
      <c r="C174" s="143">
        <f>SUMIFS('PP05'!$J:$J,'PP05'!$B:$B,$A174,'PP05'!$K:$K,"B")</f>
        <v>0</v>
      </c>
      <c r="D174" s="143">
        <f>SUMIFS('PP05'!$J:$J,'PP05'!$B:$B,$A174,'PP05'!$K:$K,"C")</f>
        <v>0</v>
      </c>
      <c r="E174" s="143">
        <f>SUMIFS('PP05'!$J:$J,'PP05'!$B:$B,$A174,'PP05'!$K:$K,"D")</f>
        <v>0</v>
      </c>
      <c r="F174" s="143">
        <f>SUMIFS('PP05'!$J:$J,'PP05'!$B:$B,$A174,'PP05'!$K:$K,"E")</f>
        <v>0</v>
      </c>
      <c r="G174" s="143">
        <f>SUMIFS('PP05'!$J:$J,'PP05'!$B:$B,$A174,'PP05'!$K:$K,"F")</f>
        <v>0</v>
      </c>
      <c r="H174" s="144">
        <f t="shared" si="33"/>
        <v>0</v>
      </c>
    </row>
    <row r="175" spans="1:8" x14ac:dyDescent="0.25">
      <c r="A175" s="97" t="s">
        <v>369</v>
      </c>
      <c r="B175" s="143">
        <f>SUMIFS('PP05'!$J:$J,'PP05'!$B:$B,$A175,'PP05'!$K:$K,"A")</f>
        <v>0</v>
      </c>
      <c r="C175" s="143">
        <f>SUMIFS('PP05'!$J:$J,'PP05'!$B:$B,$A175,'PP05'!$K:$K,"B")</f>
        <v>0</v>
      </c>
      <c r="D175" s="143">
        <f>SUMIFS('PP05'!$J:$J,'PP05'!$B:$B,$A175,'PP05'!$K:$K,"C")</f>
        <v>0</v>
      </c>
      <c r="E175" s="143">
        <f>SUMIFS('PP05'!$J:$J,'PP05'!$B:$B,$A175,'PP05'!$K:$K,"D")</f>
        <v>0</v>
      </c>
      <c r="F175" s="143">
        <f>SUMIFS('PP05'!$J:$J,'PP05'!$B:$B,$A175,'PP05'!$K:$K,"E")</f>
        <v>0</v>
      </c>
      <c r="G175" s="143">
        <f>SUMIFS('PP05'!$J:$J,'PP05'!$B:$B,$A175,'PP05'!$K:$K,"F")</f>
        <v>0</v>
      </c>
      <c r="H175" s="144">
        <f t="shared" si="33"/>
        <v>0</v>
      </c>
    </row>
    <row r="176" spans="1:8" x14ac:dyDescent="0.25">
      <c r="A176" s="96" t="s">
        <v>25</v>
      </c>
      <c r="B176" s="141">
        <f t="shared" ref="B176:G176" si="36">SUM(B177:B181)</f>
        <v>0</v>
      </c>
      <c r="C176" s="141">
        <f t="shared" si="36"/>
        <v>0</v>
      </c>
      <c r="D176" s="141">
        <f t="shared" si="36"/>
        <v>0</v>
      </c>
      <c r="E176" s="141">
        <f t="shared" si="36"/>
        <v>0</v>
      </c>
      <c r="F176" s="141">
        <f t="shared" si="36"/>
        <v>0</v>
      </c>
      <c r="G176" s="141">
        <f t="shared" si="36"/>
        <v>0</v>
      </c>
      <c r="H176" s="142">
        <f t="shared" si="33"/>
        <v>0</v>
      </c>
    </row>
    <row r="177" spans="1:8" x14ac:dyDescent="0.25">
      <c r="A177" s="97" t="s">
        <v>359</v>
      </c>
      <c r="B177" s="143">
        <f>SUMIFS('PP05'!$J:$J,'PP05'!$B:$B,$A177,'PP05'!$K:$K,"A")</f>
        <v>0</v>
      </c>
      <c r="C177" s="143">
        <f>SUMIFS('PP05'!$J:$J,'PP05'!$B:$B,$A177,'PP05'!$K:$K,"B")</f>
        <v>0</v>
      </c>
      <c r="D177" s="143">
        <f>SUMIFS('PP05'!$J:$J,'PP05'!$B:$B,$A177,'PP05'!$K:$K,"C")</f>
        <v>0</v>
      </c>
      <c r="E177" s="143">
        <f>SUMIFS('PP05'!$J:$J,'PP05'!$B:$B,$A177,'PP05'!$K:$K,"D")</f>
        <v>0</v>
      </c>
      <c r="F177" s="143">
        <f>SUMIFS('PP05'!$J:$J,'PP05'!$B:$B,$A177,'PP05'!$K:$K,"E")</f>
        <v>0</v>
      </c>
      <c r="G177" s="143">
        <f>SUMIFS('PP05'!$J:$J,'PP05'!$B:$B,$A177,'PP05'!$K:$K,"F")</f>
        <v>0</v>
      </c>
      <c r="H177" s="144">
        <f t="shared" si="33"/>
        <v>0</v>
      </c>
    </row>
    <row r="178" spans="1:8" x14ac:dyDescent="0.25">
      <c r="A178" s="97" t="s">
        <v>370</v>
      </c>
      <c r="B178" s="143">
        <f>SUMIFS('PP05'!$J:$J,'PP05'!$B:$B,$A178,'PP05'!$K:$K,"A")</f>
        <v>0</v>
      </c>
      <c r="C178" s="143">
        <f>SUMIFS('PP05'!$J:$J,'PP05'!$B:$B,$A178,'PP05'!$K:$K,"B")</f>
        <v>0</v>
      </c>
      <c r="D178" s="143">
        <f>SUMIFS('PP05'!$J:$J,'PP05'!$B:$B,$A178,'PP05'!$K:$K,"C")</f>
        <v>0</v>
      </c>
      <c r="E178" s="143">
        <f>SUMIFS('PP05'!$J:$J,'PP05'!$B:$B,$A178,'PP05'!$K:$K,"D")</f>
        <v>0</v>
      </c>
      <c r="F178" s="143">
        <f>SUMIFS('PP05'!$J:$J,'PP05'!$B:$B,$A178,'PP05'!$K:$K,"E")</f>
        <v>0</v>
      </c>
      <c r="G178" s="143">
        <f>SUMIFS('PP05'!$J:$J,'PP05'!$B:$B,$A178,'PP05'!$K:$K,"F")</f>
        <v>0</v>
      </c>
      <c r="H178" s="144">
        <f t="shared" si="33"/>
        <v>0</v>
      </c>
    </row>
    <row r="179" spans="1:8" x14ac:dyDescent="0.25">
      <c r="A179" s="97" t="s">
        <v>371</v>
      </c>
      <c r="B179" s="143">
        <f>SUMIFS('PP05'!$J:$J,'PP05'!$B:$B,$A179,'PP05'!$K:$K,"A")</f>
        <v>0</v>
      </c>
      <c r="C179" s="143">
        <f>SUMIFS('PP05'!$J:$J,'PP05'!$B:$B,$A179,'PP05'!$K:$K,"B")</f>
        <v>0</v>
      </c>
      <c r="D179" s="143">
        <f>SUMIFS('PP05'!$J:$J,'PP05'!$B:$B,$A179,'PP05'!$K:$K,"C")</f>
        <v>0</v>
      </c>
      <c r="E179" s="143">
        <f>SUMIFS('PP05'!$J:$J,'PP05'!$B:$B,$A179,'PP05'!$K:$K,"D")</f>
        <v>0</v>
      </c>
      <c r="F179" s="143">
        <f>SUMIFS('PP05'!$J:$J,'PP05'!$B:$B,$A179,'PP05'!$K:$K,"E")</f>
        <v>0</v>
      </c>
      <c r="G179" s="143">
        <f>SUMIFS('PP05'!$J:$J,'PP05'!$B:$B,$A179,'PP05'!$K:$K,"F")</f>
        <v>0</v>
      </c>
      <c r="H179" s="144">
        <f t="shared" si="33"/>
        <v>0</v>
      </c>
    </row>
    <row r="180" spans="1:8" x14ac:dyDescent="0.25">
      <c r="A180" s="97" t="s">
        <v>372</v>
      </c>
      <c r="B180" s="143">
        <f>SUMIFS('PP05'!$J:$J,'PP05'!$B:$B,$A180,'PP05'!$K:$K,"A")</f>
        <v>0</v>
      </c>
      <c r="C180" s="143">
        <f>SUMIFS('PP05'!$J:$J,'PP05'!$B:$B,$A180,'PP05'!$K:$K,"B")</f>
        <v>0</v>
      </c>
      <c r="D180" s="143">
        <f>SUMIFS('PP05'!$J:$J,'PP05'!$B:$B,$A180,'PP05'!$K:$K,"C")</f>
        <v>0</v>
      </c>
      <c r="E180" s="143">
        <f>SUMIFS('PP05'!$J:$J,'PP05'!$B:$B,$A180,'PP05'!$K:$K,"D")</f>
        <v>0</v>
      </c>
      <c r="F180" s="143">
        <f>SUMIFS('PP05'!$J:$J,'PP05'!$B:$B,$A180,'PP05'!$K:$K,"E")</f>
        <v>0</v>
      </c>
      <c r="G180" s="143">
        <f>SUMIFS('PP05'!$J:$J,'PP05'!$B:$B,$A180,'PP05'!$K:$K,"F")</f>
        <v>0</v>
      </c>
      <c r="H180" s="144">
        <f t="shared" si="33"/>
        <v>0</v>
      </c>
    </row>
    <row r="181" spans="1:8" x14ac:dyDescent="0.25">
      <c r="A181" s="97" t="s">
        <v>373</v>
      </c>
      <c r="B181" s="143">
        <f>SUMIFS('PP05'!$J:$J,'PP05'!$B:$B,$A181,'PP05'!$K:$K,"A")</f>
        <v>0</v>
      </c>
      <c r="C181" s="143">
        <f>SUMIFS('PP05'!$J:$J,'PP05'!$B:$B,$A181,'PP05'!$K:$K,"B")</f>
        <v>0</v>
      </c>
      <c r="D181" s="143">
        <f>SUMIFS('PP05'!$J:$J,'PP05'!$B:$B,$A181,'PP05'!$K:$K,"C")</f>
        <v>0</v>
      </c>
      <c r="E181" s="143">
        <f>SUMIFS('PP05'!$J:$J,'PP05'!$B:$B,$A181,'PP05'!$K:$K,"D")</f>
        <v>0</v>
      </c>
      <c r="F181" s="143">
        <f>SUMIFS('PP05'!$J:$J,'PP05'!$B:$B,$A181,'PP05'!$K:$K,"E")</f>
        <v>0</v>
      </c>
      <c r="G181" s="143">
        <f>SUMIFS('PP05'!$J:$J,'PP05'!$B:$B,$A181,'PP05'!$K:$K,"F")</f>
        <v>0</v>
      </c>
      <c r="H181" s="144">
        <f t="shared" si="33"/>
        <v>0</v>
      </c>
    </row>
    <row r="182" spans="1:8" x14ac:dyDescent="0.25">
      <c r="A182" s="96" t="s">
        <v>26</v>
      </c>
      <c r="B182" s="141">
        <f t="shared" ref="B182:G182" si="37">SUM(B183:B187)</f>
        <v>0</v>
      </c>
      <c r="C182" s="141">
        <f t="shared" si="37"/>
        <v>0</v>
      </c>
      <c r="D182" s="141">
        <f t="shared" si="37"/>
        <v>0</v>
      </c>
      <c r="E182" s="141">
        <f t="shared" si="37"/>
        <v>0</v>
      </c>
      <c r="F182" s="141">
        <f t="shared" si="37"/>
        <v>0</v>
      </c>
      <c r="G182" s="141">
        <f t="shared" si="37"/>
        <v>0</v>
      </c>
      <c r="H182" s="142">
        <f t="shared" si="33"/>
        <v>0</v>
      </c>
    </row>
    <row r="183" spans="1:8" x14ac:dyDescent="0.25">
      <c r="A183" s="97" t="s">
        <v>374</v>
      </c>
      <c r="B183" s="143">
        <f>SUMIFS('PP05'!$J:$J,'PP05'!$B:$B,$A183,'PP05'!$K:$K,"A")</f>
        <v>0</v>
      </c>
      <c r="C183" s="143">
        <f>SUMIFS('PP05'!$J:$J,'PP05'!$B:$B,$A183,'PP05'!$K:$K,"B")</f>
        <v>0</v>
      </c>
      <c r="D183" s="143">
        <f>SUMIFS('PP05'!$J:$J,'PP05'!$B:$B,$A183,'PP05'!$K:$K,"C")</f>
        <v>0</v>
      </c>
      <c r="E183" s="143">
        <f>SUMIFS('PP05'!$J:$J,'PP05'!$B:$B,$A183,'PP05'!$K:$K,"D")</f>
        <v>0</v>
      </c>
      <c r="F183" s="143">
        <f>SUMIFS('PP05'!$J:$J,'PP05'!$B:$B,$A183,'PP05'!$K:$K,"E")</f>
        <v>0</v>
      </c>
      <c r="G183" s="143">
        <f>SUMIFS('PP05'!$J:$J,'PP05'!$B:$B,$A183,'PP05'!$K:$K,"F")</f>
        <v>0</v>
      </c>
      <c r="H183" s="144">
        <f t="shared" si="33"/>
        <v>0</v>
      </c>
    </row>
    <row r="184" spans="1:8" x14ac:dyDescent="0.25">
      <c r="A184" s="97" t="s">
        <v>376</v>
      </c>
      <c r="B184" s="143">
        <f>SUMIFS('PP05'!$J:$J,'PP05'!$B:$B,$A184,'PP05'!$K:$K,"A")</f>
        <v>0</v>
      </c>
      <c r="C184" s="143">
        <f>SUMIFS('PP05'!$J:$J,'PP05'!$B:$B,$A184,'PP05'!$K:$K,"B")</f>
        <v>0</v>
      </c>
      <c r="D184" s="143">
        <f>SUMIFS('PP05'!$J:$J,'PP05'!$B:$B,$A184,'PP05'!$K:$K,"C")</f>
        <v>0</v>
      </c>
      <c r="E184" s="143">
        <f>SUMIFS('PP05'!$J:$J,'PP05'!$B:$B,$A184,'PP05'!$K:$K,"D")</f>
        <v>0</v>
      </c>
      <c r="F184" s="143">
        <f>SUMIFS('PP05'!$J:$J,'PP05'!$B:$B,$A184,'PP05'!$K:$K,"E")</f>
        <v>0</v>
      </c>
      <c r="G184" s="143">
        <f>SUMIFS('PP05'!$J:$J,'PP05'!$B:$B,$A184,'PP05'!$K:$K,"F")</f>
        <v>0</v>
      </c>
      <c r="H184" s="144">
        <f t="shared" si="33"/>
        <v>0</v>
      </c>
    </row>
    <row r="185" spans="1:8" x14ac:dyDescent="0.25">
      <c r="A185" s="97" t="s">
        <v>378</v>
      </c>
      <c r="B185" s="143">
        <f>SUMIFS('PP05'!$J:$J,'PP05'!$B:$B,$A185,'PP05'!$K:$K,"A")</f>
        <v>0</v>
      </c>
      <c r="C185" s="143">
        <f>SUMIFS('PP05'!$J:$J,'PP05'!$B:$B,$A185,'PP05'!$K:$K,"B")</f>
        <v>0</v>
      </c>
      <c r="D185" s="143">
        <f>SUMIFS('PP05'!$J:$J,'PP05'!$B:$B,$A185,'PP05'!$K:$K,"C")</f>
        <v>0</v>
      </c>
      <c r="E185" s="143">
        <f>SUMIFS('PP05'!$J:$J,'PP05'!$B:$B,$A185,'PP05'!$K:$K,"D")</f>
        <v>0</v>
      </c>
      <c r="F185" s="143">
        <f>SUMIFS('PP05'!$J:$J,'PP05'!$B:$B,$A185,'PP05'!$K:$K,"E")</f>
        <v>0</v>
      </c>
      <c r="G185" s="143">
        <f>SUMIFS('PP05'!$J:$J,'PP05'!$B:$B,$A185,'PP05'!$K:$K,"F")</f>
        <v>0</v>
      </c>
      <c r="H185" s="144">
        <f t="shared" si="33"/>
        <v>0</v>
      </c>
    </row>
    <row r="186" spans="1:8" x14ac:dyDescent="0.25">
      <c r="A186" s="97" t="s">
        <v>380</v>
      </c>
      <c r="B186" s="143">
        <f>SUMIFS('PP05'!$J:$J,'PP05'!$B:$B,$A186,'PP05'!$K:$K,"A")</f>
        <v>0</v>
      </c>
      <c r="C186" s="143">
        <f>SUMIFS('PP05'!$J:$J,'PP05'!$B:$B,$A186,'PP05'!$K:$K,"B")</f>
        <v>0</v>
      </c>
      <c r="D186" s="143">
        <f>SUMIFS('PP05'!$J:$J,'PP05'!$B:$B,$A186,'PP05'!$K:$K,"C")</f>
        <v>0</v>
      </c>
      <c r="E186" s="143">
        <f>SUMIFS('PP05'!$J:$J,'PP05'!$B:$B,$A186,'PP05'!$K:$K,"D")</f>
        <v>0</v>
      </c>
      <c r="F186" s="143">
        <f>SUMIFS('PP05'!$J:$J,'PP05'!$B:$B,$A186,'PP05'!$K:$K,"E")</f>
        <v>0</v>
      </c>
      <c r="G186" s="143">
        <f>SUMIFS('PP05'!$J:$J,'PP05'!$B:$B,$A186,'PP05'!$K:$K,"F")</f>
        <v>0</v>
      </c>
      <c r="H186" s="144">
        <f t="shared" si="33"/>
        <v>0</v>
      </c>
    </row>
    <row r="187" spans="1:8" x14ac:dyDescent="0.25">
      <c r="A187" s="97" t="s">
        <v>382</v>
      </c>
      <c r="B187" s="143">
        <f>SUMIFS('PP05'!$J:$J,'PP05'!$B:$B,$A187,'PP05'!$K:$K,"A")</f>
        <v>0</v>
      </c>
      <c r="C187" s="143">
        <f>SUMIFS('PP05'!$J:$J,'PP05'!$B:$B,$A187,'PP05'!$K:$K,"B")</f>
        <v>0</v>
      </c>
      <c r="D187" s="143">
        <f>SUMIFS('PP05'!$J:$J,'PP05'!$B:$B,$A187,'PP05'!$K:$K,"C")</f>
        <v>0</v>
      </c>
      <c r="E187" s="143">
        <f>SUMIFS('PP05'!$J:$J,'PP05'!$B:$B,$A187,'PP05'!$K:$K,"D")</f>
        <v>0</v>
      </c>
      <c r="F187" s="143">
        <f>SUMIFS('PP05'!$J:$J,'PP05'!$B:$B,$A187,'PP05'!$K:$K,"E")</f>
        <v>0</v>
      </c>
      <c r="G187" s="143">
        <f>SUMIFS('PP05'!$J:$J,'PP05'!$B:$B,$A187,'PP05'!$K:$K,"F")</f>
        <v>0</v>
      </c>
      <c r="H187" s="144">
        <f t="shared" si="33"/>
        <v>0</v>
      </c>
    </row>
    <row r="188" spans="1:8" x14ac:dyDescent="0.25">
      <c r="A188" s="96" t="s">
        <v>27</v>
      </c>
      <c r="B188" s="141">
        <f t="shared" ref="B188:G188" si="38">SUM(B189:B193)</f>
        <v>0</v>
      </c>
      <c r="C188" s="141">
        <f t="shared" si="38"/>
        <v>0</v>
      </c>
      <c r="D188" s="141">
        <f t="shared" si="38"/>
        <v>0</v>
      </c>
      <c r="E188" s="141">
        <f t="shared" si="38"/>
        <v>0</v>
      </c>
      <c r="F188" s="141">
        <f t="shared" si="38"/>
        <v>0</v>
      </c>
      <c r="G188" s="141">
        <f t="shared" si="38"/>
        <v>0</v>
      </c>
      <c r="H188" s="142">
        <f t="shared" si="33"/>
        <v>0</v>
      </c>
    </row>
    <row r="189" spans="1:8" x14ac:dyDescent="0.25">
      <c r="A189" s="97" t="s">
        <v>375</v>
      </c>
      <c r="B189" s="143">
        <f>SUMIFS('PP05'!$J:$J,'PP05'!$B:$B,$A189,'PP05'!$K:$K,"A")</f>
        <v>0</v>
      </c>
      <c r="C189" s="143">
        <f>SUMIFS('PP05'!$J:$J,'PP05'!$B:$B,$A189,'PP05'!$K:$K,"B")</f>
        <v>0</v>
      </c>
      <c r="D189" s="143">
        <f>SUMIFS('PP05'!$J:$J,'PP05'!$B:$B,$A189,'PP05'!$K:$K,"C")</f>
        <v>0</v>
      </c>
      <c r="E189" s="143">
        <f>SUMIFS('PP05'!$J:$J,'PP05'!$B:$B,$A189,'PP05'!$K:$K,"D")</f>
        <v>0</v>
      </c>
      <c r="F189" s="143">
        <f>SUMIFS('PP05'!$J:$J,'PP05'!$B:$B,$A189,'PP05'!$K:$K,"E")</f>
        <v>0</v>
      </c>
      <c r="G189" s="143">
        <f>SUMIFS('PP05'!$J:$J,'PP05'!$B:$B,$A189,'PP05'!$K:$K,"F")</f>
        <v>0</v>
      </c>
      <c r="H189" s="144">
        <f t="shared" si="33"/>
        <v>0</v>
      </c>
    </row>
    <row r="190" spans="1:8" x14ac:dyDescent="0.25">
      <c r="A190" s="97" t="s">
        <v>377</v>
      </c>
      <c r="B190" s="143">
        <f>SUMIFS('PP05'!$J:$J,'PP05'!$B:$B,$A190,'PP05'!$K:$K,"A")</f>
        <v>0</v>
      </c>
      <c r="C190" s="143">
        <f>SUMIFS('PP05'!$J:$J,'PP05'!$B:$B,$A190,'PP05'!$K:$K,"B")</f>
        <v>0</v>
      </c>
      <c r="D190" s="143">
        <f>SUMIFS('PP05'!$J:$J,'PP05'!$B:$B,$A190,'PP05'!$K:$K,"C")</f>
        <v>0</v>
      </c>
      <c r="E190" s="143">
        <f>SUMIFS('PP05'!$J:$J,'PP05'!$B:$B,$A190,'PP05'!$K:$K,"D")</f>
        <v>0</v>
      </c>
      <c r="F190" s="143">
        <f>SUMIFS('PP05'!$J:$J,'PP05'!$B:$B,$A190,'PP05'!$K:$K,"E")</f>
        <v>0</v>
      </c>
      <c r="G190" s="143">
        <f>SUMIFS('PP05'!$J:$J,'PP05'!$B:$B,$A190,'PP05'!$K:$K,"F")</f>
        <v>0</v>
      </c>
      <c r="H190" s="144">
        <f t="shared" si="33"/>
        <v>0</v>
      </c>
    </row>
    <row r="191" spans="1:8" x14ac:dyDescent="0.25">
      <c r="A191" s="97" t="s">
        <v>379</v>
      </c>
      <c r="B191" s="143">
        <f>SUMIFS('PP05'!$J:$J,'PP05'!$B:$B,$A191,'PP05'!$K:$K,"A")</f>
        <v>0</v>
      </c>
      <c r="C191" s="143">
        <f>SUMIFS('PP05'!$J:$J,'PP05'!$B:$B,$A191,'PP05'!$K:$K,"B")</f>
        <v>0</v>
      </c>
      <c r="D191" s="143">
        <f>SUMIFS('PP05'!$J:$J,'PP05'!$B:$B,$A191,'PP05'!$K:$K,"C")</f>
        <v>0</v>
      </c>
      <c r="E191" s="143">
        <f>SUMIFS('PP05'!$J:$J,'PP05'!$B:$B,$A191,'PP05'!$K:$K,"D")</f>
        <v>0</v>
      </c>
      <c r="F191" s="143">
        <f>SUMIFS('PP05'!$J:$J,'PP05'!$B:$B,$A191,'PP05'!$K:$K,"E")</f>
        <v>0</v>
      </c>
      <c r="G191" s="143">
        <f>SUMIFS('PP05'!$J:$J,'PP05'!$B:$B,$A191,'PP05'!$K:$K,"F")</f>
        <v>0</v>
      </c>
      <c r="H191" s="144">
        <f t="shared" si="33"/>
        <v>0</v>
      </c>
    </row>
    <row r="192" spans="1:8" x14ac:dyDescent="0.25">
      <c r="A192" s="97" t="s">
        <v>381</v>
      </c>
      <c r="B192" s="143">
        <f>SUMIFS('PP05'!$J:$J,'PP05'!$B:$B,$A192,'PP05'!$K:$K,"A")</f>
        <v>0</v>
      </c>
      <c r="C192" s="143">
        <f>SUMIFS('PP05'!$J:$J,'PP05'!$B:$B,$A192,'PP05'!$K:$K,"B")</f>
        <v>0</v>
      </c>
      <c r="D192" s="143">
        <f>SUMIFS('PP05'!$J:$J,'PP05'!$B:$B,$A192,'PP05'!$K:$K,"C")</f>
        <v>0</v>
      </c>
      <c r="E192" s="143">
        <f>SUMIFS('PP05'!$J:$J,'PP05'!$B:$B,$A192,'PP05'!$K:$K,"D")</f>
        <v>0</v>
      </c>
      <c r="F192" s="143">
        <f>SUMIFS('PP05'!$J:$J,'PP05'!$B:$B,$A192,'PP05'!$K:$K,"E")</f>
        <v>0</v>
      </c>
      <c r="G192" s="143">
        <f>SUMIFS('PP05'!$J:$J,'PP05'!$B:$B,$A192,'PP05'!$K:$K,"F")</f>
        <v>0</v>
      </c>
      <c r="H192" s="144">
        <f t="shared" si="33"/>
        <v>0</v>
      </c>
    </row>
    <row r="193" spans="1:8" x14ac:dyDescent="0.25">
      <c r="A193" s="97" t="s">
        <v>383</v>
      </c>
      <c r="B193" s="143">
        <f>SUMIFS('PP05'!$J:$J,'PP05'!$B:$B,$A193,'PP05'!$K:$K,"A")</f>
        <v>0</v>
      </c>
      <c r="C193" s="143">
        <f>SUMIFS('PP05'!$J:$J,'PP05'!$B:$B,$A193,'PP05'!$K:$K,"B")</f>
        <v>0</v>
      </c>
      <c r="D193" s="143">
        <f>SUMIFS('PP05'!$J:$J,'PP05'!$B:$B,$A193,'PP05'!$K:$K,"C")</f>
        <v>0</v>
      </c>
      <c r="E193" s="143">
        <f>SUMIFS('PP05'!$J:$J,'PP05'!$B:$B,$A193,'PP05'!$K:$K,"D")</f>
        <v>0</v>
      </c>
      <c r="F193" s="143">
        <f>SUMIFS('PP05'!$J:$J,'PP05'!$B:$B,$A193,'PP05'!$K:$K,"E")</f>
        <v>0</v>
      </c>
      <c r="G193" s="143">
        <f>SUMIFS('PP05'!$J:$J,'PP05'!$B:$B,$A193,'PP05'!$K:$K,"F")</f>
        <v>0</v>
      </c>
      <c r="H193" s="144">
        <f t="shared" si="33"/>
        <v>0</v>
      </c>
    </row>
    <row r="194" spans="1:8" x14ac:dyDescent="0.25">
      <c r="A194" s="93" t="s">
        <v>241</v>
      </c>
      <c r="B194" s="145">
        <f>B158+B164+B170+B176+B182+B188</f>
        <v>0</v>
      </c>
      <c r="C194" s="145">
        <f t="shared" ref="C194:G194" si="39">C158+C164+C170+C176+C182+C188</f>
        <v>0</v>
      </c>
      <c r="D194" s="145">
        <f t="shared" si="39"/>
        <v>0</v>
      </c>
      <c r="E194" s="145">
        <f t="shared" si="39"/>
        <v>0</v>
      </c>
      <c r="F194" s="145">
        <f t="shared" si="39"/>
        <v>0</v>
      </c>
      <c r="G194" s="145">
        <f t="shared" si="39"/>
        <v>0</v>
      </c>
      <c r="H194" s="146">
        <f t="shared" si="33"/>
        <v>0</v>
      </c>
    </row>
    <row r="195" spans="1:8" hidden="1" x14ac:dyDescent="0.25"/>
    <row r="196" spans="1:8" ht="34.5" hidden="1" customHeight="1" x14ac:dyDescent="0.25">
      <c r="A196" s="95" t="s">
        <v>428</v>
      </c>
      <c r="B196" s="139" t="s">
        <v>18</v>
      </c>
      <c r="C196" s="139" t="s">
        <v>19</v>
      </c>
      <c r="D196" s="139" t="s">
        <v>272</v>
      </c>
      <c r="E196" s="139" t="s">
        <v>20</v>
      </c>
      <c r="F196" s="139" t="s">
        <v>21</v>
      </c>
      <c r="G196" s="139" t="s">
        <v>231</v>
      </c>
      <c r="H196" s="140" t="s">
        <v>241</v>
      </c>
    </row>
    <row r="197" spans="1:8" hidden="1" x14ac:dyDescent="0.25">
      <c r="A197" s="96" t="s">
        <v>22</v>
      </c>
      <c r="B197" s="141">
        <f t="shared" ref="B197:G197" si="40">SUM(B198:B202)</f>
        <v>0</v>
      </c>
      <c r="C197" s="141">
        <f t="shared" si="40"/>
        <v>0</v>
      </c>
      <c r="D197" s="141">
        <f t="shared" si="40"/>
        <v>0</v>
      </c>
      <c r="E197" s="141">
        <f t="shared" si="40"/>
        <v>0</v>
      </c>
      <c r="F197" s="141">
        <f t="shared" si="40"/>
        <v>0</v>
      </c>
      <c r="G197" s="141">
        <f t="shared" si="40"/>
        <v>0</v>
      </c>
      <c r="H197" s="142">
        <f t="shared" ref="H197:H233" si="41">SUM(B197:G197)</f>
        <v>0</v>
      </c>
    </row>
    <row r="198" spans="1:8" hidden="1" x14ac:dyDescent="0.25">
      <c r="A198" s="97" t="s">
        <v>354</v>
      </c>
      <c r="B198" s="143">
        <f>SUMIFS('PP06'!$J:$J,'PP06'!$B:$B,$A198,'PP06'!$K:$K,"A")</f>
        <v>0</v>
      </c>
      <c r="C198" s="143">
        <f>SUMIFS('PP06'!$J:$J,'PP06'!$B:$B,$A198,'PP06'!$K:$K,"B")</f>
        <v>0</v>
      </c>
      <c r="D198" s="143">
        <f>SUMIFS('PP06'!$J:$J,'PP06'!$B:$B,$A198,'PP06'!$K:$K,"C")</f>
        <v>0</v>
      </c>
      <c r="E198" s="143">
        <f>SUMIFS('PP06'!$J:$J,'PP06'!$B:$B,$A198,'PP06'!$K:$K,"D")</f>
        <v>0</v>
      </c>
      <c r="F198" s="143">
        <f>SUMIFS('PP06'!$J:$J,'PP06'!$B:$B,$A198,'PP06'!$K:$K,"E")</f>
        <v>0</v>
      </c>
      <c r="G198" s="143">
        <f>SUMIFS('PP06'!$J:$J,'PP06'!$B:$B,$A198,'PP06'!$K:$K,"F")</f>
        <v>0</v>
      </c>
      <c r="H198" s="144">
        <f t="shared" si="41"/>
        <v>0</v>
      </c>
    </row>
    <row r="199" spans="1:8" hidden="1" x14ac:dyDescent="0.25">
      <c r="A199" s="97" t="s">
        <v>355</v>
      </c>
      <c r="B199" s="143">
        <f>SUMIFS('PP06'!$J:$J,'PP06'!$B:$B,$A199,'PP06'!$K:$K,"A")</f>
        <v>0</v>
      </c>
      <c r="C199" s="143">
        <f>SUMIFS('PP06'!$J:$J,'PP06'!$B:$B,$A199,'PP06'!$K:$K,"B")</f>
        <v>0</v>
      </c>
      <c r="D199" s="143">
        <f>SUMIFS('PP06'!$J:$J,'PP06'!$B:$B,$A199,'PP06'!$K:$K,"C")</f>
        <v>0</v>
      </c>
      <c r="E199" s="143">
        <f>SUMIFS('PP06'!$J:$J,'PP06'!$B:$B,$A199,'PP06'!$K:$K,"D")</f>
        <v>0</v>
      </c>
      <c r="F199" s="143">
        <f>SUMIFS('PP06'!$J:$J,'PP06'!$B:$B,$A199,'PP06'!$K:$K,"E")</f>
        <v>0</v>
      </c>
      <c r="G199" s="143">
        <f>SUMIFS('PP06'!$J:$J,'PP06'!$B:$B,$A199,'PP06'!$K:$K,"F")</f>
        <v>0</v>
      </c>
      <c r="H199" s="144">
        <f t="shared" si="41"/>
        <v>0</v>
      </c>
    </row>
    <row r="200" spans="1:8" hidden="1" x14ac:dyDescent="0.25">
      <c r="A200" s="97" t="s">
        <v>356</v>
      </c>
      <c r="B200" s="143">
        <f>SUMIFS('PP06'!$J:$J,'PP06'!$B:$B,$A200,'PP06'!$K:$K,"A")</f>
        <v>0</v>
      </c>
      <c r="C200" s="143">
        <f>SUMIFS('PP06'!$J:$J,'PP06'!$B:$B,$A200,'PP06'!$K:$K,"B")</f>
        <v>0</v>
      </c>
      <c r="D200" s="143">
        <f>SUMIFS('PP06'!$J:$J,'PP06'!$B:$B,$A200,'PP06'!$K:$K,"C")</f>
        <v>0</v>
      </c>
      <c r="E200" s="143">
        <f>SUMIFS('PP06'!$J:$J,'PP06'!$B:$B,$A200,'PP06'!$K:$K,"D")</f>
        <v>0</v>
      </c>
      <c r="F200" s="143">
        <f>SUMIFS('PP06'!$J:$J,'PP06'!$B:$B,$A200,'PP06'!$K:$K,"E")</f>
        <v>0</v>
      </c>
      <c r="G200" s="143">
        <f>SUMIFS('PP06'!$J:$J,'PP06'!$B:$B,$A200,'PP06'!$K:$K,"F")</f>
        <v>0</v>
      </c>
      <c r="H200" s="144">
        <f t="shared" si="41"/>
        <v>0</v>
      </c>
    </row>
    <row r="201" spans="1:8" hidden="1" x14ac:dyDescent="0.25">
      <c r="A201" s="97" t="s">
        <v>357</v>
      </c>
      <c r="B201" s="143">
        <f>SUMIFS('PP06'!$J:$J,'PP06'!$B:$B,$A201,'PP06'!$K:$K,"A")</f>
        <v>0</v>
      </c>
      <c r="C201" s="143">
        <f>SUMIFS('PP06'!$J:$J,'PP06'!$B:$B,$A201,'PP06'!$K:$K,"B")</f>
        <v>0</v>
      </c>
      <c r="D201" s="143">
        <f>SUMIFS('PP06'!$J:$J,'PP06'!$B:$B,$A201,'PP06'!$K:$K,"C")</f>
        <v>0</v>
      </c>
      <c r="E201" s="143">
        <f>SUMIFS('PP06'!$J:$J,'PP06'!$B:$B,$A201,'PP06'!$K:$K,"D")</f>
        <v>0</v>
      </c>
      <c r="F201" s="143">
        <f>SUMIFS('PP06'!$J:$J,'PP06'!$B:$B,$A201,'PP06'!$K:$K,"E")</f>
        <v>0</v>
      </c>
      <c r="G201" s="143">
        <f>SUMIFS('PP06'!$J:$J,'PP06'!$B:$B,$A201,'PP06'!$K:$K,"F")</f>
        <v>0</v>
      </c>
      <c r="H201" s="144">
        <f t="shared" si="41"/>
        <v>0</v>
      </c>
    </row>
    <row r="202" spans="1:8" hidden="1" x14ac:dyDescent="0.25">
      <c r="A202" s="97" t="s">
        <v>358</v>
      </c>
      <c r="B202" s="143">
        <f>SUMIFS('PP06'!$J:$J,'PP06'!$B:$B,$A202,'PP06'!$K:$K,"A")</f>
        <v>0</v>
      </c>
      <c r="C202" s="143">
        <f>SUMIFS('PP06'!$J:$J,'PP06'!$B:$B,$A202,'PP06'!$K:$K,"B")</f>
        <v>0</v>
      </c>
      <c r="D202" s="143">
        <f>SUMIFS('PP06'!$J:$J,'PP06'!$B:$B,$A202,'PP06'!$K:$K,"C")</f>
        <v>0</v>
      </c>
      <c r="E202" s="143">
        <f>SUMIFS('PP06'!$J:$J,'PP06'!$B:$B,$A202,'PP06'!$K:$K,"D")</f>
        <v>0</v>
      </c>
      <c r="F202" s="143">
        <f>SUMIFS('PP06'!$J:$J,'PP06'!$B:$B,$A202,'PP06'!$K:$K,"E")</f>
        <v>0</v>
      </c>
      <c r="G202" s="143">
        <f>SUMIFS('PP06'!$J:$J,'PP06'!$B:$B,$A202,'PP06'!$K:$K,"F")</f>
        <v>0</v>
      </c>
      <c r="H202" s="144">
        <f t="shared" si="41"/>
        <v>0</v>
      </c>
    </row>
    <row r="203" spans="1:8" hidden="1" x14ac:dyDescent="0.25">
      <c r="A203" s="96" t="s">
        <v>23</v>
      </c>
      <c r="B203" s="141">
        <f t="shared" ref="B203:G203" si="42">SUM(B204:B208)</f>
        <v>0</v>
      </c>
      <c r="C203" s="141">
        <f t="shared" si="42"/>
        <v>0</v>
      </c>
      <c r="D203" s="141">
        <f t="shared" si="42"/>
        <v>0</v>
      </c>
      <c r="E203" s="141">
        <f t="shared" si="42"/>
        <v>0</v>
      </c>
      <c r="F203" s="141">
        <f t="shared" si="42"/>
        <v>0</v>
      </c>
      <c r="G203" s="141">
        <f t="shared" si="42"/>
        <v>0</v>
      </c>
      <c r="H203" s="142">
        <f t="shared" si="41"/>
        <v>0</v>
      </c>
    </row>
    <row r="204" spans="1:8" hidden="1" x14ac:dyDescent="0.25">
      <c r="A204" s="97" t="s">
        <v>360</v>
      </c>
      <c r="B204" s="143">
        <f>SUMIFS('PP06'!$J:$J,'PP06'!$B:$B,$A204,'PP06'!$K:$K,"A")</f>
        <v>0</v>
      </c>
      <c r="C204" s="143">
        <f>SUMIFS('PP06'!$J:$J,'PP06'!$B:$B,$A204,'PP06'!$K:$K,"B")</f>
        <v>0</v>
      </c>
      <c r="D204" s="143">
        <f>SUMIFS('PP06'!$J:$J,'PP06'!$B:$B,$A204,'PP06'!$K:$K,"C")</f>
        <v>0</v>
      </c>
      <c r="E204" s="143">
        <f>SUMIFS('PP06'!$J:$J,'PP06'!$B:$B,$A204,'PP06'!$K:$K,"D")</f>
        <v>0</v>
      </c>
      <c r="F204" s="143">
        <f>SUMIFS('PP06'!$J:$J,'PP06'!$B:$B,$A204,'PP06'!$K:$K,"E")</f>
        <v>0</v>
      </c>
      <c r="G204" s="143">
        <f>SUMIFS('PP06'!$J:$J,'PP06'!$B:$B,$A204,'PP06'!$K:$K,"F")</f>
        <v>0</v>
      </c>
      <c r="H204" s="144">
        <f t="shared" si="41"/>
        <v>0</v>
      </c>
    </row>
    <row r="205" spans="1:8" hidden="1" x14ac:dyDescent="0.25">
      <c r="A205" s="97" t="s">
        <v>361</v>
      </c>
      <c r="B205" s="143">
        <f>SUMIFS('PP06'!$J:$J,'PP06'!$B:$B,$A205,'PP06'!$K:$K,"A")</f>
        <v>0</v>
      </c>
      <c r="C205" s="143">
        <f>SUMIFS('PP06'!$J:$J,'PP06'!$B:$B,$A205,'PP06'!$K:$K,"B")</f>
        <v>0</v>
      </c>
      <c r="D205" s="143">
        <f>SUMIFS('PP06'!$J:$J,'PP06'!$B:$B,$A205,'PP06'!$K:$K,"C")</f>
        <v>0</v>
      </c>
      <c r="E205" s="143">
        <f>SUMIFS('PP06'!$J:$J,'PP06'!$B:$B,$A205,'PP06'!$K:$K,"D")</f>
        <v>0</v>
      </c>
      <c r="F205" s="143">
        <f>SUMIFS('PP06'!$J:$J,'PP06'!$B:$B,$A205,'PP06'!$K:$K,"E")</f>
        <v>0</v>
      </c>
      <c r="G205" s="143">
        <f>SUMIFS('PP06'!$J:$J,'PP06'!$B:$B,$A205,'PP06'!$K:$K,"F")</f>
        <v>0</v>
      </c>
      <c r="H205" s="144">
        <f t="shared" si="41"/>
        <v>0</v>
      </c>
    </row>
    <row r="206" spans="1:8" hidden="1" x14ac:dyDescent="0.25">
      <c r="A206" s="97" t="s">
        <v>362</v>
      </c>
      <c r="B206" s="143">
        <f>SUMIFS('PP06'!$J:$J,'PP06'!$B:$B,$A206,'PP06'!$K:$K,"A")</f>
        <v>0</v>
      </c>
      <c r="C206" s="143">
        <f>SUMIFS('PP06'!$J:$J,'PP06'!$B:$B,$A206,'PP06'!$K:$K,"B")</f>
        <v>0</v>
      </c>
      <c r="D206" s="143">
        <f>SUMIFS('PP06'!$J:$J,'PP06'!$B:$B,$A206,'PP06'!$K:$K,"C")</f>
        <v>0</v>
      </c>
      <c r="E206" s="143">
        <f>SUMIFS('PP06'!$J:$J,'PP06'!$B:$B,$A206,'PP06'!$K:$K,"D")</f>
        <v>0</v>
      </c>
      <c r="F206" s="143">
        <f>SUMIFS('PP06'!$J:$J,'PP06'!$B:$B,$A206,'PP06'!$K:$K,"E")</f>
        <v>0</v>
      </c>
      <c r="G206" s="143">
        <f>SUMIFS('PP06'!$J:$J,'PP06'!$B:$B,$A206,'PP06'!$K:$K,"F")</f>
        <v>0</v>
      </c>
      <c r="H206" s="144">
        <f t="shared" si="41"/>
        <v>0</v>
      </c>
    </row>
    <row r="207" spans="1:8" hidden="1" x14ac:dyDescent="0.25">
      <c r="A207" s="97" t="s">
        <v>363</v>
      </c>
      <c r="B207" s="143">
        <f>SUMIFS('PP06'!$J:$J,'PP06'!$B:$B,$A207,'PP06'!$K:$K,"A")</f>
        <v>0</v>
      </c>
      <c r="C207" s="143">
        <f>SUMIFS('PP06'!$J:$J,'PP06'!$B:$B,$A207,'PP06'!$K:$K,"B")</f>
        <v>0</v>
      </c>
      <c r="D207" s="143">
        <f>SUMIFS('PP06'!$J:$J,'PP06'!$B:$B,$A207,'PP06'!$K:$K,"C")</f>
        <v>0</v>
      </c>
      <c r="E207" s="143">
        <f>SUMIFS('PP06'!$J:$J,'PP06'!$B:$B,$A207,'PP06'!$K:$K,"D")</f>
        <v>0</v>
      </c>
      <c r="F207" s="143">
        <f>SUMIFS('PP06'!$J:$J,'PP06'!$B:$B,$A207,'PP06'!$K:$K,"E")</f>
        <v>0</v>
      </c>
      <c r="G207" s="143">
        <f>SUMIFS('PP06'!$J:$J,'PP06'!$B:$B,$A207,'PP06'!$K:$K,"F")</f>
        <v>0</v>
      </c>
      <c r="H207" s="144">
        <f t="shared" si="41"/>
        <v>0</v>
      </c>
    </row>
    <row r="208" spans="1:8" hidden="1" x14ac:dyDescent="0.25">
      <c r="A208" s="97" t="s">
        <v>364</v>
      </c>
      <c r="B208" s="143">
        <f>SUMIFS('PP06'!$J:$J,'PP06'!$B:$B,$A208,'PP06'!$K:$K,"A")</f>
        <v>0</v>
      </c>
      <c r="C208" s="143">
        <f>SUMIFS('PP06'!$J:$J,'PP06'!$B:$B,$A208,'PP06'!$K:$K,"B")</f>
        <v>0</v>
      </c>
      <c r="D208" s="143">
        <f>SUMIFS('PP06'!$J:$J,'PP06'!$B:$B,$A208,'PP06'!$K:$K,"C")</f>
        <v>0</v>
      </c>
      <c r="E208" s="143">
        <f>SUMIFS('PP06'!$J:$J,'PP06'!$B:$B,$A208,'PP06'!$K:$K,"D")</f>
        <v>0</v>
      </c>
      <c r="F208" s="143">
        <f>SUMIFS('PP06'!$J:$J,'PP06'!$B:$B,$A208,'PP06'!$K:$K,"E")</f>
        <v>0</v>
      </c>
      <c r="G208" s="143">
        <f>SUMIFS('PP06'!$J:$J,'PP06'!$B:$B,$A208,'PP06'!$K:$K,"F")</f>
        <v>0</v>
      </c>
      <c r="H208" s="144">
        <f t="shared" si="41"/>
        <v>0</v>
      </c>
    </row>
    <row r="209" spans="1:8" hidden="1" x14ac:dyDescent="0.25">
      <c r="A209" s="96" t="s">
        <v>24</v>
      </c>
      <c r="B209" s="141">
        <f t="shared" ref="B209:G209" si="43">SUM(B210:B214)</f>
        <v>0</v>
      </c>
      <c r="C209" s="141">
        <f t="shared" si="43"/>
        <v>0</v>
      </c>
      <c r="D209" s="141">
        <f t="shared" si="43"/>
        <v>0</v>
      </c>
      <c r="E209" s="141">
        <f t="shared" si="43"/>
        <v>0</v>
      </c>
      <c r="F209" s="141">
        <f t="shared" si="43"/>
        <v>0</v>
      </c>
      <c r="G209" s="141">
        <f t="shared" si="43"/>
        <v>0</v>
      </c>
      <c r="H209" s="142">
        <f t="shared" si="41"/>
        <v>0</v>
      </c>
    </row>
    <row r="210" spans="1:8" hidden="1" x14ac:dyDescent="0.25">
      <c r="A210" s="97" t="s">
        <v>365</v>
      </c>
      <c r="B210" s="143">
        <f>SUMIFS('PP06'!$J:$J,'PP06'!$B:$B,$A210,'PP06'!$K:$K,"A")</f>
        <v>0</v>
      </c>
      <c r="C210" s="143">
        <f>SUMIFS('PP06'!$J:$J,'PP06'!$B:$B,$A210,'PP06'!$K:$K,"B")</f>
        <v>0</v>
      </c>
      <c r="D210" s="143">
        <f>SUMIFS('PP06'!$J:$J,'PP06'!$B:$B,$A210,'PP06'!$K:$K,"C")</f>
        <v>0</v>
      </c>
      <c r="E210" s="143">
        <f>SUMIFS('PP06'!$J:$J,'PP06'!$B:$B,$A210,'PP06'!$K:$K,"D")</f>
        <v>0</v>
      </c>
      <c r="F210" s="143">
        <f>SUMIFS('PP06'!$J:$J,'PP06'!$B:$B,$A210,'PP06'!$K:$K,"E")</f>
        <v>0</v>
      </c>
      <c r="G210" s="143">
        <f>SUMIFS('PP06'!$J:$J,'PP06'!$B:$B,$A210,'PP06'!$K:$K,"F")</f>
        <v>0</v>
      </c>
      <c r="H210" s="144">
        <f t="shared" si="41"/>
        <v>0</v>
      </c>
    </row>
    <row r="211" spans="1:8" hidden="1" x14ac:dyDescent="0.25">
      <c r="A211" s="97" t="s">
        <v>366</v>
      </c>
      <c r="B211" s="143">
        <f>SUMIFS('PP06'!$J:$J,'PP06'!$B:$B,$A211,'PP06'!$K:$K,"A")</f>
        <v>0</v>
      </c>
      <c r="C211" s="143">
        <f>SUMIFS('PP06'!$J:$J,'PP06'!$B:$B,$A211,'PP06'!$K:$K,"B")</f>
        <v>0</v>
      </c>
      <c r="D211" s="143">
        <f>SUMIFS('PP06'!$J:$J,'PP06'!$B:$B,$A211,'PP06'!$K:$K,"C")</f>
        <v>0</v>
      </c>
      <c r="E211" s="143">
        <f>SUMIFS('PP06'!$J:$J,'PP06'!$B:$B,$A211,'PP06'!$K:$K,"D")</f>
        <v>0</v>
      </c>
      <c r="F211" s="143">
        <f>SUMIFS('PP06'!$J:$J,'PP06'!$B:$B,$A211,'PP06'!$K:$K,"E")</f>
        <v>0</v>
      </c>
      <c r="G211" s="143">
        <f>SUMIFS('PP06'!$J:$J,'PP06'!$B:$B,$A211,'PP06'!$K:$K,"F")</f>
        <v>0</v>
      </c>
      <c r="H211" s="144">
        <f t="shared" si="41"/>
        <v>0</v>
      </c>
    </row>
    <row r="212" spans="1:8" hidden="1" x14ac:dyDescent="0.25">
      <c r="A212" s="97" t="s">
        <v>367</v>
      </c>
      <c r="B212" s="143">
        <f>SUMIFS('PP06'!$J:$J,'PP06'!$B:$B,$A212,'PP06'!$K:$K,"A")</f>
        <v>0</v>
      </c>
      <c r="C212" s="143">
        <f>SUMIFS('PP06'!$J:$J,'PP06'!$B:$B,$A212,'PP06'!$K:$K,"B")</f>
        <v>0</v>
      </c>
      <c r="D212" s="143">
        <f>SUMIFS('PP06'!$J:$J,'PP06'!$B:$B,$A212,'PP06'!$K:$K,"C")</f>
        <v>0</v>
      </c>
      <c r="E212" s="143">
        <f>SUMIFS('PP06'!$J:$J,'PP06'!$B:$B,$A212,'PP06'!$K:$K,"D")</f>
        <v>0</v>
      </c>
      <c r="F212" s="143">
        <f>SUMIFS('PP06'!$J:$J,'PP06'!$B:$B,$A212,'PP06'!$K:$K,"E")</f>
        <v>0</v>
      </c>
      <c r="G212" s="143">
        <f>SUMIFS('PP06'!$J:$J,'PP06'!$B:$B,$A212,'PP06'!$K:$K,"F")</f>
        <v>0</v>
      </c>
      <c r="H212" s="144">
        <f t="shared" si="41"/>
        <v>0</v>
      </c>
    </row>
    <row r="213" spans="1:8" hidden="1" x14ac:dyDescent="0.25">
      <c r="A213" s="97" t="s">
        <v>368</v>
      </c>
      <c r="B213" s="143">
        <f>SUMIFS('PP06'!$J:$J,'PP06'!$B:$B,$A213,'PP06'!$K:$K,"A")</f>
        <v>0</v>
      </c>
      <c r="C213" s="143">
        <f>SUMIFS('PP06'!$J:$J,'PP06'!$B:$B,$A213,'PP06'!$K:$K,"B")</f>
        <v>0</v>
      </c>
      <c r="D213" s="143">
        <f>SUMIFS('PP06'!$J:$J,'PP06'!$B:$B,$A213,'PP06'!$K:$K,"C")</f>
        <v>0</v>
      </c>
      <c r="E213" s="143">
        <f>SUMIFS('PP06'!$J:$J,'PP06'!$B:$B,$A213,'PP06'!$K:$K,"D")</f>
        <v>0</v>
      </c>
      <c r="F213" s="143">
        <f>SUMIFS('PP06'!$J:$J,'PP06'!$B:$B,$A213,'PP06'!$K:$K,"E")</f>
        <v>0</v>
      </c>
      <c r="G213" s="143">
        <f>SUMIFS('PP06'!$J:$J,'PP06'!$B:$B,$A213,'PP06'!$K:$K,"F")</f>
        <v>0</v>
      </c>
      <c r="H213" s="144">
        <f t="shared" si="41"/>
        <v>0</v>
      </c>
    </row>
    <row r="214" spans="1:8" hidden="1" x14ac:dyDescent="0.25">
      <c r="A214" s="97" t="s">
        <v>369</v>
      </c>
      <c r="B214" s="143">
        <f>SUMIFS('PP06'!$J:$J,'PP06'!$B:$B,$A214,'PP06'!$K:$K,"A")</f>
        <v>0</v>
      </c>
      <c r="C214" s="143">
        <f>SUMIFS('PP06'!$J:$J,'PP06'!$B:$B,$A214,'PP06'!$K:$K,"B")</f>
        <v>0</v>
      </c>
      <c r="D214" s="143">
        <f>SUMIFS('PP06'!$J:$J,'PP06'!$B:$B,$A214,'PP06'!$K:$K,"C")</f>
        <v>0</v>
      </c>
      <c r="E214" s="143">
        <f>SUMIFS('PP06'!$J:$J,'PP06'!$B:$B,$A214,'PP06'!$K:$K,"D")</f>
        <v>0</v>
      </c>
      <c r="F214" s="143">
        <f>SUMIFS('PP06'!$J:$J,'PP06'!$B:$B,$A214,'PP06'!$K:$K,"E")</f>
        <v>0</v>
      </c>
      <c r="G214" s="143">
        <f>SUMIFS('PP06'!$J:$J,'PP06'!$B:$B,$A214,'PP06'!$K:$K,"F")</f>
        <v>0</v>
      </c>
      <c r="H214" s="144">
        <f t="shared" si="41"/>
        <v>0</v>
      </c>
    </row>
    <row r="215" spans="1:8" hidden="1" x14ac:dyDescent="0.25">
      <c r="A215" s="96" t="s">
        <v>25</v>
      </c>
      <c r="B215" s="141">
        <f t="shared" ref="B215:G215" si="44">SUM(B216:B220)</f>
        <v>0</v>
      </c>
      <c r="C215" s="141">
        <f t="shared" si="44"/>
        <v>0</v>
      </c>
      <c r="D215" s="141">
        <f t="shared" si="44"/>
        <v>0</v>
      </c>
      <c r="E215" s="141">
        <f t="shared" si="44"/>
        <v>0</v>
      </c>
      <c r="F215" s="141">
        <f t="shared" si="44"/>
        <v>0</v>
      </c>
      <c r="G215" s="141">
        <f t="shared" si="44"/>
        <v>0</v>
      </c>
      <c r="H215" s="142">
        <f t="shared" si="41"/>
        <v>0</v>
      </c>
    </row>
    <row r="216" spans="1:8" hidden="1" x14ac:dyDescent="0.25">
      <c r="A216" s="97" t="s">
        <v>359</v>
      </c>
      <c r="B216" s="143">
        <f>SUMIFS('PP06'!$J:$J,'PP06'!$B:$B,$A216,'PP06'!$K:$K,"A")</f>
        <v>0</v>
      </c>
      <c r="C216" s="143">
        <f>SUMIFS('PP06'!$J:$J,'PP06'!$B:$B,$A216,'PP06'!$K:$K,"B")</f>
        <v>0</v>
      </c>
      <c r="D216" s="143">
        <f>SUMIFS('PP06'!$J:$J,'PP06'!$B:$B,$A216,'PP06'!$K:$K,"C")</f>
        <v>0</v>
      </c>
      <c r="E216" s="143">
        <f>SUMIFS('PP06'!$J:$J,'PP06'!$B:$B,$A216,'PP06'!$K:$K,"D")</f>
        <v>0</v>
      </c>
      <c r="F216" s="143">
        <f>SUMIFS('PP06'!$J:$J,'PP06'!$B:$B,$A216,'PP06'!$K:$K,"E")</f>
        <v>0</v>
      </c>
      <c r="G216" s="143">
        <f>SUMIFS('PP06'!$J:$J,'PP06'!$B:$B,$A216,'PP06'!$K:$K,"F")</f>
        <v>0</v>
      </c>
      <c r="H216" s="144">
        <f t="shared" si="41"/>
        <v>0</v>
      </c>
    </row>
    <row r="217" spans="1:8" hidden="1" x14ac:dyDescent="0.25">
      <c r="A217" s="97" t="s">
        <v>370</v>
      </c>
      <c r="B217" s="143">
        <f>SUMIFS('PP06'!$J:$J,'PP06'!$B:$B,$A217,'PP06'!$K:$K,"A")</f>
        <v>0</v>
      </c>
      <c r="C217" s="143">
        <f>SUMIFS('PP06'!$J:$J,'PP06'!$B:$B,$A217,'PP06'!$K:$K,"B")</f>
        <v>0</v>
      </c>
      <c r="D217" s="143">
        <f>SUMIFS('PP06'!$J:$J,'PP06'!$B:$B,$A217,'PP06'!$K:$K,"C")</f>
        <v>0</v>
      </c>
      <c r="E217" s="143">
        <f>SUMIFS('PP06'!$J:$J,'PP06'!$B:$B,$A217,'PP06'!$K:$K,"D")</f>
        <v>0</v>
      </c>
      <c r="F217" s="143">
        <f>SUMIFS('PP06'!$J:$J,'PP06'!$B:$B,$A217,'PP06'!$K:$K,"E")</f>
        <v>0</v>
      </c>
      <c r="G217" s="143">
        <f>SUMIFS('PP06'!$J:$J,'PP06'!$B:$B,$A217,'PP06'!$K:$K,"F")</f>
        <v>0</v>
      </c>
      <c r="H217" s="144">
        <f t="shared" si="41"/>
        <v>0</v>
      </c>
    </row>
    <row r="218" spans="1:8" hidden="1" x14ac:dyDescent="0.25">
      <c r="A218" s="97" t="s">
        <v>371</v>
      </c>
      <c r="B218" s="143">
        <f>SUMIFS('PP06'!$J:$J,'PP06'!$B:$B,$A218,'PP06'!$K:$K,"A")</f>
        <v>0</v>
      </c>
      <c r="C218" s="143">
        <f>SUMIFS('PP06'!$J:$J,'PP06'!$B:$B,$A218,'PP06'!$K:$K,"B")</f>
        <v>0</v>
      </c>
      <c r="D218" s="143">
        <f>SUMIFS('PP06'!$J:$J,'PP06'!$B:$B,$A218,'PP06'!$K:$K,"C")</f>
        <v>0</v>
      </c>
      <c r="E218" s="143">
        <f>SUMIFS('PP06'!$J:$J,'PP06'!$B:$B,$A218,'PP06'!$K:$K,"D")</f>
        <v>0</v>
      </c>
      <c r="F218" s="143">
        <f>SUMIFS('PP06'!$J:$J,'PP06'!$B:$B,$A218,'PP06'!$K:$K,"E")</f>
        <v>0</v>
      </c>
      <c r="G218" s="143">
        <f>SUMIFS('PP06'!$J:$J,'PP06'!$B:$B,$A218,'PP06'!$K:$K,"F")</f>
        <v>0</v>
      </c>
      <c r="H218" s="144">
        <f t="shared" si="41"/>
        <v>0</v>
      </c>
    </row>
    <row r="219" spans="1:8" hidden="1" x14ac:dyDescent="0.25">
      <c r="A219" s="97" t="s">
        <v>372</v>
      </c>
      <c r="B219" s="143">
        <f>SUMIFS('PP06'!$J:$J,'PP06'!$B:$B,$A219,'PP06'!$K:$K,"A")</f>
        <v>0</v>
      </c>
      <c r="C219" s="143">
        <f>SUMIFS('PP06'!$J:$J,'PP06'!$B:$B,$A219,'PP06'!$K:$K,"B")</f>
        <v>0</v>
      </c>
      <c r="D219" s="143">
        <f>SUMIFS('PP06'!$J:$J,'PP06'!$B:$B,$A219,'PP06'!$K:$K,"C")</f>
        <v>0</v>
      </c>
      <c r="E219" s="143">
        <f>SUMIFS('PP06'!$J:$J,'PP06'!$B:$B,$A219,'PP06'!$K:$K,"D")</f>
        <v>0</v>
      </c>
      <c r="F219" s="143">
        <f>SUMIFS('PP06'!$J:$J,'PP06'!$B:$B,$A219,'PP06'!$K:$K,"E")</f>
        <v>0</v>
      </c>
      <c r="G219" s="143">
        <f>SUMIFS('PP06'!$J:$J,'PP06'!$B:$B,$A219,'PP06'!$K:$K,"F")</f>
        <v>0</v>
      </c>
      <c r="H219" s="144">
        <f t="shared" si="41"/>
        <v>0</v>
      </c>
    </row>
    <row r="220" spans="1:8" hidden="1" x14ac:dyDescent="0.25">
      <c r="A220" s="97" t="s">
        <v>373</v>
      </c>
      <c r="B220" s="143">
        <f>SUMIFS('PP06'!$J:$J,'PP06'!$B:$B,$A220,'PP06'!$K:$K,"A")</f>
        <v>0</v>
      </c>
      <c r="C220" s="143">
        <f>SUMIFS('PP06'!$J:$J,'PP06'!$B:$B,$A220,'PP06'!$K:$K,"B")</f>
        <v>0</v>
      </c>
      <c r="D220" s="143">
        <f>SUMIFS('PP06'!$J:$J,'PP06'!$B:$B,$A220,'PP06'!$K:$K,"C")</f>
        <v>0</v>
      </c>
      <c r="E220" s="143">
        <f>SUMIFS('PP06'!$J:$J,'PP06'!$B:$B,$A220,'PP06'!$K:$K,"D")</f>
        <v>0</v>
      </c>
      <c r="F220" s="143">
        <f>SUMIFS('PP06'!$J:$J,'PP06'!$B:$B,$A220,'PP06'!$K:$K,"E")</f>
        <v>0</v>
      </c>
      <c r="G220" s="143">
        <f>SUMIFS('PP06'!$J:$J,'PP06'!$B:$B,$A220,'PP06'!$K:$K,"F")</f>
        <v>0</v>
      </c>
      <c r="H220" s="144">
        <f t="shared" si="41"/>
        <v>0</v>
      </c>
    </row>
    <row r="221" spans="1:8" hidden="1" x14ac:dyDescent="0.25">
      <c r="A221" s="96" t="s">
        <v>26</v>
      </c>
      <c r="B221" s="141">
        <f t="shared" ref="B221:G221" si="45">SUM(B222:B226)</f>
        <v>0</v>
      </c>
      <c r="C221" s="141">
        <f t="shared" si="45"/>
        <v>0</v>
      </c>
      <c r="D221" s="141">
        <f t="shared" si="45"/>
        <v>0</v>
      </c>
      <c r="E221" s="141">
        <f t="shared" si="45"/>
        <v>0</v>
      </c>
      <c r="F221" s="141">
        <f t="shared" si="45"/>
        <v>0</v>
      </c>
      <c r="G221" s="141">
        <f t="shared" si="45"/>
        <v>0</v>
      </c>
      <c r="H221" s="142">
        <f t="shared" si="41"/>
        <v>0</v>
      </c>
    </row>
    <row r="222" spans="1:8" hidden="1" x14ac:dyDescent="0.25">
      <c r="A222" s="97" t="s">
        <v>374</v>
      </c>
      <c r="B222" s="143">
        <f>SUMIFS('PP06'!$J:$J,'PP06'!$B:$B,$A222,'PP06'!$K:$K,"A")</f>
        <v>0</v>
      </c>
      <c r="C222" s="143">
        <f>SUMIFS('PP06'!$J:$J,'PP06'!$B:$B,$A222,'PP06'!$K:$K,"B")</f>
        <v>0</v>
      </c>
      <c r="D222" s="143">
        <f>SUMIFS('PP06'!$J:$J,'PP06'!$B:$B,$A222,'PP06'!$K:$K,"C")</f>
        <v>0</v>
      </c>
      <c r="E222" s="143">
        <f>SUMIFS('PP06'!$J:$J,'PP06'!$B:$B,$A222,'PP06'!$K:$K,"D")</f>
        <v>0</v>
      </c>
      <c r="F222" s="143">
        <f>SUMIFS('PP06'!$J:$J,'PP06'!$B:$B,$A222,'PP06'!$K:$K,"E")</f>
        <v>0</v>
      </c>
      <c r="G222" s="143">
        <f>SUMIFS('PP06'!$J:$J,'PP06'!$B:$B,$A222,'PP06'!$K:$K,"F")</f>
        <v>0</v>
      </c>
      <c r="H222" s="144">
        <f t="shared" si="41"/>
        <v>0</v>
      </c>
    </row>
    <row r="223" spans="1:8" hidden="1" x14ac:dyDescent="0.25">
      <c r="A223" s="97" t="s">
        <v>376</v>
      </c>
      <c r="B223" s="143">
        <f>SUMIFS('PP06'!$J:$J,'PP06'!$B:$B,$A223,'PP06'!$K:$K,"A")</f>
        <v>0</v>
      </c>
      <c r="C223" s="143">
        <f>SUMIFS('PP06'!$J:$J,'PP06'!$B:$B,$A223,'PP06'!$K:$K,"B")</f>
        <v>0</v>
      </c>
      <c r="D223" s="143">
        <f>SUMIFS('PP06'!$J:$J,'PP06'!$B:$B,$A223,'PP06'!$K:$K,"C")</f>
        <v>0</v>
      </c>
      <c r="E223" s="143">
        <f>SUMIFS('PP06'!$J:$J,'PP06'!$B:$B,$A223,'PP06'!$K:$K,"D")</f>
        <v>0</v>
      </c>
      <c r="F223" s="143">
        <f>SUMIFS('PP06'!$J:$J,'PP06'!$B:$B,$A223,'PP06'!$K:$K,"E")</f>
        <v>0</v>
      </c>
      <c r="G223" s="143">
        <f>SUMIFS('PP06'!$J:$J,'PP06'!$B:$B,$A223,'PP06'!$K:$K,"F")</f>
        <v>0</v>
      </c>
      <c r="H223" s="144">
        <f t="shared" si="41"/>
        <v>0</v>
      </c>
    </row>
    <row r="224" spans="1:8" hidden="1" x14ac:dyDescent="0.25">
      <c r="A224" s="97" t="s">
        <v>378</v>
      </c>
      <c r="B224" s="143">
        <f>SUMIFS('PP06'!$J:$J,'PP06'!$B:$B,$A224,'PP06'!$K:$K,"A")</f>
        <v>0</v>
      </c>
      <c r="C224" s="143">
        <f>SUMIFS('PP06'!$J:$J,'PP06'!$B:$B,$A224,'PP06'!$K:$K,"B")</f>
        <v>0</v>
      </c>
      <c r="D224" s="143">
        <f>SUMIFS('PP06'!$J:$J,'PP06'!$B:$B,$A224,'PP06'!$K:$K,"C")</f>
        <v>0</v>
      </c>
      <c r="E224" s="143">
        <f>SUMIFS('PP06'!$J:$J,'PP06'!$B:$B,$A224,'PP06'!$K:$K,"D")</f>
        <v>0</v>
      </c>
      <c r="F224" s="143">
        <f>SUMIFS('PP06'!$J:$J,'PP06'!$B:$B,$A224,'PP06'!$K:$K,"E")</f>
        <v>0</v>
      </c>
      <c r="G224" s="143">
        <f>SUMIFS('PP06'!$J:$J,'PP06'!$B:$B,$A224,'PP06'!$K:$K,"F")</f>
        <v>0</v>
      </c>
      <c r="H224" s="144">
        <f t="shared" si="41"/>
        <v>0</v>
      </c>
    </row>
    <row r="225" spans="1:8" hidden="1" x14ac:dyDescent="0.25">
      <c r="A225" s="97" t="s">
        <v>380</v>
      </c>
      <c r="B225" s="143">
        <f>SUMIFS('PP06'!$J:$J,'PP06'!$B:$B,$A225,'PP06'!$K:$K,"A")</f>
        <v>0</v>
      </c>
      <c r="C225" s="143">
        <f>SUMIFS('PP06'!$J:$J,'PP06'!$B:$B,$A225,'PP06'!$K:$K,"B")</f>
        <v>0</v>
      </c>
      <c r="D225" s="143">
        <f>SUMIFS('PP06'!$J:$J,'PP06'!$B:$B,$A225,'PP06'!$K:$K,"C")</f>
        <v>0</v>
      </c>
      <c r="E225" s="143">
        <f>SUMIFS('PP06'!$J:$J,'PP06'!$B:$B,$A225,'PP06'!$K:$K,"D")</f>
        <v>0</v>
      </c>
      <c r="F225" s="143">
        <f>SUMIFS('PP06'!$J:$J,'PP06'!$B:$B,$A225,'PP06'!$K:$K,"E")</f>
        <v>0</v>
      </c>
      <c r="G225" s="143">
        <f>SUMIFS('PP06'!$J:$J,'PP06'!$B:$B,$A225,'PP06'!$K:$K,"F")</f>
        <v>0</v>
      </c>
      <c r="H225" s="144">
        <f t="shared" si="41"/>
        <v>0</v>
      </c>
    </row>
    <row r="226" spans="1:8" hidden="1" x14ac:dyDescent="0.25">
      <c r="A226" s="97" t="s">
        <v>382</v>
      </c>
      <c r="B226" s="143">
        <f>SUMIFS('PP06'!$J:$J,'PP06'!$B:$B,$A226,'PP06'!$K:$K,"A")</f>
        <v>0</v>
      </c>
      <c r="C226" s="143">
        <f>SUMIFS('PP06'!$J:$J,'PP06'!$B:$B,$A226,'PP06'!$K:$K,"B")</f>
        <v>0</v>
      </c>
      <c r="D226" s="143">
        <f>SUMIFS('PP06'!$J:$J,'PP06'!$B:$B,$A226,'PP06'!$K:$K,"C")</f>
        <v>0</v>
      </c>
      <c r="E226" s="143">
        <f>SUMIFS('PP06'!$J:$J,'PP06'!$B:$B,$A226,'PP06'!$K:$K,"D")</f>
        <v>0</v>
      </c>
      <c r="F226" s="143">
        <f>SUMIFS('PP06'!$J:$J,'PP06'!$B:$B,$A226,'PP06'!$K:$K,"E")</f>
        <v>0</v>
      </c>
      <c r="G226" s="143">
        <f>SUMIFS('PP06'!$J:$J,'PP06'!$B:$B,$A226,'PP06'!$K:$K,"F")</f>
        <v>0</v>
      </c>
      <c r="H226" s="144">
        <f t="shared" si="41"/>
        <v>0</v>
      </c>
    </row>
    <row r="227" spans="1:8" hidden="1" x14ac:dyDescent="0.25">
      <c r="A227" s="96" t="s">
        <v>27</v>
      </c>
      <c r="B227" s="141">
        <f t="shared" ref="B227:G227" si="46">SUM(B228:B232)</f>
        <v>0</v>
      </c>
      <c r="C227" s="141">
        <f t="shared" si="46"/>
        <v>0</v>
      </c>
      <c r="D227" s="141">
        <f t="shared" si="46"/>
        <v>0</v>
      </c>
      <c r="E227" s="141">
        <f t="shared" si="46"/>
        <v>0</v>
      </c>
      <c r="F227" s="141">
        <f t="shared" si="46"/>
        <v>0</v>
      </c>
      <c r="G227" s="141">
        <f t="shared" si="46"/>
        <v>0</v>
      </c>
      <c r="H227" s="142">
        <f t="shared" si="41"/>
        <v>0</v>
      </c>
    </row>
    <row r="228" spans="1:8" hidden="1" x14ac:dyDescent="0.25">
      <c r="A228" s="97" t="s">
        <v>375</v>
      </c>
      <c r="B228" s="143">
        <f>SUMIFS('PP06'!$J:$J,'PP06'!$B:$B,$A228,'PP06'!$K:$K,"A")</f>
        <v>0</v>
      </c>
      <c r="C228" s="143">
        <f>SUMIFS('PP06'!$J:$J,'PP06'!$B:$B,$A228,'PP06'!$K:$K,"B")</f>
        <v>0</v>
      </c>
      <c r="D228" s="143">
        <f>SUMIFS('PP06'!$J:$J,'PP06'!$B:$B,$A228,'PP06'!$K:$K,"C")</f>
        <v>0</v>
      </c>
      <c r="E228" s="143">
        <f>SUMIFS('PP06'!$J:$J,'PP06'!$B:$B,$A228,'PP06'!$K:$K,"D")</f>
        <v>0</v>
      </c>
      <c r="F228" s="143">
        <f>SUMIFS('PP06'!$J:$J,'PP06'!$B:$B,$A228,'PP06'!$K:$K,"E")</f>
        <v>0</v>
      </c>
      <c r="G228" s="143">
        <f>SUMIFS('PP06'!$J:$J,'PP06'!$B:$B,$A228,'PP06'!$K:$K,"F")</f>
        <v>0</v>
      </c>
      <c r="H228" s="144">
        <f t="shared" si="41"/>
        <v>0</v>
      </c>
    </row>
    <row r="229" spans="1:8" hidden="1" x14ac:dyDescent="0.25">
      <c r="A229" s="97" t="s">
        <v>377</v>
      </c>
      <c r="B229" s="143">
        <f>SUMIFS('PP06'!$J:$J,'PP06'!$B:$B,$A229,'PP06'!$K:$K,"A")</f>
        <v>0</v>
      </c>
      <c r="C229" s="143">
        <f>SUMIFS('PP06'!$J:$J,'PP06'!$B:$B,$A229,'PP06'!$K:$K,"B")</f>
        <v>0</v>
      </c>
      <c r="D229" s="143">
        <f>SUMIFS('PP06'!$J:$J,'PP06'!$B:$B,$A229,'PP06'!$K:$K,"C")</f>
        <v>0</v>
      </c>
      <c r="E229" s="143">
        <f>SUMIFS('PP06'!$J:$J,'PP06'!$B:$B,$A229,'PP06'!$K:$K,"D")</f>
        <v>0</v>
      </c>
      <c r="F229" s="143">
        <f>SUMIFS('PP06'!$J:$J,'PP06'!$B:$B,$A229,'PP06'!$K:$K,"E")</f>
        <v>0</v>
      </c>
      <c r="G229" s="143">
        <f>SUMIFS('PP06'!$J:$J,'PP06'!$B:$B,$A229,'PP06'!$K:$K,"F")</f>
        <v>0</v>
      </c>
      <c r="H229" s="144">
        <f t="shared" si="41"/>
        <v>0</v>
      </c>
    </row>
    <row r="230" spans="1:8" hidden="1" x14ac:dyDescent="0.25">
      <c r="A230" s="97" t="s">
        <v>379</v>
      </c>
      <c r="B230" s="143">
        <f>SUMIFS('PP06'!$J:$J,'PP06'!$B:$B,$A230,'PP06'!$K:$K,"A")</f>
        <v>0</v>
      </c>
      <c r="C230" s="143">
        <f>SUMIFS('PP06'!$J:$J,'PP06'!$B:$B,$A230,'PP06'!$K:$K,"B")</f>
        <v>0</v>
      </c>
      <c r="D230" s="143">
        <f>SUMIFS('PP06'!$J:$J,'PP06'!$B:$B,$A230,'PP06'!$K:$K,"C")</f>
        <v>0</v>
      </c>
      <c r="E230" s="143">
        <f>SUMIFS('PP06'!$J:$J,'PP06'!$B:$B,$A230,'PP06'!$K:$K,"D")</f>
        <v>0</v>
      </c>
      <c r="F230" s="143">
        <f>SUMIFS('PP06'!$J:$J,'PP06'!$B:$B,$A230,'PP06'!$K:$K,"E")</f>
        <v>0</v>
      </c>
      <c r="G230" s="143">
        <f>SUMIFS('PP06'!$J:$J,'PP06'!$B:$B,$A230,'PP06'!$K:$K,"F")</f>
        <v>0</v>
      </c>
      <c r="H230" s="144">
        <f t="shared" si="41"/>
        <v>0</v>
      </c>
    </row>
    <row r="231" spans="1:8" hidden="1" x14ac:dyDescent="0.25">
      <c r="A231" s="97" t="s">
        <v>381</v>
      </c>
      <c r="B231" s="143">
        <f>SUMIFS('PP06'!$J:$J,'PP06'!$B:$B,$A231,'PP06'!$K:$K,"A")</f>
        <v>0</v>
      </c>
      <c r="C231" s="143">
        <f>SUMIFS('PP06'!$J:$J,'PP06'!$B:$B,$A231,'PP06'!$K:$K,"B")</f>
        <v>0</v>
      </c>
      <c r="D231" s="143">
        <f>SUMIFS('PP06'!$J:$J,'PP06'!$B:$B,$A231,'PP06'!$K:$K,"C")</f>
        <v>0</v>
      </c>
      <c r="E231" s="143">
        <f>SUMIFS('PP06'!$J:$J,'PP06'!$B:$B,$A231,'PP06'!$K:$K,"D")</f>
        <v>0</v>
      </c>
      <c r="F231" s="143">
        <f>SUMIFS('PP06'!$J:$J,'PP06'!$B:$B,$A231,'PP06'!$K:$K,"E")</f>
        <v>0</v>
      </c>
      <c r="G231" s="143">
        <f>SUMIFS('PP06'!$J:$J,'PP06'!$B:$B,$A231,'PP06'!$K:$K,"F")</f>
        <v>0</v>
      </c>
      <c r="H231" s="144">
        <f t="shared" si="41"/>
        <v>0</v>
      </c>
    </row>
    <row r="232" spans="1:8" hidden="1" x14ac:dyDescent="0.25">
      <c r="A232" s="97" t="s">
        <v>383</v>
      </c>
      <c r="B232" s="143">
        <f>SUMIFS('PP06'!$J:$J,'PP06'!$B:$B,$A232,'PP06'!$K:$K,"A")</f>
        <v>0</v>
      </c>
      <c r="C232" s="143">
        <f>SUMIFS('PP06'!$J:$J,'PP06'!$B:$B,$A232,'PP06'!$K:$K,"B")</f>
        <v>0</v>
      </c>
      <c r="D232" s="143">
        <f>SUMIFS('PP06'!$J:$J,'PP06'!$B:$B,$A232,'PP06'!$K:$K,"C")</f>
        <v>0</v>
      </c>
      <c r="E232" s="143">
        <f>SUMIFS('PP06'!$J:$J,'PP06'!$B:$B,$A232,'PP06'!$K:$K,"D")</f>
        <v>0</v>
      </c>
      <c r="F232" s="143">
        <f>SUMIFS('PP06'!$J:$J,'PP06'!$B:$B,$A232,'PP06'!$K:$K,"E")</f>
        <v>0</v>
      </c>
      <c r="G232" s="143">
        <f>SUMIFS('PP06'!$J:$J,'PP06'!$B:$B,$A232,'PP06'!$K:$K,"F")</f>
        <v>0</v>
      </c>
      <c r="H232" s="144">
        <f t="shared" si="41"/>
        <v>0</v>
      </c>
    </row>
    <row r="233" spans="1:8" hidden="1" x14ac:dyDescent="0.25">
      <c r="A233" s="93" t="s">
        <v>241</v>
      </c>
      <c r="B233" s="145">
        <f>B197+B203+B209+B215+B221+B227</f>
        <v>0</v>
      </c>
      <c r="C233" s="145">
        <f t="shared" ref="C233:G233" si="47">C197+C203+C209+C215+C221+C227</f>
        <v>0</v>
      </c>
      <c r="D233" s="145">
        <f t="shared" si="47"/>
        <v>0</v>
      </c>
      <c r="E233" s="145">
        <f t="shared" si="47"/>
        <v>0</v>
      </c>
      <c r="F233" s="145">
        <f t="shared" si="47"/>
        <v>0</v>
      </c>
      <c r="G233" s="145">
        <f t="shared" si="47"/>
        <v>0</v>
      </c>
      <c r="H233" s="146">
        <f t="shared" si="41"/>
        <v>0</v>
      </c>
    </row>
    <row r="234" spans="1:8" hidden="1" x14ac:dyDescent="0.25"/>
    <row r="235" spans="1:8" ht="34.5" hidden="1" customHeight="1" x14ac:dyDescent="0.25">
      <c r="A235" s="95" t="s">
        <v>429</v>
      </c>
      <c r="B235" s="139" t="s">
        <v>18</v>
      </c>
      <c r="C235" s="139" t="s">
        <v>19</v>
      </c>
      <c r="D235" s="139" t="s">
        <v>272</v>
      </c>
      <c r="E235" s="139" t="s">
        <v>20</v>
      </c>
      <c r="F235" s="139" t="s">
        <v>21</v>
      </c>
      <c r="G235" s="139" t="s">
        <v>231</v>
      </c>
      <c r="H235" s="140" t="s">
        <v>241</v>
      </c>
    </row>
    <row r="236" spans="1:8" hidden="1" x14ac:dyDescent="0.25">
      <c r="A236" s="96" t="s">
        <v>22</v>
      </c>
      <c r="B236" s="141">
        <f t="shared" ref="B236:G236" si="48">SUM(B237:B241)</f>
        <v>0</v>
      </c>
      <c r="C236" s="141">
        <f t="shared" si="48"/>
        <v>0</v>
      </c>
      <c r="D236" s="141">
        <f t="shared" si="48"/>
        <v>0</v>
      </c>
      <c r="E236" s="141">
        <f t="shared" si="48"/>
        <v>0</v>
      </c>
      <c r="F236" s="141">
        <f t="shared" si="48"/>
        <v>0</v>
      </c>
      <c r="G236" s="141">
        <f t="shared" si="48"/>
        <v>0</v>
      </c>
      <c r="H236" s="142">
        <f t="shared" ref="H236:H272" si="49">SUM(B236:G236)</f>
        <v>0</v>
      </c>
    </row>
    <row r="237" spans="1:8" hidden="1" x14ac:dyDescent="0.25">
      <c r="A237" s="97" t="s">
        <v>354</v>
      </c>
      <c r="B237" s="143">
        <f>SUMIFS('PP07'!$J:$J,'PP07'!$B:$B,$A237,'PP07'!$K:$K,"A")</f>
        <v>0</v>
      </c>
      <c r="C237" s="143">
        <f>SUMIFS('PP07'!$J:$J,'PP07'!$B:$B,$A237,'PP07'!$K:$K,"B")</f>
        <v>0</v>
      </c>
      <c r="D237" s="143">
        <f>SUMIFS('PP07'!$J:$J,'PP07'!$B:$B,$A237,'PP07'!$K:$K,"C")</f>
        <v>0</v>
      </c>
      <c r="E237" s="143">
        <f>SUMIFS('PP07'!$J:$J,'PP07'!$B:$B,$A237,'PP07'!$K:$K,"D")</f>
        <v>0</v>
      </c>
      <c r="F237" s="143">
        <f>SUMIFS('PP07'!$J:$J,'PP07'!$B:$B,$A237,'PP07'!$K:$K,"E")</f>
        <v>0</v>
      </c>
      <c r="G237" s="143">
        <f>SUMIFS('PP07'!$J:$J,'PP07'!$B:$B,$A237,'PP07'!$K:$K,"F")</f>
        <v>0</v>
      </c>
      <c r="H237" s="144">
        <f t="shared" si="49"/>
        <v>0</v>
      </c>
    </row>
    <row r="238" spans="1:8" hidden="1" x14ac:dyDescent="0.25">
      <c r="A238" s="97" t="s">
        <v>355</v>
      </c>
      <c r="B238" s="143">
        <f>SUMIFS('PP07'!$J:$J,'PP07'!$B:$B,$A238,'PP07'!$K:$K,"A")</f>
        <v>0</v>
      </c>
      <c r="C238" s="143">
        <f>SUMIFS('PP07'!$J:$J,'PP07'!$B:$B,$A238,'PP07'!$K:$K,"B")</f>
        <v>0</v>
      </c>
      <c r="D238" s="143">
        <f>SUMIFS('PP07'!$J:$J,'PP07'!$B:$B,$A238,'PP07'!$K:$K,"C")</f>
        <v>0</v>
      </c>
      <c r="E238" s="143">
        <f>SUMIFS('PP07'!$J:$J,'PP07'!$B:$B,$A238,'PP07'!$K:$K,"D")</f>
        <v>0</v>
      </c>
      <c r="F238" s="143">
        <f>SUMIFS('PP07'!$J:$J,'PP07'!$B:$B,$A238,'PP07'!$K:$K,"E")</f>
        <v>0</v>
      </c>
      <c r="G238" s="143">
        <f>SUMIFS('PP07'!$J:$J,'PP07'!$B:$B,$A238,'PP07'!$K:$K,"F")</f>
        <v>0</v>
      </c>
      <c r="H238" s="144">
        <f t="shared" si="49"/>
        <v>0</v>
      </c>
    </row>
    <row r="239" spans="1:8" hidden="1" x14ac:dyDescent="0.25">
      <c r="A239" s="97" t="s">
        <v>356</v>
      </c>
      <c r="B239" s="143">
        <f>SUMIFS('PP07'!$J:$J,'PP07'!$B:$B,$A239,'PP07'!$K:$K,"A")</f>
        <v>0</v>
      </c>
      <c r="C239" s="143">
        <f>SUMIFS('PP07'!$J:$J,'PP07'!$B:$B,$A239,'PP07'!$K:$K,"B")</f>
        <v>0</v>
      </c>
      <c r="D239" s="143">
        <f>SUMIFS('PP07'!$J:$J,'PP07'!$B:$B,$A239,'PP07'!$K:$K,"C")</f>
        <v>0</v>
      </c>
      <c r="E239" s="143">
        <f>SUMIFS('PP07'!$J:$J,'PP07'!$B:$B,$A239,'PP07'!$K:$K,"D")</f>
        <v>0</v>
      </c>
      <c r="F239" s="143">
        <f>SUMIFS('PP07'!$J:$J,'PP07'!$B:$B,$A239,'PP07'!$K:$K,"E")</f>
        <v>0</v>
      </c>
      <c r="G239" s="143">
        <f>SUMIFS('PP07'!$J:$J,'PP07'!$B:$B,$A239,'PP07'!$K:$K,"F")</f>
        <v>0</v>
      </c>
      <c r="H239" s="144">
        <f t="shared" si="49"/>
        <v>0</v>
      </c>
    </row>
    <row r="240" spans="1:8" hidden="1" x14ac:dyDescent="0.25">
      <c r="A240" s="97" t="s">
        <v>357</v>
      </c>
      <c r="B240" s="143">
        <f>SUMIFS('PP07'!$J:$J,'PP07'!$B:$B,$A240,'PP07'!$K:$K,"A")</f>
        <v>0</v>
      </c>
      <c r="C240" s="143">
        <f>SUMIFS('PP07'!$J:$J,'PP07'!$B:$B,$A240,'PP07'!$K:$K,"B")</f>
        <v>0</v>
      </c>
      <c r="D240" s="143">
        <f>SUMIFS('PP07'!$J:$J,'PP07'!$B:$B,$A240,'PP07'!$K:$K,"C")</f>
        <v>0</v>
      </c>
      <c r="E240" s="143">
        <f>SUMIFS('PP07'!$J:$J,'PP07'!$B:$B,$A240,'PP07'!$K:$K,"D")</f>
        <v>0</v>
      </c>
      <c r="F240" s="143">
        <f>SUMIFS('PP07'!$J:$J,'PP07'!$B:$B,$A240,'PP07'!$K:$K,"E")</f>
        <v>0</v>
      </c>
      <c r="G240" s="143">
        <f>SUMIFS('PP07'!$J:$J,'PP07'!$B:$B,$A240,'PP07'!$K:$K,"F")</f>
        <v>0</v>
      </c>
      <c r="H240" s="144">
        <f t="shared" si="49"/>
        <v>0</v>
      </c>
    </row>
    <row r="241" spans="1:8" hidden="1" x14ac:dyDescent="0.25">
      <c r="A241" s="97" t="s">
        <v>358</v>
      </c>
      <c r="B241" s="143">
        <f>SUMIFS('PP07'!$J:$J,'PP07'!$B:$B,$A241,'PP07'!$K:$K,"A")</f>
        <v>0</v>
      </c>
      <c r="C241" s="143">
        <f>SUMIFS('PP07'!$J:$J,'PP07'!$B:$B,$A241,'PP07'!$K:$K,"B")</f>
        <v>0</v>
      </c>
      <c r="D241" s="143">
        <f>SUMIFS('PP07'!$J:$J,'PP07'!$B:$B,$A241,'PP07'!$K:$K,"C")</f>
        <v>0</v>
      </c>
      <c r="E241" s="143">
        <f>SUMIFS('PP07'!$J:$J,'PP07'!$B:$B,$A241,'PP07'!$K:$K,"D")</f>
        <v>0</v>
      </c>
      <c r="F241" s="143">
        <f>SUMIFS('PP07'!$J:$J,'PP07'!$B:$B,$A241,'PP07'!$K:$K,"E")</f>
        <v>0</v>
      </c>
      <c r="G241" s="143">
        <f>SUMIFS('PP07'!$J:$J,'PP07'!$B:$B,$A241,'PP07'!$K:$K,"F")</f>
        <v>0</v>
      </c>
      <c r="H241" s="144">
        <f t="shared" si="49"/>
        <v>0</v>
      </c>
    </row>
    <row r="242" spans="1:8" hidden="1" x14ac:dyDescent="0.25">
      <c r="A242" s="96" t="s">
        <v>23</v>
      </c>
      <c r="B242" s="141">
        <f t="shared" ref="B242:G242" si="50">SUM(B243:B247)</f>
        <v>0</v>
      </c>
      <c r="C242" s="141">
        <f t="shared" si="50"/>
        <v>0</v>
      </c>
      <c r="D242" s="141">
        <f t="shared" si="50"/>
        <v>0</v>
      </c>
      <c r="E242" s="141">
        <f t="shared" si="50"/>
        <v>0</v>
      </c>
      <c r="F242" s="141">
        <f t="shared" si="50"/>
        <v>0</v>
      </c>
      <c r="G242" s="141">
        <f t="shared" si="50"/>
        <v>0</v>
      </c>
      <c r="H242" s="142">
        <f t="shared" si="49"/>
        <v>0</v>
      </c>
    </row>
    <row r="243" spans="1:8" hidden="1" x14ac:dyDescent="0.25">
      <c r="A243" s="97" t="s">
        <v>360</v>
      </c>
      <c r="B243" s="143">
        <f>SUMIFS('PP07'!$J:$J,'PP07'!$B:$B,$A243,'PP07'!$K:$K,"A")</f>
        <v>0</v>
      </c>
      <c r="C243" s="143">
        <f>SUMIFS('PP07'!$J:$J,'PP07'!$B:$B,$A243,'PP07'!$K:$K,"B")</f>
        <v>0</v>
      </c>
      <c r="D243" s="143">
        <f>SUMIFS('PP07'!$J:$J,'PP07'!$B:$B,$A243,'PP07'!$K:$K,"C")</f>
        <v>0</v>
      </c>
      <c r="E243" s="143">
        <f>SUMIFS('PP07'!$J:$J,'PP07'!$B:$B,$A243,'PP07'!$K:$K,"D")</f>
        <v>0</v>
      </c>
      <c r="F243" s="143">
        <f>SUMIFS('PP07'!$J:$J,'PP07'!$B:$B,$A243,'PP07'!$K:$K,"E")</f>
        <v>0</v>
      </c>
      <c r="G243" s="143">
        <f>SUMIFS('PP07'!$J:$J,'PP07'!$B:$B,$A243,'PP07'!$K:$K,"F")</f>
        <v>0</v>
      </c>
      <c r="H243" s="144">
        <f t="shared" si="49"/>
        <v>0</v>
      </c>
    </row>
    <row r="244" spans="1:8" hidden="1" x14ac:dyDescent="0.25">
      <c r="A244" s="97" t="s">
        <v>361</v>
      </c>
      <c r="B244" s="143">
        <f>SUMIFS('PP07'!$J:$J,'PP07'!$B:$B,$A244,'PP07'!$K:$K,"A")</f>
        <v>0</v>
      </c>
      <c r="C244" s="143">
        <f>SUMIFS('PP07'!$J:$J,'PP07'!$B:$B,$A244,'PP07'!$K:$K,"B")</f>
        <v>0</v>
      </c>
      <c r="D244" s="143">
        <f>SUMIFS('PP07'!$J:$J,'PP07'!$B:$B,$A244,'PP07'!$K:$K,"C")</f>
        <v>0</v>
      </c>
      <c r="E244" s="143">
        <f>SUMIFS('PP07'!$J:$J,'PP07'!$B:$B,$A244,'PP07'!$K:$K,"D")</f>
        <v>0</v>
      </c>
      <c r="F244" s="143">
        <f>SUMIFS('PP07'!$J:$J,'PP07'!$B:$B,$A244,'PP07'!$K:$K,"E")</f>
        <v>0</v>
      </c>
      <c r="G244" s="143">
        <f>SUMIFS('PP07'!$J:$J,'PP07'!$B:$B,$A244,'PP07'!$K:$K,"F")</f>
        <v>0</v>
      </c>
      <c r="H244" s="144">
        <f t="shared" si="49"/>
        <v>0</v>
      </c>
    </row>
    <row r="245" spans="1:8" hidden="1" x14ac:dyDescent="0.25">
      <c r="A245" s="97" t="s">
        <v>362</v>
      </c>
      <c r="B245" s="143">
        <f>SUMIFS('PP07'!$J:$J,'PP07'!$B:$B,$A245,'PP07'!$K:$K,"A")</f>
        <v>0</v>
      </c>
      <c r="C245" s="143">
        <f>SUMIFS('PP07'!$J:$J,'PP07'!$B:$B,$A245,'PP07'!$K:$K,"B")</f>
        <v>0</v>
      </c>
      <c r="D245" s="143">
        <f>SUMIFS('PP07'!$J:$J,'PP07'!$B:$B,$A245,'PP07'!$K:$K,"C")</f>
        <v>0</v>
      </c>
      <c r="E245" s="143">
        <f>SUMIFS('PP07'!$J:$J,'PP07'!$B:$B,$A245,'PP07'!$K:$K,"D")</f>
        <v>0</v>
      </c>
      <c r="F245" s="143">
        <f>SUMIFS('PP07'!$J:$J,'PP07'!$B:$B,$A245,'PP07'!$K:$K,"E")</f>
        <v>0</v>
      </c>
      <c r="G245" s="143">
        <f>SUMIFS('PP07'!$J:$J,'PP07'!$B:$B,$A245,'PP07'!$K:$K,"F")</f>
        <v>0</v>
      </c>
      <c r="H245" s="144">
        <f t="shared" si="49"/>
        <v>0</v>
      </c>
    </row>
    <row r="246" spans="1:8" hidden="1" x14ac:dyDescent="0.25">
      <c r="A246" s="97" t="s">
        <v>363</v>
      </c>
      <c r="B246" s="143">
        <f>SUMIFS('PP07'!$J:$J,'PP07'!$B:$B,$A246,'PP07'!$K:$K,"A")</f>
        <v>0</v>
      </c>
      <c r="C246" s="143">
        <f>SUMIFS('PP07'!$J:$J,'PP07'!$B:$B,$A246,'PP07'!$K:$K,"B")</f>
        <v>0</v>
      </c>
      <c r="D246" s="143">
        <f>SUMIFS('PP07'!$J:$J,'PP07'!$B:$B,$A246,'PP07'!$K:$K,"C")</f>
        <v>0</v>
      </c>
      <c r="E246" s="143">
        <f>SUMIFS('PP07'!$J:$J,'PP07'!$B:$B,$A246,'PP07'!$K:$K,"D")</f>
        <v>0</v>
      </c>
      <c r="F246" s="143">
        <f>SUMIFS('PP07'!$J:$J,'PP07'!$B:$B,$A246,'PP07'!$K:$K,"E")</f>
        <v>0</v>
      </c>
      <c r="G246" s="143">
        <f>SUMIFS('PP07'!$J:$J,'PP07'!$B:$B,$A246,'PP07'!$K:$K,"F")</f>
        <v>0</v>
      </c>
      <c r="H246" s="144">
        <f t="shared" si="49"/>
        <v>0</v>
      </c>
    </row>
    <row r="247" spans="1:8" hidden="1" x14ac:dyDescent="0.25">
      <c r="A247" s="97" t="s">
        <v>364</v>
      </c>
      <c r="B247" s="143">
        <f>SUMIFS('PP07'!$J:$J,'PP07'!$B:$B,$A247,'PP07'!$K:$K,"A")</f>
        <v>0</v>
      </c>
      <c r="C247" s="143">
        <f>SUMIFS('PP07'!$J:$J,'PP07'!$B:$B,$A247,'PP07'!$K:$K,"B")</f>
        <v>0</v>
      </c>
      <c r="D247" s="143">
        <f>SUMIFS('PP07'!$J:$J,'PP07'!$B:$B,$A247,'PP07'!$K:$K,"C")</f>
        <v>0</v>
      </c>
      <c r="E247" s="143">
        <f>SUMIFS('PP07'!$J:$J,'PP07'!$B:$B,$A247,'PP07'!$K:$K,"D")</f>
        <v>0</v>
      </c>
      <c r="F247" s="143">
        <f>SUMIFS('PP07'!$J:$J,'PP07'!$B:$B,$A247,'PP07'!$K:$K,"E")</f>
        <v>0</v>
      </c>
      <c r="G247" s="143">
        <f>SUMIFS('PP07'!$J:$J,'PP07'!$B:$B,$A247,'PP07'!$K:$K,"F")</f>
        <v>0</v>
      </c>
      <c r="H247" s="144">
        <f t="shared" si="49"/>
        <v>0</v>
      </c>
    </row>
    <row r="248" spans="1:8" hidden="1" x14ac:dyDescent="0.25">
      <c r="A248" s="96" t="s">
        <v>24</v>
      </c>
      <c r="B248" s="141">
        <f t="shared" ref="B248:G248" si="51">SUM(B249:B253)</f>
        <v>0</v>
      </c>
      <c r="C248" s="141">
        <f t="shared" si="51"/>
        <v>0</v>
      </c>
      <c r="D248" s="141">
        <f t="shared" si="51"/>
        <v>0</v>
      </c>
      <c r="E248" s="141">
        <f t="shared" si="51"/>
        <v>0</v>
      </c>
      <c r="F248" s="141">
        <f t="shared" si="51"/>
        <v>0</v>
      </c>
      <c r="G248" s="141">
        <f t="shared" si="51"/>
        <v>0</v>
      </c>
      <c r="H248" s="142">
        <f t="shared" si="49"/>
        <v>0</v>
      </c>
    </row>
    <row r="249" spans="1:8" hidden="1" x14ac:dyDescent="0.25">
      <c r="A249" s="97" t="s">
        <v>365</v>
      </c>
      <c r="B249" s="143">
        <f>SUMIFS('PP07'!$J:$J,'PP07'!$B:$B,$A249,'PP07'!$K:$K,"A")</f>
        <v>0</v>
      </c>
      <c r="C249" s="143">
        <f>SUMIFS('PP07'!$J:$J,'PP07'!$B:$B,$A249,'PP07'!$K:$K,"B")</f>
        <v>0</v>
      </c>
      <c r="D249" s="143">
        <f>SUMIFS('PP07'!$J:$J,'PP07'!$B:$B,$A249,'PP07'!$K:$K,"C")</f>
        <v>0</v>
      </c>
      <c r="E249" s="143">
        <f>SUMIFS('PP07'!$J:$J,'PP07'!$B:$B,$A249,'PP07'!$K:$K,"D")</f>
        <v>0</v>
      </c>
      <c r="F249" s="143">
        <f>SUMIFS('PP07'!$J:$J,'PP07'!$B:$B,$A249,'PP07'!$K:$K,"E")</f>
        <v>0</v>
      </c>
      <c r="G249" s="143">
        <f>SUMIFS('PP07'!$J:$J,'PP07'!$B:$B,$A249,'PP07'!$K:$K,"F")</f>
        <v>0</v>
      </c>
      <c r="H249" s="144">
        <f t="shared" si="49"/>
        <v>0</v>
      </c>
    </row>
    <row r="250" spans="1:8" hidden="1" x14ac:dyDescent="0.25">
      <c r="A250" s="97" t="s">
        <v>366</v>
      </c>
      <c r="B250" s="143">
        <f>SUMIFS('PP07'!$J:$J,'PP07'!$B:$B,$A250,'PP07'!$K:$K,"A")</f>
        <v>0</v>
      </c>
      <c r="C250" s="143">
        <f>SUMIFS('PP07'!$J:$J,'PP07'!$B:$B,$A250,'PP07'!$K:$K,"B")</f>
        <v>0</v>
      </c>
      <c r="D250" s="143">
        <f>SUMIFS('PP07'!$J:$J,'PP07'!$B:$B,$A250,'PP07'!$K:$K,"C")</f>
        <v>0</v>
      </c>
      <c r="E250" s="143">
        <f>SUMIFS('PP07'!$J:$J,'PP07'!$B:$B,$A250,'PP07'!$K:$K,"D")</f>
        <v>0</v>
      </c>
      <c r="F250" s="143">
        <f>SUMIFS('PP07'!$J:$J,'PP07'!$B:$B,$A250,'PP07'!$K:$K,"E")</f>
        <v>0</v>
      </c>
      <c r="G250" s="143">
        <f>SUMIFS('PP07'!$J:$J,'PP07'!$B:$B,$A250,'PP07'!$K:$K,"F")</f>
        <v>0</v>
      </c>
      <c r="H250" s="144">
        <f t="shared" si="49"/>
        <v>0</v>
      </c>
    </row>
    <row r="251" spans="1:8" hidden="1" x14ac:dyDescent="0.25">
      <c r="A251" s="97" t="s">
        <v>367</v>
      </c>
      <c r="B251" s="143">
        <f>SUMIFS('PP07'!$J:$J,'PP07'!$B:$B,$A251,'PP07'!$K:$K,"A")</f>
        <v>0</v>
      </c>
      <c r="C251" s="143">
        <f>SUMIFS('PP07'!$J:$J,'PP07'!$B:$B,$A251,'PP07'!$K:$K,"B")</f>
        <v>0</v>
      </c>
      <c r="D251" s="143">
        <f>SUMIFS('PP07'!$J:$J,'PP07'!$B:$B,$A251,'PP07'!$K:$K,"C")</f>
        <v>0</v>
      </c>
      <c r="E251" s="143">
        <f>SUMIFS('PP07'!$J:$J,'PP07'!$B:$B,$A251,'PP07'!$K:$K,"D")</f>
        <v>0</v>
      </c>
      <c r="F251" s="143">
        <f>SUMIFS('PP07'!$J:$J,'PP07'!$B:$B,$A251,'PP07'!$K:$K,"E")</f>
        <v>0</v>
      </c>
      <c r="G251" s="143">
        <f>SUMIFS('PP07'!$J:$J,'PP07'!$B:$B,$A251,'PP07'!$K:$K,"F")</f>
        <v>0</v>
      </c>
      <c r="H251" s="144">
        <f t="shared" si="49"/>
        <v>0</v>
      </c>
    </row>
    <row r="252" spans="1:8" hidden="1" x14ac:dyDescent="0.25">
      <c r="A252" s="97" t="s">
        <v>368</v>
      </c>
      <c r="B252" s="143">
        <f>SUMIFS('PP07'!$J:$J,'PP07'!$B:$B,$A252,'PP07'!$K:$K,"A")</f>
        <v>0</v>
      </c>
      <c r="C252" s="143">
        <f>SUMIFS('PP07'!$J:$J,'PP07'!$B:$B,$A252,'PP07'!$K:$K,"B")</f>
        <v>0</v>
      </c>
      <c r="D252" s="143">
        <f>SUMIFS('PP07'!$J:$J,'PP07'!$B:$B,$A252,'PP07'!$K:$K,"C")</f>
        <v>0</v>
      </c>
      <c r="E252" s="143">
        <f>SUMIFS('PP07'!$J:$J,'PP07'!$B:$B,$A252,'PP07'!$K:$K,"D")</f>
        <v>0</v>
      </c>
      <c r="F252" s="143">
        <f>SUMIFS('PP07'!$J:$J,'PP07'!$B:$B,$A252,'PP07'!$K:$K,"E")</f>
        <v>0</v>
      </c>
      <c r="G252" s="143">
        <f>SUMIFS('PP07'!$J:$J,'PP07'!$B:$B,$A252,'PP07'!$K:$K,"F")</f>
        <v>0</v>
      </c>
      <c r="H252" s="144">
        <f t="shared" si="49"/>
        <v>0</v>
      </c>
    </row>
    <row r="253" spans="1:8" hidden="1" x14ac:dyDescent="0.25">
      <c r="A253" s="97" t="s">
        <v>369</v>
      </c>
      <c r="B253" s="143">
        <f>SUMIFS('PP07'!$J:$J,'PP07'!$B:$B,$A253,'PP07'!$K:$K,"A")</f>
        <v>0</v>
      </c>
      <c r="C253" s="143">
        <f>SUMIFS('PP07'!$J:$J,'PP07'!$B:$B,$A253,'PP07'!$K:$K,"B")</f>
        <v>0</v>
      </c>
      <c r="D253" s="143">
        <f>SUMIFS('PP07'!$J:$J,'PP07'!$B:$B,$A253,'PP07'!$K:$K,"C")</f>
        <v>0</v>
      </c>
      <c r="E253" s="143">
        <f>SUMIFS('PP07'!$J:$J,'PP07'!$B:$B,$A253,'PP07'!$K:$K,"D")</f>
        <v>0</v>
      </c>
      <c r="F253" s="143">
        <f>SUMIFS('PP07'!$J:$J,'PP07'!$B:$B,$A253,'PP07'!$K:$K,"E")</f>
        <v>0</v>
      </c>
      <c r="G253" s="143">
        <f>SUMIFS('PP07'!$J:$J,'PP07'!$B:$B,$A253,'PP07'!$K:$K,"F")</f>
        <v>0</v>
      </c>
      <c r="H253" s="144">
        <f t="shared" si="49"/>
        <v>0</v>
      </c>
    </row>
    <row r="254" spans="1:8" hidden="1" x14ac:dyDescent="0.25">
      <c r="A254" s="96" t="s">
        <v>25</v>
      </c>
      <c r="B254" s="141">
        <f t="shared" ref="B254:G254" si="52">SUM(B255:B259)</f>
        <v>0</v>
      </c>
      <c r="C254" s="141">
        <f t="shared" si="52"/>
        <v>0</v>
      </c>
      <c r="D254" s="141">
        <f t="shared" si="52"/>
        <v>0</v>
      </c>
      <c r="E254" s="141">
        <f t="shared" si="52"/>
        <v>0</v>
      </c>
      <c r="F254" s="141">
        <f t="shared" si="52"/>
        <v>0</v>
      </c>
      <c r="G254" s="141">
        <f t="shared" si="52"/>
        <v>0</v>
      </c>
      <c r="H254" s="142">
        <f t="shared" si="49"/>
        <v>0</v>
      </c>
    </row>
    <row r="255" spans="1:8" hidden="1" x14ac:dyDescent="0.25">
      <c r="A255" s="97" t="s">
        <v>359</v>
      </c>
      <c r="B255" s="143">
        <f>SUMIFS('PP07'!$J:$J,'PP07'!$B:$B,$A255,'PP07'!$K:$K,"A")</f>
        <v>0</v>
      </c>
      <c r="C255" s="143">
        <f>SUMIFS('PP07'!$J:$J,'PP07'!$B:$B,$A255,'PP07'!$K:$K,"B")</f>
        <v>0</v>
      </c>
      <c r="D255" s="143">
        <f>SUMIFS('PP07'!$J:$J,'PP07'!$B:$B,$A255,'PP07'!$K:$K,"C")</f>
        <v>0</v>
      </c>
      <c r="E255" s="143">
        <f>SUMIFS('PP07'!$J:$J,'PP07'!$B:$B,$A255,'PP07'!$K:$K,"D")</f>
        <v>0</v>
      </c>
      <c r="F255" s="143">
        <f>SUMIFS('PP07'!$J:$J,'PP07'!$B:$B,$A255,'PP07'!$K:$K,"E")</f>
        <v>0</v>
      </c>
      <c r="G255" s="143">
        <f>SUMIFS('PP07'!$J:$J,'PP07'!$B:$B,$A255,'PP07'!$K:$K,"F")</f>
        <v>0</v>
      </c>
      <c r="H255" s="144">
        <f t="shared" si="49"/>
        <v>0</v>
      </c>
    </row>
    <row r="256" spans="1:8" hidden="1" x14ac:dyDescent="0.25">
      <c r="A256" s="97" t="s">
        <v>370</v>
      </c>
      <c r="B256" s="143">
        <f>SUMIFS('PP07'!$J:$J,'PP07'!$B:$B,$A256,'PP07'!$K:$K,"A")</f>
        <v>0</v>
      </c>
      <c r="C256" s="143">
        <f>SUMIFS('PP07'!$J:$J,'PP07'!$B:$B,$A256,'PP07'!$K:$K,"B")</f>
        <v>0</v>
      </c>
      <c r="D256" s="143">
        <f>SUMIFS('PP07'!$J:$J,'PP07'!$B:$B,$A256,'PP07'!$K:$K,"C")</f>
        <v>0</v>
      </c>
      <c r="E256" s="143">
        <f>SUMIFS('PP07'!$J:$J,'PP07'!$B:$B,$A256,'PP07'!$K:$K,"D")</f>
        <v>0</v>
      </c>
      <c r="F256" s="143">
        <f>SUMIFS('PP07'!$J:$J,'PP07'!$B:$B,$A256,'PP07'!$K:$K,"E")</f>
        <v>0</v>
      </c>
      <c r="G256" s="143">
        <f>SUMIFS('PP07'!$J:$J,'PP07'!$B:$B,$A256,'PP07'!$K:$K,"F")</f>
        <v>0</v>
      </c>
      <c r="H256" s="144">
        <f t="shared" si="49"/>
        <v>0</v>
      </c>
    </row>
    <row r="257" spans="1:8" hidden="1" x14ac:dyDescent="0.25">
      <c r="A257" s="97" t="s">
        <v>371</v>
      </c>
      <c r="B257" s="143">
        <f>SUMIFS('PP07'!$J:$J,'PP07'!$B:$B,$A257,'PP07'!$K:$K,"A")</f>
        <v>0</v>
      </c>
      <c r="C257" s="143">
        <f>SUMIFS('PP07'!$J:$J,'PP07'!$B:$B,$A257,'PP07'!$K:$K,"B")</f>
        <v>0</v>
      </c>
      <c r="D257" s="143">
        <f>SUMIFS('PP07'!$J:$J,'PP07'!$B:$B,$A257,'PP07'!$K:$K,"C")</f>
        <v>0</v>
      </c>
      <c r="E257" s="143">
        <f>SUMIFS('PP07'!$J:$J,'PP07'!$B:$B,$A257,'PP07'!$K:$K,"D")</f>
        <v>0</v>
      </c>
      <c r="F257" s="143">
        <f>SUMIFS('PP07'!$J:$J,'PP07'!$B:$B,$A257,'PP07'!$K:$K,"E")</f>
        <v>0</v>
      </c>
      <c r="G257" s="143">
        <f>SUMIFS('PP07'!$J:$J,'PP07'!$B:$B,$A257,'PP07'!$K:$K,"F")</f>
        <v>0</v>
      </c>
      <c r="H257" s="144">
        <f t="shared" si="49"/>
        <v>0</v>
      </c>
    </row>
    <row r="258" spans="1:8" hidden="1" x14ac:dyDescent="0.25">
      <c r="A258" s="97" t="s">
        <v>372</v>
      </c>
      <c r="B258" s="143">
        <f>SUMIFS('PP07'!$J:$J,'PP07'!$B:$B,$A258,'PP07'!$K:$K,"A")</f>
        <v>0</v>
      </c>
      <c r="C258" s="143">
        <f>SUMIFS('PP07'!$J:$J,'PP07'!$B:$B,$A258,'PP07'!$K:$K,"B")</f>
        <v>0</v>
      </c>
      <c r="D258" s="143">
        <f>SUMIFS('PP07'!$J:$J,'PP07'!$B:$B,$A258,'PP07'!$K:$K,"C")</f>
        <v>0</v>
      </c>
      <c r="E258" s="143">
        <f>SUMIFS('PP07'!$J:$J,'PP07'!$B:$B,$A258,'PP07'!$K:$K,"D")</f>
        <v>0</v>
      </c>
      <c r="F258" s="143">
        <f>SUMIFS('PP07'!$J:$J,'PP07'!$B:$B,$A258,'PP07'!$K:$K,"E")</f>
        <v>0</v>
      </c>
      <c r="G258" s="143">
        <f>SUMIFS('PP07'!$J:$J,'PP07'!$B:$B,$A258,'PP07'!$K:$K,"F")</f>
        <v>0</v>
      </c>
      <c r="H258" s="144">
        <f t="shared" si="49"/>
        <v>0</v>
      </c>
    </row>
    <row r="259" spans="1:8" hidden="1" x14ac:dyDescent="0.25">
      <c r="A259" s="97" t="s">
        <v>373</v>
      </c>
      <c r="B259" s="143">
        <f>SUMIFS('PP07'!$J:$J,'PP07'!$B:$B,$A259,'PP07'!$K:$K,"A")</f>
        <v>0</v>
      </c>
      <c r="C259" s="143">
        <f>SUMIFS('PP07'!$J:$J,'PP07'!$B:$B,$A259,'PP07'!$K:$K,"B")</f>
        <v>0</v>
      </c>
      <c r="D259" s="143">
        <f>SUMIFS('PP07'!$J:$J,'PP07'!$B:$B,$A259,'PP07'!$K:$K,"C")</f>
        <v>0</v>
      </c>
      <c r="E259" s="143">
        <f>SUMIFS('PP07'!$J:$J,'PP07'!$B:$B,$A259,'PP07'!$K:$K,"D")</f>
        <v>0</v>
      </c>
      <c r="F259" s="143">
        <f>SUMIFS('PP07'!$J:$J,'PP07'!$B:$B,$A259,'PP07'!$K:$K,"E")</f>
        <v>0</v>
      </c>
      <c r="G259" s="143">
        <f>SUMIFS('PP07'!$J:$J,'PP07'!$B:$B,$A259,'PP07'!$K:$K,"F")</f>
        <v>0</v>
      </c>
      <c r="H259" s="144">
        <f t="shared" si="49"/>
        <v>0</v>
      </c>
    </row>
    <row r="260" spans="1:8" hidden="1" x14ac:dyDescent="0.25">
      <c r="A260" s="96" t="s">
        <v>26</v>
      </c>
      <c r="B260" s="141">
        <f t="shared" ref="B260:G260" si="53">SUM(B261:B265)</f>
        <v>0</v>
      </c>
      <c r="C260" s="141">
        <f t="shared" si="53"/>
        <v>0</v>
      </c>
      <c r="D260" s="141">
        <f t="shared" si="53"/>
        <v>0</v>
      </c>
      <c r="E260" s="141">
        <f t="shared" si="53"/>
        <v>0</v>
      </c>
      <c r="F260" s="141">
        <f t="shared" si="53"/>
        <v>0</v>
      </c>
      <c r="G260" s="141">
        <f t="shared" si="53"/>
        <v>0</v>
      </c>
      <c r="H260" s="142">
        <f t="shared" si="49"/>
        <v>0</v>
      </c>
    </row>
    <row r="261" spans="1:8" hidden="1" x14ac:dyDescent="0.25">
      <c r="A261" s="97" t="s">
        <v>374</v>
      </c>
      <c r="B261" s="143">
        <f>SUMIFS('PP07'!$J:$J,'PP07'!$B:$B,$A261,'PP07'!$K:$K,"A")</f>
        <v>0</v>
      </c>
      <c r="C261" s="143">
        <f>SUMIFS('PP07'!$J:$J,'PP07'!$B:$B,$A261,'PP07'!$K:$K,"B")</f>
        <v>0</v>
      </c>
      <c r="D261" s="143">
        <f>SUMIFS('PP07'!$J:$J,'PP07'!$B:$B,$A261,'PP07'!$K:$K,"C")</f>
        <v>0</v>
      </c>
      <c r="E261" s="143">
        <f>SUMIFS('PP07'!$J:$J,'PP07'!$B:$B,$A261,'PP07'!$K:$K,"D")</f>
        <v>0</v>
      </c>
      <c r="F261" s="143">
        <f>SUMIFS('PP07'!$J:$J,'PP07'!$B:$B,$A261,'PP07'!$K:$K,"E")</f>
        <v>0</v>
      </c>
      <c r="G261" s="143">
        <f>SUMIFS('PP07'!$J:$J,'PP07'!$B:$B,$A261,'PP07'!$K:$K,"F")</f>
        <v>0</v>
      </c>
      <c r="H261" s="144">
        <f t="shared" si="49"/>
        <v>0</v>
      </c>
    </row>
    <row r="262" spans="1:8" hidden="1" x14ac:dyDescent="0.25">
      <c r="A262" s="97" t="s">
        <v>376</v>
      </c>
      <c r="B262" s="143">
        <f>SUMIFS('PP07'!$J:$J,'PP07'!$B:$B,$A262,'PP07'!$K:$K,"A")</f>
        <v>0</v>
      </c>
      <c r="C262" s="143">
        <f>SUMIFS('PP07'!$J:$J,'PP07'!$B:$B,$A262,'PP07'!$K:$K,"B")</f>
        <v>0</v>
      </c>
      <c r="D262" s="143">
        <f>SUMIFS('PP07'!$J:$J,'PP07'!$B:$B,$A262,'PP07'!$K:$K,"C")</f>
        <v>0</v>
      </c>
      <c r="E262" s="143">
        <f>SUMIFS('PP07'!$J:$J,'PP07'!$B:$B,$A262,'PP07'!$K:$K,"D")</f>
        <v>0</v>
      </c>
      <c r="F262" s="143">
        <f>SUMIFS('PP07'!$J:$J,'PP07'!$B:$B,$A262,'PP07'!$K:$K,"E")</f>
        <v>0</v>
      </c>
      <c r="G262" s="143">
        <f>SUMIFS('PP07'!$J:$J,'PP07'!$B:$B,$A262,'PP07'!$K:$K,"F")</f>
        <v>0</v>
      </c>
      <c r="H262" s="144">
        <f t="shared" si="49"/>
        <v>0</v>
      </c>
    </row>
    <row r="263" spans="1:8" hidden="1" x14ac:dyDescent="0.25">
      <c r="A263" s="97" t="s">
        <v>378</v>
      </c>
      <c r="B263" s="143">
        <f>SUMIFS('PP07'!$J:$J,'PP07'!$B:$B,$A263,'PP07'!$K:$K,"A")</f>
        <v>0</v>
      </c>
      <c r="C263" s="143">
        <f>SUMIFS('PP07'!$J:$J,'PP07'!$B:$B,$A263,'PP07'!$K:$K,"B")</f>
        <v>0</v>
      </c>
      <c r="D263" s="143">
        <f>SUMIFS('PP07'!$J:$J,'PP07'!$B:$B,$A263,'PP07'!$K:$K,"C")</f>
        <v>0</v>
      </c>
      <c r="E263" s="143">
        <f>SUMIFS('PP07'!$J:$J,'PP07'!$B:$B,$A263,'PP07'!$K:$K,"D")</f>
        <v>0</v>
      </c>
      <c r="F263" s="143">
        <f>SUMIFS('PP07'!$J:$J,'PP07'!$B:$B,$A263,'PP07'!$K:$K,"E")</f>
        <v>0</v>
      </c>
      <c r="G263" s="143">
        <f>SUMIFS('PP07'!$J:$J,'PP07'!$B:$B,$A263,'PP07'!$K:$K,"F")</f>
        <v>0</v>
      </c>
      <c r="H263" s="144">
        <f t="shared" si="49"/>
        <v>0</v>
      </c>
    </row>
    <row r="264" spans="1:8" hidden="1" x14ac:dyDescent="0.25">
      <c r="A264" s="97" t="s">
        <v>380</v>
      </c>
      <c r="B264" s="143">
        <f>SUMIFS('PP07'!$J:$J,'PP07'!$B:$B,$A264,'PP07'!$K:$K,"A")</f>
        <v>0</v>
      </c>
      <c r="C264" s="143">
        <f>SUMIFS('PP07'!$J:$J,'PP07'!$B:$B,$A264,'PP07'!$K:$K,"B")</f>
        <v>0</v>
      </c>
      <c r="D264" s="143">
        <f>SUMIFS('PP07'!$J:$J,'PP07'!$B:$B,$A264,'PP07'!$K:$K,"C")</f>
        <v>0</v>
      </c>
      <c r="E264" s="143">
        <f>SUMIFS('PP07'!$J:$J,'PP07'!$B:$B,$A264,'PP07'!$K:$K,"D")</f>
        <v>0</v>
      </c>
      <c r="F264" s="143">
        <f>SUMIFS('PP07'!$J:$J,'PP07'!$B:$B,$A264,'PP07'!$K:$K,"E")</f>
        <v>0</v>
      </c>
      <c r="G264" s="143">
        <f>SUMIFS('PP07'!$J:$J,'PP07'!$B:$B,$A264,'PP07'!$K:$K,"F")</f>
        <v>0</v>
      </c>
      <c r="H264" s="144">
        <f t="shared" si="49"/>
        <v>0</v>
      </c>
    </row>
    <row r="265" spans="1:8" hidden="1" x14ac:dyDescent="0.25">
      <c r="A265" s="97" t="s">
        <v>382</v>
      </c>
      <c r="B265" s="143">
        <f>SUMIFS('PP07'!$J:$J,'PP07'!$B:$B,$A265,'PP07'!$K:$K,"A")</f>
        <v>0</v>
      </c>
      <c r="C265" s="143">
        <f>SUMIFS('PP07'!$J:$J,'PP07'!$B:$B,$A265,'PP07'!$K:$K,"B")</f>
        <v>0</v>
      </c>
      <c r="D265" s="143">
        <f>SUMIFS('PP07'!$J:$J,'PP07'!$B:$B,$A265,'PP07'!$K:$K,"C")</f>
        <v>0</v>
      </c>
      <c r="E265" s="143">
        <f>SUMIFS('PP07'!$J:$J,'PP07'!$B:$B,$A265,'PP07'!$K:$K,"D")</f>
        <v>0</v>
      </c>
      <c r="F265" s="143">
        <f>SUMIFS('PP07'!$J:$J,'PP07'!$B:$B,$A265,'PP07'!$K:$K,"E")</f>
        <v>0</v>
      </c>
      <c r="G265" s="143">
        <f>SUMIFS('PP07'!$J:$J,'PP07'!$B:$B,$A265,'PP07'!$K:$K,"F")</f>
        <v>0</v>
      </c>
      <c r="H265" s="144">
        <f t="shared" si="49"/>
        <v>0</v>
      </c>
    </row>
    <row r="266" spans="1:8" hidden="1" x14ac:dyDescent="0.25">
      <c r="A266" s="96" t="s">
        <v>27</v>
      </c>
      <c r="B266" s="141">
        <f t="shared" ref="B266:G266" si="54">SUM(B267:B271)</f>
        <v>0</v>
      </c>
      <c r="C266" s="141">
        <f t="shared" si="54"/>
        <v>0</v>
      </c>
      <c r="D266" s="141">
        <f t="shared" si="54"/>
        <v>0</v>
      </c>
      <c r="E266" s="141">
        <f t="shared" si="54"/>
        <v>0</v>
      </c>
      <c r="F266" s="141">
        <f t="shared" si="54"/>
        <v>0</v>
      </c>
      <c r="G266" s="141">
        <f t="shared" si="54"/>
        <v>0</v>
      </c>
      <c r="H266" s="142">
        <f t="shared" si="49"/>
        <v>0</v>
      </c>
    </row>
    <row r="267" spans="1:8" hidden="1" x14ac:dyDescent="0.25">
      <c r="A267" s="97" t="s">
        <v>375</v>
      </c>
      <c r="B267" s="143">
        <f>SUMIFS('PP07'!$J:$J,'PP07'!$B:$B,$A267,'PP07'!$K:$K,"A")</f>
        <v>0</v>
      </c>
      <c r="C267" s="143">
        <f>SUMIFS('PP07'!$J:$J,'PP07'!$B:$B,$A267,'PP07'!$K:$K,"B")</f>
        <v>0</v>
      </c>
      <c r="D267" s="143">
        <f>SUMIFS('PP07'!$J:$J,'PP07'!$B:$B,$A267,'PP07'!$K:$K,"C")</f>
        <v>0</v>
      </c>
      <c r="E267" s="143">
        <f>SUMIFS('PP07'!$J:$J,'PP07'!$B:$B,$A267,'PP07'!$K:$K,"D")</f>
        <v>0</v>
      </c>
      <c r="F267" s="143">
        <f>SUMIFS('PP07'!$J:$J,'PP07'!$B:$B,$A267,'PP07'!$K:$K,"E")</f>
        <v>0</v>
      </c>
      <c r="G267" s="143">
        <f>SUMIFS('PP07'!$J:$J,'PP07'!$B:$B,$A267,'PP07'!$K:$K,"F")</f>
        <v>0</v>
      </c>
      <c r="H267" s="144">
        <f t="shared" si="49"/>
        <v>0</v>
      </c>
    </row>
    <row r="268" spans="1:8" hidden="1" x14ac:dyDescent="0.25">
      <c r="A268" s="97" t="s">
        <v>377</v>
      </c>
      <c r="B268" s="143">
        <f>SUMIFS('PP07'!$J:$J,'PP07'!$B:$B,$A268,'PP07'!$K:$K,"A")</f>
        <v>0</v>
      </c>
      <c r="C268" s="143">
        <f>SUMIFS('PP07'!$J:$J,'PP07'!$B:$B,$A268,'PP07'!$K:$K,"B")</f>
        <v>0</v>
      </c>
      <c r="D268" s="143">
        <f>SUMIFS('PP07'!$J:$J,'PP07'!$B:$B,$A268,'PP07'!$K:$K,"C")</f>
        <v>0</v>
      </c>
      <c r="E268" s="143">
        <f>SUMIFS('PP07'!$J:$J,'PP07'!$B:$B,$A268,'PP07'!$K:$K,"D")</f>
        <v>0</v>
      </c>
      <c r="F268" s="143">
        <f>SUMIFS('PP07'!$J:$J,'PP07'!$B:$B,$A268,'PP07'!$K:$K,"E")</f>
        <v>0</v>
      </c>
      <c r="G268" s="143">
        <f>SUMIFS('PP07'!$J:$J,'PP07'!$B:$B,$A268,'PP07'!$K:$K,"F")</f>
        <v>0</v>
      </c>
      <c r="H268" s="144">
        <f t="shared" si="49"/>
        <v>0</v>
      </c>
    </row>
    <row r="269" spans="1:8" hidden="1" x14ac:dyDescent="0.25">
      <c r="A269" s="97" t="s">
        <v>379</v>
      </c>
      <c r="B269" s="143">
        <f>SUMIFS('PP07'!$J:$J,'PP07'!$B:$B,$A269,'PP07'!$K:$K,"A")</f>
        <v>0</v>
      </c>
      <c r="C269" s="143">
        <f>SUMIFS('PP07'!$J:$J,'PP07'!$B:$B,$A269,'PP07'!$K:$K,"B")</f>
        <v>0</v>
      </c>
      <c r="D269" s="143">
        <f>SUMIFS('PP07'!$J:$J,'PP07'!$B:$B,$A269,'PP07'!$K:$K,"C")</f>
        <v>0</v>
      </c>
      <c r="E269" s="143">
        <f>SUMIFS('PP07'!$J:$J,'PP07'!$B:$B,$A269,'PP07'!$K:$K,"D")</f>
        <v>0</v>
      </c>
      <c r="F269" s="143">
        <f>SUMIFS('PP07'!$J:$J,'PP07'!$B:$B,$A269,'PP07'!$K:$K,"E")</f>
        <v>0</v>
      </c>
      <c r="G269" s="143">
        <f>SUMIFS('PP07'!$J:$J,'PP07'!$B:$B,$A269,'PP07'!$K:$K,"F")</f>
        <v>0</v>
      </c>
      <c r="H269" s="144">
        <f t="shared" si="49"/>
        <v>0</v>
      </c>
    </row>
    <row r="270" spans="1:8" hidden="1" x14ac:dyDescent="0.25">
      <c r="A270" s="97" t="s">
        <v>381</v>
      </c>
      <c r="B270" s="143">
        <f>SUMIFS('PP07'!$J:$J,'PP07'!$B:$B,$A270,'PP07'!$K:$K,"A")</f>
        <v>0</v>
      </c>
      <c r="C270" s="143">
        <f>SUMIFS('PP07'!$J:$J,'PP07'!$B:$B,$A270,'PP07'!$K:$K,"B")</f>
        <v>0</v>
      </c>
      <c r="D270" s="143">
        <f>SUMIFS('PP07'!$J:$J,'PP07'!$B:$B,$A270,'PP07'!$K:$K,"C")</f>
        <v>0</v>
      </c>
      <c r="E270" s="143">
        <f>SUMIFS('PP07'!$J:$J,'PP07'!$B:$B,$A270,'PP07'!$K:$K,"D")</f>
        <v>0</v>
      </c>
      <c r="F270" s="143">
        <f>SUMIFS('PP07'!$J:$J,'PP07'!$B:$B,$A270,'PP07'!$K:$K,"E")</f>
        <v>0</v>
      </c>
      <c r="G270" s="143">
        <f>SUMIFS('PP07'!$J:$J,'PP07'!$B:$B,$A270,'PP07'!$K:$K,"F")</f>
        <v>0</v>
      </c>
      <c r="H270" s="144">
        <f t="shared" si="49"/>
        <v>0</v>
      </c>
    </row>
    <row r="271" spans="1:8" hidden="1" x14ac:dyDescent="0.25">
      <c r="A271" s="97" t="s">
        <v>383</v>
      </c>
      <c r="B271" s="143">
        <f>SUMIFS('PP07'!$J:$J,'PP07'!$B:$B,$A271,'PP07'!$K:$K,"A")</f>
        <v>0</v>
      </c>
      <c r="C271" s="143">
        <f>SUMIFS('PP07'!$J:$J,'PP07'!$B:$B,$A271,'PP07'!$K:$K,"B")</f>
        <v>0</v>
      </c>
      <c r="D271" s="143">
        <f>SUMIFS('PP07'!$J:$J,'PP07'!$B:$B,$A271,'PP07'!$K:$K,"C")</f>
        <v>0</v>
      </c>
      <c r="E271" s="143">
        <f>SUMIFS('PP07'!$J:$J,'PP07'!$B:$B,$A271,'PP07'!$K:$K,"D")</f>
        <v>0</v>
      </c>
      <c r="F271" s="143">
        <f>SUMIFS('PP07'!$J:$J,'PP07'!$B:$B,$A271,'PP07'!$K:$K,"E")</f>
        <v>0</v>
      </c>
      <c r="G271" s="143">
        <f>SUMIFS('PP07'!$J:$J,'PP07'!$B:$B,$A271,'PP07'!$K:$K,"F")</f>
        <v>0</v>
      </c>
      <c r="H271" s="144">
        <f t="shared" si="49"/>
        <v>0</v>
      </c>
    </row>
    <row r="272" spans="1:8" hidden="1" x14ac:dyDescent="0.25">
      <c r="A272" s="93" t="s">
        <v>241</v>
      </c>
      <c r="B272" s="145">
        <f>B236+B242+B248+B254+B260+B266</f>
        <v>0</v>
      </c>
      <c r="C272" s="145">
        <f t="shared" ref="C272:G272" si="55">C236+C242+C248+C254+C260+C266</f>
        <v>0</v>
      </c>
      <c r="D272" s="145">
        <f t="shared" si="55"/>
        <v>0</v>
      </c>
      <c r="E272" s="145">
        <f t="shared" si="55"/>
        <v>0</v>
      </c>
      <c r="F272" s="145">
        <f t="shared" si="55"/>
        <v>0</v>
      </c>
      <c r="G272" s="145">
        <f t="shared" si="55"/>
        <v>0</v>
      </c>
      <c r="H272" s="146">
        <f t="shared" si="49"/>
        <v>0</v>
      </c>
    </row>
    <row r="273" spans="1:8" hidden="1" x14ac:dyDescent="0.25"/>
    <row r="274" spans="1:8" ht="34.5" hidden="1" customHeight="1" x14ac:dyDescent="0.25">
      <c r="A274" s="95" t="s">
        <v>430</v>
      </c>
      <c r="B274" s="139" t="s">
        <v>18</v>
      </c>
      <c r="C274" s="139" t="s">
        <v>19</v>
      </c>
      <c r="D274" s="139" t="s">
        <v>272</v>
      </c>
      <c r="E274" s="139" t="s">
        <v>20</v>
      </c>
      <c r="F274" s="139" t="s">
        <v>21</v>
      </c>
      <c r="G274" s="139" t="s">
        <v>231</v>
      </c>
      <c r="H274" s="140" t="s">
        <v>241</v>
      </c>
    </row>
    <row r="275" spans="1:8" hidden="1" x14ac:dyDescent="0.25">
      <c r="A275" s="96" t="s">
        <v>22</v>
      </c>
      <c r="B275" s="141">
        <f t="shared" ref="B275:G275" si="56">SUM(B276:B280)</f>
        <v>0</v>
      </c>
      <c r="C275" s="141">
        <f t="shared" si="56"/>
        <v>0</v>
      </c>
      <c r="D275" s="141">
        <f t="shared" si="56"/>
        <v>0</v>
      </c>
      <c r="E275" s="141">
        <f t="shared" si="56"/>
        <v>0</v>
      </c>
      <c r="F275" s="141">
        <f t="shared" si="56"/>
        <v>0</v>
      </c>
      <c r="G275" s="141">
        <f t="shared" si="56"/>
        <v>0</v>
      </c>
      <c r="H275" s="142">
        <f t="shared" ref="H275:H311" si="57">SUM(B275:G275)</f>
        <v>0</v>
      </c>
    </row>
    <row r="276" spans="1:8" hidden="1" x14ac:dyDescent="0.25">
      <c r="A276" s="97" t="s">
        <v>354</v>
      </c>
      <c r="B276" s="143">
        <f>SUMIFS('PP08'!$J:$J,'PP08'!$B:$B,$A276,'PP08'!$K:$K,"A")</f>
        <v>0</v>
      </c>
      <c r="C276" s="143">
        <f>SUMIFS('PP08'!$J:$J,'PP08'!$B:$B,$A276,'PP08'!$K:$K,"B")</f>
        <v>0</v>
      </c>
      <c r="D276" s="143">
        <f>SUMIFS('PP08'!$J:$J,'PP08'!$B:$B,$A276,'PP08'!$K:$K,"C")</f>
        <v>0</v>
      </c>
      <c r="E276" s="143">
        <f>SUMIFS('PP08'!$J:$J,'PP08'!$B:$B,$A276,'PP08'!$K:$K,"D")</f>
        <v>0</v>
      </c>
      <c r="F276" s="143">
        <f>SUMIFS('PP08'!$J:$J,'PP08'!$B:$B,$A276,'PP08'!$K:$K,"E")</f>
        <v>0</v>
      </c>
      <c r="G276" s="143">
        <f>SUMIFS('PP08'!$J:$J,'PP08'!$B:$B,$A276,'PP08'!$K:$K,"F")</f>
        <v>0</v>
      </c>
      <c r="H276" s="144">
        <f t="shared" si="57"/>
        <v>0</v>
      </c>
    </row>
    <row r="277" spans="1:8" hidden="1" x14ac:dyDescent="0.25">
      <c r="A277" s="97" t="s">
        <v>355</v>
      </c>
      <c r="B277" s="143">
        <f>SUMIFS('PP08'!$J:$J,'PP08'!$B:$B,$A277,'PP08'!$K:$K,"A")</f>
        <v>0</v>
      </c>
      <c r="C277" s="143">
        <f>SUMIFS('PP08'!$J:$J,'PP08'!$B:$B,$A277,'PP08'!$K:$K,"B")</f>
        <v>0</v>
      </c>
      <c r="D277" s="143">
        <f>SUMIFS('PP08'!$J:$J,'PP08'!$B:$B,$A277,'PP08'!$K:$K,"C")</f>
        <v>0</v>
      </c>
      <c r="E277" s="143">
        <f>SUMIFS('PP08'!$J:$J,'PP08'!$B:$B,$A277,'PP08'!$K:$K,"D")</f>
        <v>0</v>
      </c>
      <c r="F277" s="143">
        <f>SUMIFS('PP08'!$J:$J,'PP08'!$B:$B,$A277,'PP08'!$K:$K,"E")</f>
        <v>0</v>
      </c>
      <c r="G277" s="143">
        <f>SUMIFS('PP08'!$J:$J,'PP08'!$B:$B,$A277,'PP08'!$K:$K,"F")</f>
        <v>0</v>
      </c>
      <c r="H277" s="144">
        <f t="shared" si="57"/>
        <v>0</v>
      </c>
    </row>
    <row r="278" spans="1:8" hidden="1" x14ac:dyDescent="0.25">
      <c r="A278" s="97" t="s">
        <v>356</v>
      </c>
      <c r="B278" s="143">
        <f>SUMIFS('PP08'!$J:$J,'PP08'!$B:$B,$A278,'PP08'!$K:$K,"A")</f>
        <v>0</v>
      </c>
      <c r="C278" s="143">
        <f>SUMIFS('PP08'!$J:$J,'PP08'!$B:$B,$A278,'PP08'!$K:$K,"B")</f>
        <v>0</v>
      </c>
      <c r="D278" s="143">
        <f>SUMIFS('PP08'!$J:$J,'PP08'!$B:$B,$A278,'PP08'!$K:$K,"C")</f>
        <v>0</v>
      </c>
      <c r="E278" s="143">
        <f>SUMIFS('PP08'!$J:$J,'PP08'!$B:$B,$A278,'PP08'!$K:$K,"D")</f>
        <v>0</v>
      </c>
      <c r="F278" s="143">
        <f>SUMIFS('PP08'!$J:$J,'PP08'!$B:$B,$A278,'PP08'!$K:$K,"E")</f>
        <v>0</v>
      </c>
      <c r="G278" s="143">
        <f>SUMIFS('PP08'!$J:$J,'PP08'!$B:$B,$A278,'PP08'!$K:$K,"F")</f>
        <v>0</v>
      </c>
      <c r="H278" s="144">
        <f t="shared" si="57"/>
        <v>0</v>
      </c>
    </row>
    <row r="279" spans="1:8" hidden="1" x14ac:dyDescent="0.25">
      <c r="A279" s="97" t="s">
        <v>357</v>
      </c>
      <c r="B279" s="143">
        <f>SUMIFS('PP08'!$J:$J,'PP08'!$B:$B,$A279,'PP08'!$K:$K,"A")</f>
        <v>0</v>
      </c>
      <c r="C279" s="143">
        <f>SUMIFS('PP08'!$J:$J,'PP08'!$B:$B,$A279,'PP08'!$K:$K,"B")</f>
        <v>0</v>
      </c>
      <c r="D279" s="143">
        <f>SUMIFS('PP08'!$J:$J,'PP08'!$B:$B,$A279,'PP08'!$K:$K,"C")</f>
        <v>0</v>
      </c>
      <c r="E279" s="143">
        <f>SUMIFS('PP08'!$J:$J,'PP08'!$B:$B,$A279,'PP08'!$K:$K,"D")</f>
        <v>0</v>
      </c>
      <c r="F279" s="143">
        <f>SUMIFS('PP08'!$J:$J,'PP08'!$B:$B,$A279,'PP08'!$K:$K,"E")</f>
        <v>0</v>
      </c>
      <c r="G279" s="143">
        <f>SUMIFS('PP08'!$J:$J,'PP08'!$B:$B,$A279,'PP08'!$K:$K,"F")</f>
        <v>0</v>
      </c>
      <c r="H279" s="144">
        <f t="shared" si="57"/>
        <v>0</v>
      </c>
    </row>
    <row r="280" spans="1:8" hidden="1" x14ac:dyDescent="0.25">
      <c r="A280" s="97" t="s">
        <v>358</v>
      </c>
      <c r="B280" s="143">
        <f>SUMIFS('PP08'!$J:$J,'PP08'!$B:$B,$A280,'PP08'!$K:$K,"A")</f>
        <v>0</v>
      </c>
      <c r="C280" s="143">
        <f>SUMIFS('PP08'!$J:$J,'PP08'!$B:$B,$A280,'PP08'!$K:$K,"B")</f>
        <v>0</v>
      </c>
      <c r="D280" s="143">
        <f>SUMIFS('PP08'!$J:$J,'PP08'!$B:$B,$A280,'PP08'!$K:$K,"C")</f>
        <v>0</v>
      </c>
      <c r="E280" s="143">
        <f>SUMIFS('PP08'!$J:$J,'PP08'!$B:$B,$A280,'PP08'!$K:$K,"D")</f>
        <v>0</v>
      </c>
      <c r="F280" s="143">
        <f>SUMIFS('PP08'!$J:$J,'PP08'!$B:$B,$A280,'PP08'!$K:$K,"E")</f>
        <v>0</v>
      </c>
      <c r="G280" s="143">
        <f>SUMIFS('PP08'!$J:$J,'PP08'!$B:$B,$A280,'PP08'!$K:$K,"F")</f>
        <v>0</v>
      </c>
      <c r="H280" s="144">
        <f t="shared" si="57"/>
        <v>0</v>
      </c>
    </row>
    <row r="281" spans="1:8" hidden="1" x14ac:dyDescent="0.25">
      <c r="A281" s="96" t="s">
        <v>23</v>
      </c>
      <c r="B281" s="141">
        <f t="shared" ref="B281:G281" si="58">SUM(B282:B286)</f>
        <v>0</v>
      </c>
      <c r="C281" s="141">
        <f t="shared" si="58"/>
        <v>0</v>
      </c>
      <c r="D281" s="141">
        <f t="shared" si="58"/>
        <v>0</v>
      </c>
      <c r="E281" s="141">
        <f t="shared" si="58"/>
        <v>0</v>
      </c>
      <c r="F281" s="141">
        <f t="shared" si="58"/>
        <v>0</v>
      </c>
      <c r="G281" s="141">
        <f t="shared" si="58"/>
        <v>0</v>
      </c>
      <c r="H281" s="142">
        <f t="shared" si="57"/>
        <v>0</v>
      </c>
    </row>
    <row r="282" spans="1:8" hidden="1" x14ac:dyDescent="0.25">
      <c r="A282" s="97" t="s">
        <v>360</v>
      </c>
      <c r="B282" s="143">
        <f>SUMIFS('PP08'!$J:$J,'PP08'!$B:$B,$A282,'PP08'!$K:$K,"A")</f>
        <v>0</v>
      </c>
      <c r="C282" s="143">
        <f>SUMIFS('PP08'!$J:$J,'PP08'!$B:$B,$A282,'PP08'!$K:$K,"B")</f>
        <v>0</v>
      </c>
      <c r="D282" s="143">
        <f>SUMIFS('PP08'!$J:$J,'PP08'!$B:$B,$A282,'PP08'!$K:$K,"C")</f>
        <v>0</v>
      </c>
      <c r="E282" s="143">
        <f>SUMIFS('PP08'!$J:$J,'PP08'!$B:$B,$A282,'PP08'!$K:$K,"D")</f>
        <v>0</v>
      </c>
      <c r="F282" s="143">
        <f>SUMIFS('PP08'!$J:$J,'PP08'!$B:$B,$A282,'PP08'!$K:$K,"E")</f>
        <v>0</v>
      </c>
      <c r="G282" s="143">
        <f>SUMIFS('PP08'!$J:$J,'PP08'!$B:$B,$A282,'PP08'!$K:$K,"F")</f>
        <v>0</v>
      </c>
      <c r="H282" s="144">
        <f t="shared" si="57"/>
        <v>0</v>
      </c>
    </row>
    <row r="283" spans="1:8" hidden="1" x14ac:dyDescent="0.25">
      <c r="A283" s="97" t="s">
        <v>361</v>
      </c>
      <c r="B283" s="143">
        <f>SUMIFS('PP08'!$J:$J,'PP08'!$B:$B,$A283,'PP08'!$K:$K,"A")</f>
        <v>0</v>
      </c>
      <c r="C283" s="143">
        <f>SUMIFS('PP08'!$J:$J,'PP08'!$B:$B,$A283,'PP08'!$K:$K,"B")</f>
        <v>0</v>
      </c>
      <c r="D283" s="143">
        <f>SUMIFS('PP08'!$J:$J,'PP08'!$B:$B,$A283,'PP08'!$K:$K,"C")</f>
        <v>0</v>
      </c>
      <c r="E283" s="143">
        <f>SUMIFS('PP08'!$J:$J,'PP08'!$B:$B,$A283,'PP08'!$K:$K,"D")</f>
        <v>0</v>
      </c>
      <c r="F283" s="143">
        <f>SUMIFS('PP08'!$J:$J,'PP08'!$B:$B,$A283,'PP08'!$K:$K,"E")</f>
        <v>0</v>
      </c>
      <c r="G283" s="143">
        <f>SUMIFS('PP08'!$J:$J,'PP08'!$B:$B,$A283,'PP08'!$K:$K,"F")</f>
        <v>0</v>
      </c>
      <c r="H283" s="144">
        <f t="shared" si="57"/>
        <v>0</v>
      </c>
    </row>
    <row r="284" spans="1:8" hidden="1" x14ac:dyDescent="0.25">
      <c r="A284" s="97" t="s">
        <v>362</v>
      </c>
      <c r="B284" s="143">
        <f>SUMIFS('PP08'!$J:$J,'PP08'!$B:$B,$A284,'PP08'!$K:$K,"A")</f>
        <v>0</v>
      </c>
      <c r="C284" s="143">
        <f>SUMIFS('PP08'!$J:$J,'PP08'!$B:$B,$A284,'PP08'!$K:$K,"B")</f>
        <v>0</v>
      </c>
      <c r="D284" s="143">
        <f>SUMIFS('PP08'!$J:$J,'PP08'!$B:$B,$A284,'PP08'!$K:$K,"C")</f>
        <v>0</v>
      </c>
      <c r="E284" s="143">
        <f>SUMIFS('PP08'!$J:$J,'PP08'!$B:$B,$A284,'PP08'!$K:$K,"D")</f>
        <v>0</v>
      </c>
      <c r="F284" s="143">
        <f>SUMIFS('PP08'!$J:$J,'PP08'!$B:$B,$A284,'PP08'!$K:$K,"E")</f>
        <v>0</v>
      </c>
      <c r="G284" s="143">
        <f>SUMIFS('PP08'!$J:$J,'PP08'!$B:$B,$A284,'PP08'!$K:$K,"F")</f>
        <v>0</v>
      </c>
      <c r="H284" s="144">
        <f t="shared" si="57"/>
        <v>0</v>
      </c>
    </row>
    <row r="285" spans="1:8" hidden="1" x14ac:dyDescent="0.25">
      <c r="A285" s="97" t="s">
        <v>363</v>
      </c>
      <c r="B285" s="143">
        <f>SUMIFS('PP08'!$J:$J,'PP08'!$B:$B,$A285,'PP08'!$K:$K,"A")</f>
        <v>0</v>
      </c>
      <c r="C285" s="143">
        <f>SUMIFS('PP08'!$J:$J,'PP08'!$B:$B,$A285,'PP08'!$K:$K,"B")</f>
        <v>0</v>
      </c>
      <c r="D285" s="143">
        <f>SUMIFS('PP08'!$J:$J,'PP08'!$B:$B,$A285,'PP08'!$K:$K,"C")</f>
        <v>0</v>
      </c>
      <c r="E285" s="143">
        <f>SUMIFS('PP08'!$J:$J,'PP08'!$B:$B,$A285,'PP08'!$K:$K,"D")</f>
        <v>0</v>
      </c>
      <c r="F285" s="143">
        <f>SUMIFS('PP08'!$J:$J,'PP08'!$B:$B,$A285,'PP08'!$K:$K,"E")</f>
        <v>0</v>
      </c>
      <c r="G285" s="143">
        <f>SUMIFS('PP08'!$J:$J,'PP08'!$B:$B,$A285,'PP08'!$K:$K,"F")</f>
        <v>0</v>
      </c>
      <c r="H285" s="144">
        <f t="shared" si="57"/>
        <v>0</v>
      </c>
    </row>
    <row r="286" spans="1:8" hidden="1" x14ac:dyDescent="0.25">
      <c r="A286" s="97" t="s">
        <v>364</v>
      </c>
      <c r="B286" s="143">
        <f>SUMIFS('PP08'!$J:$J,'PP08'!$B:$B,$A286,'PP08'!$K:$K,"A")</f>
        <v>0</v>
      </c>
      <c r="C286" s="143">
        <f>SUMIFS('PP08'!$J:$J,'PP08'!$B:$B,$A286,'PP08'!$K:$K,"B")</f>
        <v>0</v>
      </c>
      <c r="D286" s="143">
        <f>SUMIFS('PP08'!$J:$J,'PP08'!$B:$B,$A286,'PP08'!$K:$K,"C")</f>
        <v>0</v>
      </c>
      <c r="E286" s="143">
        <f>SUMIFS('PP08'!$J:$J,'PP08'!$B:$B,$A286,'PP08'!$K:$K,"D")</f>
        <v>0</v>
      </c>
      <c r="F286" s="143">
        <f>SUMIFS('PP08'!$J:$J,'PP08'!$B:$B,$A286,'PP08'!$K:$K,"E")</f>
        <v>0</v>
      </c>
      <c r="G286" s="143">
        <f>SUMIFS('PP08'!$J:$J,'PP08'!$B:$B,$A286,'PP08'!$K:$K,"F")</f>
        <v>0</v>
      </c>
      <c r="H286" s="144">
        <f t="shared" si="57"/>
        <v>0</v>
      </c>
    </row>
    <row r="287" spans="1:8" hidden="1" x14ac:dyDescent="0.25">
      <c r="A287" s="96" t="s">
        <v>24</v>
      </c>
      <c r="B287" s="141">
        <f t="shared" ref="B287:G287" si="59">SUM(B288:B292)</f>
        <v>0</v>
      </c>
      <c r="C287" s="141">
        <f t="shared" si="59"/>
        <v>0</v>
      </c>
      <c r="D287" s="141">
        <f t="shared" si="59"/>
        <v>0</v>
      </c>
      <c r="E287" s="141">
        <f t="shared" si="59"/>
        <v>0</v>
      </c>
      <c r="F287" s="141">
        <f t="shared" si="59"/>
        <v>0</v>
      </c>
      <c r="G287" s="141">
        <f t="shared" si="59"/>
        <v>0</v>
      </c>
      <c r="H287" s="142">
        <f t="shared" si="57"/>
        <v>0</v>
      </c>
    </row>
    <row r="288" spans="1:8" hidden="1" x14ac:dyDescent="0.25">
      <c r="A288" s="97" t="s">
        <v>365</v>
      </c>
      <c r="B288" s="143">
        <f>SUMIFS('PP08'!$J:$J,'PP08'!$B:$B,$A288,'PP08'!$K:$K,"A")</f>
        <v>0</v>
      </c>
      <c r="C288" s="143">
        <f>SUMIFS('PP08'!$J:$J,'PP08'!$B:$B,$A288,'PP08'!$K:$K,"B")</f>
        <v>0</v>
      </c>
      <c r="D288" s="143">
        <f>SUMIFS('PP08'!$J:$J,'PP08'!$B:$B,$A288,'PP08'!$K:$K,"C")</f>
        <v>0</v>
      </c>
      <c r="E288" s="143">
        <f>SUMIFS('PP08'!$J:$J,'PP08'!$B:$B,$A288,'PP08'!$K:$K,"D")</f>
        <v>0</v>
      </c>
      <c r="F288" s="143">
        <f>SUMIFS('PP08'!$J:$J,'PP08'!$B:$B,$A288,'PP08'!$K:$K,"E")</f>
        <v>0</v>
      </c>
      <c r="G288" s="143">
        <f>SUMIFS('PP08'!$J:$J,'PP08'!$B:$B,$A288,'PP08'!$K:$K,"F")</f>
        <v>0</v>
      </c>
      <c r="H288" s="144">
        <f t="shared" si="57"/>
        <v>0</v>
      </c>
    </row>
    <row r="289" spans="1:8" hidden="1" x14ac:dyDescent="0.25">
      <c r="A289" s="97" t="s">
        <v>366</v>
      </c>
      <c r="B289" s="143">
        <f>SUMIFS('PP08'!$J:$J,'PP08'!$B:$B,$A289,'PP08'!$K:$K,"A")</f>
        <v>0</v>
      </c>
      <c r="C289" s="143">
        <f>SUMIFS('PP08'!$J:$J,'PP08'!$B:$B,$A289,'PP08'!$K:$K,"B")</f>
        <v>0</v>
      </c>
      <c r="D289" s="143">
        <f>SUMIFS('PP08'!$J:$J,'PP08'!$B:$B,$A289,'PP08'!$K:$K,"C")</f>
        <v>0</v>
      </c>
      <c r="E289" s="143">
        <f>SUMIFS('PP08'!$J:$J,'PP08'!$B:$B,$A289,'PP08'!$K:$K,"D")</f>
        <v>0</v>
      </c>
      <c r="F289" s="143">
        <f>SUMIFS('PP08'!$J:$J,'PP08'!$B:$B,$A289,'PP08'!$K:$K,"E")</f>
        <v>0</v>
      </c>
      <c r="G289" s="143">
        <f>SUMIFS('PP08'!$J:$J,'PP08'!$B:$B,$A289,'PP08'!$K:$K,"F")</f>
        <v>0</v>
      </c>
      <c r="H289" s="144">
        <f t="shared" si="57"/>
        <v>0</v>
      </c>
    </row>
    <row r="290" spans="1:8" hidden="1" x14ac:dyDescent="0.25">
      <c r="A290" s="97" t="s">
        <v>367</v>
      </c>
      <c r="B290" s="143">
        <f>SUMIFS('PP08'!$J:$J,'PP08'!$B:$B,$A290,'PP08'!$K:$K,"A")</f>
        <v>0</v>
      </c>
      <c r="C290" s="143">
        <f>SUMIFS('PP08'!$J:$J,'PP08'!$B:$B,$A290,'PP08'!$K:$K,"B")</f>
        <v>0</v>
      </c>
      <c r="D290" s="143">
        <f>SUMIFS('PP08'!$J:$J,'PP08'!$B:$B,$A290,'PP08'!$K:$K,"C")</f>
        <v>0</v>
      </c>
      <c r="E290" s="143">
        <f>SUMIFS('PP08'!$J:$J,'PP08'!$B:$B,$A290,'PP08'!$K:$K,"D")</f>
        <v>0</v>
      </c>
      <c r="F290" s="143">
        <f>SUMIFS('PP08'!$J:$J,'PP08'!$B:$B,$A290,'PP08'!$K:$K,"E")</f>
        <v>0</v>
      </c>
      <c r="G290" s="143">
        <f>SUMIFS('PP08'!$J:$J,'PP08'!$B:$B,$A290,'PP08'!$K:$K,"F")</f>
        <v>0</v>
      </c>
      <c r="H290" s="144">
        <f t="shared" si="57"/>
        <v>0</v>
      </c>
    </row>
    <row r="291" spans="1:8" hidden="1" x14ac:dyDescent="0.25">
      <c r="A291" s="97" t="s">
        <v>368</v>
      </c>
      <c r="B291" s="143">
        <f>SUMIFS('PP08'!$J:$J,'PP08'!$B:$B,$A291,'PP08'!$K:$K,"A")</f>
        <v>0</v>
      </c>
      <c r="C291" s="143">
        <f>SUMIFS('PP08'!$J:$J,'PP08'!$B:$B,$A291,'PP08'!$K:$K,"B")</f>
        <v>0</v>
      </c>
      <c r="D291" s="143">
        <f>SUMIFS('PP08'!$J:$J,'PP08'!$B:$B,$A291,'PP08'!$K:$K,"C")</f>
        <v>0</v>
      </c>
      <c r="E291" s="143">
        <f>SUMIFS('PP08'!$J:$J,'PP08'!$B:$B,$A291,'PP08'!$K:$K,"D")</f>
        <v>0</v>
      </c>
      <c r="F291" s="143">
        <f>SUMIFS('PP08'!$J:$J,'PP08'!$B:$B,$A291,'PP08'!$K:$K,"E")</f>
        <v>0</v>
      </c>
      <c r="G291" s="143">
        <f>SUMIFS('PP08'!$J:$J,'PP08'!$B:$B,$A291,'PP08'!$K:$K,"F")</f>
        <v>0</v>
      </c>
      <c r="H291" s="144">
        <f t="shared" si="57"/>
        <v>0</v>
      </c>
    </row>
    <row r="292" spans="1:8" hidden="1" x14ac:dyDescent="0.25">
      <c r="A292" s="97" t="s">
        <v>369</v>
      </c>
      <c r="B292" s="143">
        <f>SUMIFS('PP08'!$J:$J,'PP08'!$B:$B,$A292,'PP08'!$K:$K,"A")</f>
        <v>0</v>
      </c>
      <c r="C292" s="143">
        <f>SUMIFS('PP08'!$J:$J,'PP08'!$B:$B,$A292,'PP08'!$K:$K,"B")</f>
        <v>0</v>
      </c>
      <c r="D292" s="143">
        <f>SUMIFS('PP08'!$J:$J,'PP08'!$B:$B,$A292,'PP08'!$K:$K,"C")</f>
        <v>0</v>
      </c>
      <c r="E292" s="143">
        <f>SUMIFS('PP08'!$J:$J,'PP08'!$B:$B,$A292,'PP08'!$K:$K,"D")</f>
        <v>0</v>
      </c>
      <c r="F292" s="143">
        <f>SUMIFS('PP08'!$J:$J,'PP08'!$B:$B,$A292,'PP08'!$K:$K,"E")</f>
        <v>0</v>
      </c>
      <c r="G292" s="143">
        <f>SUMIFS('PP08'!$J:$J,'PP08'!$B:$B,$A292,'PP08'!$K:$K,"F")</f>
        <v>0</v>
      </c>
      <c r="H292" s="144">
        <f t="shared" si="57"/>
        <v>0</v>
      </c>
    </row>
    <row r="293" spans="1:8" hidden="1" x14ac:dyDescent="0.25">
      <c r="A293" s="96" t="s">
        <v>25</v>
      </c>
      <c r="B293" s="141">
        <f t="shared" ref="B293:G293" si="60">SUM(B294:B298)</f>
        <v>0</v>
      </c>
      <c r="C293" s="141">
        <f t="shared" si="60"/>
        <v>0</v>
      </c>
      <c r="D293" s="141">
        <f t="shared" si="60"/>
        <v>0</v>
      </c>
      <c r="E293" s="141">
        <f t="shared" si="60"/>
        <v>0</v>
      </c>
      <c r="F293" s="141">
        <f t="shared" si="60"/>
        <v>0</v>
      </c>
      <c r="G293" s="141">
        <f t="shared" si="60"/>
        <v>0</v>
      </c>
      <c r="H293" s="142">
        <f t="shared" si="57"/>
        <v>0</v>
      </c>
    </row>
    <row r="294" spans="1:8" hidden="1" x14ac:dyDescent="0.25">
      <c r="A294" s="97" t="s">
        <v>359</v>
      </c>
      <c r="B294" s="143">
        <f>SUMIFS('PP08'!$J:$J,'PP08'!$B:$B,$A294,'PP08'!$K:$K,"A")</f>
        <v>0</v>
      </c>
      <c r="C294" s="143">
        <f>SUMIFS('PP08'!$J:$J,'PP08'!$B:$B,$A294,'PP08'!$K:$K,"B")</f>
        <v>0</v>
      </c>
      <c r="D294" s="143">
        <f>SUMIFS('PP08'!$J:$J,'PP08'!$B:$B,$A294,'PP08'!$K:$K,"C")</f>
        <v>0</v>
      </c>
      <c r="E294" s="143">
        <f>SUMIFS('PP08'!$J:$J,'PP08'!$B:$B,$A294,'PP08'!$K:$K,"D")</f>
        <v>0</v>
      </c>
      <c r="F294" s="143">
        <f>SUMIFS('PP08'!$J:$J,'PP08'!$B:$B,$A294,'PP08'!$K:$K,"E")</f>
        <v>0</v>
      </c>
      <c r="G294" s="143">
        <f>SUMIFS('PP08'!$J:$J,'PP08'!$B:$B,$A294,'PP08'!$K:$K,"F")</f>
        <v>0</v>
      </c>
      <c r="H294" s="144">
        <f t="shared" si="57"/>
        <v>0</v>
      </c>
    </row>
    <row r="295" spans="1:8" hidden="1" x14ac:dyDescent="0.25">
      <c r="A295" s="97" t="s">
        <v>370</v>
      </c>
      <c r="B295" s="143">
        <f>SUMIFS('PP08'!$J:$J,'PP08'!$B:$B,$A295,'PP08'!$K:$K,"A")</f>
        <v>0</v>
      </c>
      <c r="C295" s="143">
        <f>SUMIFS('PP08'!$J:$J,'PP08'!$B:$B,$A295,'PP08'!$K:$K,"B")</f>
        <v>0</v>
      </c>
      <c r="D295" s="143">
        <f>SUMIFS('PP08'!$J:$J,'PP08'!$B:$B,$A295,'PP08'!$K:$K,"C")</f>
        <v>0</v>
      </c>
      <c r="E295" s="143">
        <f>SUMIFS('PP08'!$J:$J,'PP08'!$B:$B,$A295,'PP08'!$K:$K,"D")</f>
        <v>0</v>
      </c>
      <c r="F295" s="143">
        <f>SUMIFS('PP08'!$J:$J,'PP08'!$B:$B,$A295,'PP08'!$K:$K,"E")</f>
        <v>0</v>
      </c>
      <c r="G295" s="143">
        <f>SUMIFS('PP08'!$J:$J,'PP08'!$B:$B,$A295,'PP08'!$K:$K,"F")</f>
        <v>0</v>
      </c>
      <c r="H295" s="144">
        <f t="shared" si="57"/>
        <v>0</v>
      </c>
    </row>
    <row r="296" spans="1:8" hidden="1" x14ac:dyDescent="0.25">
      <c r="A296" s="97" t="s">
        <v>371</v>
      </c>
      <c r="B296" s="143">
        <f>SUMIFS('PP08'!$J:$J,'PP08'!$B:$B,$A296,'PP08'!$K:$K,"A")</f>
        <v>0</v>
      </c>
      <c r="C296" s="143">
        <f>SUMIFS('PP08'!$J:$J,'PP08'!$B:$B,$A296,'PP08'!$K:$K,"B")</f>
        <v>0</v>
      </c>
      <c r="D296" s="143">
        <f>SUMIFS('PP08'!$J:$J,'PP08'!$B:$B,$A296,'PP08'!$K:$K,"C")</f>
        <v>0</v>
      </c>
      <c r="E296" s="143">
        <f>SUMIFS('PP08'!$J:$J,'PP08'!$B:$B,$A296,'PP08'!$K:$K,"D")</f>
        <v>0</v>
      </c>
      <c r="F296" s="143">
        <f>SUMIFS('PP08'!$J:$J,'PP08'!$B:$B,$A296,'PP08'!$K:$K,"E")</f>
        <v>0</v>
      </c>
      <c r="G296" s="143">
        <f>SUMIFS('PP08'!$J:$J,'PP08'!$B:$B,$A296,'PP08'!$K:$K,"F")</f>
        <v>0</v>
      </c>
      <c r="H296" s="144">
        <f t="shared" si="57"/>
        <v>0</v>
      </c>
    </row>
    <row r="297" spans="1:8" hidden="1" x14ac:dyDescent="0.25">
      <c r="A297" s="97" t="s">
        <v>372</v>
      </c>
      <c r="B297" s="143">
        <f>SUMIFS('PP08'!$J:$J,'PP08'!$B:$B,$A297,'PP08'!$K:$K,"A")</f>
        <v>0</v>
      </c>
      <c r="C297" s="143">
        <f>SUMIFS('PP08'!$J:$J,'PP08'!$B:$B,$A297,'PP08'!$K:$K,"B")</f>
        <v>0</v>
      </c>
      <c r="D297" s="143">
        <f>SUMIFS('PP08'!$J:$J,'PP08'!$B:$B,$A297,'PP08'!$K:$K,"C")</f>
        <v>0</v>
      </c>
      <c r="E297" s="143">
        <f>SUMIFS('PP08'!$J:$J,'PP08'!$B:$B,$A297,'PP08'!$K:$K,"D")</f>
        <v>0</v>
      </c>
      <c r="F297" s="143">
        <f>SUMIFS('PP08'!$J:$J,'PP08'!$B:$B,$A297,'PP08'!$K:$K,"E")</f>
        <v>0</v>
      </c>
      <c r="G297" s="143">
        <f>SUMIFS('PP08'!$J:$J,'PP08'!$B:$B,$A297,'PP08'!$K:$K,"F")</f>
        <v>0</v>
      </c>
      <c r="H297" s="144">
        <f t="shared" si="57"/>
        <v>0</v>
      </c>
    </row>
    <row r="298" spans="1:8" hidden="1" x14ac:dyDescent="0.25">
      <c r="A298" s="97" t="s">
        <v>373</v>
      </c>
      <c r="B298" s="143">
        <f>SUMIFS('PP08'!$J:$J,'PP08'!$B:$B,$A298,'PP08'!$K:$K,"A")</f>
        <v>0</v>
      </c>
      <c r="C298" s="143">
        <f>SUMIFS('PP08'!$J:$J,'PP08'!$B:$B,$A298,'PP08'!$K:$K,"B")</f>
        <v>0</v>
      </c>
      <c r="D298" s="143">
        <f>SUMIFS('PP08'!$J:$J,'PP08'!$B:$B,$A298,'PP08'!$K:$K,"C")</f>
        <v>0</v>
      </c>
      <c r="E298" s="143">
        <f>SUMIFS('PP08'!$J:$J,'PP08'!$B:$B,$A298,'PP08'!$K:$K,"D")</f>
        <v>0</v>
      </c>
      <c r="F298" s="143">
        <f>SUMIFS('PP08'!$J:$J,'PP08'!$B:$B,$A298,'PP08'!$K:$K,"E")</f>
        <v>0</v>
      </c>
      <c r="G298" s="143">
        <f>SUMIFS('PP08'!$J:$J,'PP08'!$B:$B,$A298,'PP08'!$K:$K,"F")</f>
        <v>0</v>
      </c>
      <c r="H298" s="144">
        <f t="shared" si="57"/>
        <v>0</v>
      </c>
    </row>
    <row r="299" spans="1:8" hidden="1" x14ac:dyDescent="0.25">
      <c r="A299" s="96" t="s">
        <v>26</v>
      </c>
      <c r="B299" s="141">
        <f t="shared" ref="B299:G299" si="61">SUM(B300:B304)</f>
        <v>0</v>
      </c>
      <c r="C299" s="141">
        <f t="shared" si="61"/>
        <v>0</v>
      </c>
      <c r="D299" s="141">
        <f t="shared" si="61"/>
        <v>0</v>
      </c>
      <c r="E299" s="141">
        <f t="shared" si="61"/>
        <v>0</v>
      </c>
      <c r="F299" s="141">
        <f t="shared" si="61"/>
        <v>0</v>
      </c>
      <c r="G299" s="141">
        <f t="shared" si="61"/>
        <v>0</v>
      </c>
      <c r="H299" s="142">
        <f t="shared" si="57"/>
        <v>0</v>
      </c>
    </row>
    <row r="300" spans="1:8" hidden="1" x14ac:dyDescent="0.25">
      <c r="A300" s="97" t="s">
        <v>374</v>
      </c>
      <c r="B300" s="143">
        <f>SUMIFS('PP08'!$J:$J,'PP08'!$B:$B,$A300,'PP08'!$K:$K,"A")</f>
        <v>0</v>
      </c>
      <c r="C300" s="143">
        <f>SUMIFS('PP08'!$J:$J,'PP08'!$B:$B,$A300,'PP08'!$K:$K,"B")</f>
        <v>0</v>
      </c>
      <c r="D300" s="143">
        <f>SUMIFS('PP08'!$J:$J,'PP08'!$B:$B,$A300,'PP08'!$K:$K,"C")</f>
        <v>0</v>
      </c>
      <c r="E300" s="143">
        <f>SUMIFS('PP08'!$J:$J,'PP08'!$B:$B,$A300,'PP08'!$K:$K,"D")</f>
        <v>0</v>
      </c>
      <c r="F300" s="143">
        <f>SUMIFS('PP08'!$J:$J,'PP08'!$B:$B,$A300,'PP08'!$K:$K,"E")</f>
        <v>0</v>
      </c>
      <c r="G300" s="143">
        <f>SUMIFS('PP08'!$J:$J,'PP08'!$B:$B,$A300,'PP08'!$K:$K,"F")</f>
        <v>0</v>
      </c>
      <c r="H300" s="144">
        <f t="shared" si="57"/>
        <v>0</v>
      </c>
    </row>
    <row r="301" spans="1:8" hidden="1" x14ac:dyDescent="0.25">
      <c r="A301" s="97" t="s">
        <v>376</v>
      </c>
      <c r="B301" s="143">
        <f>SUMIFS('PP08'!$J:$J,'PP08'!$B:$B,$A301,'PP08'!$K:$K,"A")</f>
        <v>0</v>
      </c>
      <c r="C301" s="143">
        <f>SUMIFS('PP08'!$J:$J,'PP08'!$B:$B,$A301,'PP08'!$K:$K,"B")</f>
        <v>0</v>
      </c>
      <c r="D301" s="143">
        <f>SUMIFS('PP08'!$J:$J,'PP08'!$B:$B,$A301,'PP08'!$K:$K,"C")</f>
        <v>0</v>
      </c>
      <c r="E301" s="143">
        <f>SUMIFS('PP08'!$J:$J,'PP08'!$B:$B,$A301,'PP08'!$K:$K,"D")</f>
        <v>0</v>
      </c>
      <c r="F301" s="143">
        <f>SUMIFS('PP08'!$J:$J,'PP08'!$B:$B,$A301,'PP08'!$K:$K,"E")</f>
        <v>0</v>
      </c>
      <c r="G301" s="143">
        <f>SUMIFS('PP08'!$J:$J,'PP08'!$B:$B,$A301,'PP08'!$K:$K,"F")</f>
        <v>0</v>
      </c>
      <c r="H301" s="144">
        <f t="shared" si="57"/>
        <v>0</v>
      </c>
    </row>
    <row r="302" spans="1:8" hidden="1" x14ac:dyDescent="0.25">
      <c r="A302" s="97" t="s">
        <v>378</v>
      </c>
      <c r="B302" s="143">
        <f>SUMIFS('PP08'!$J:$J,'PP08'!$B:$B,$A302,'PP08'!$K:$K,"A")</f>
        <v>0</v>
      </c>
      <c r="C302" s="143">
        <f>SUMIFS('PP08'!$J:$J,'PP08'!$B:$B,$A302,'PP08'!$K:$K,"B")</f>
        <v>0</v>
      </c>
      <c r="D302" s="143">
        <f>SUMIFS('PP08'!$J:$J,'PP08'!$B:$B,$A302,'PP08'!$K:$K,"C")</f>
        <v>0</v>
      </c>
      <c r="E302" s="143">
        <f>SUMIFS('PP08'!$J:$J,'PP08'!$B:$B,$A302,'PP08'!$K:$K,"D")</f>
        <v>0</v>
      </c>
      <c r="F302" s="143">
        <f>SUMIFS('PP08'!$J:$J,'PP08'!$B:$B,$A302,'PP08'!$K:$K,"E")</f>
        <v>0</v>
      </c>
      <c r="G302" s="143">
        <f>SUMIFS('PP08'!$J:$J,'PP08'!$B:$B,$A302,'PP08'!$K:$K,"F")</f>
        <v>0</v>
      </c>
      <c r="H302" s="144">
        <f t="shared" si="57"/>
        <v>0</v>
      </c>
    </row>
    <row r="303" spans="1:8" hidden="1" x14ac:dyDescent="0.25">
      <c r="A303" s="97" t="s">
        <v>380</v>
      </c>
      <c r="B303" s="143">
        <f>SUMIFS('PP08'!$J:$J,'PP08'!$B:$B,$A303,'PP08'!$K:$K,"A")</f>
        <v>0</v>
      </c>
      <c r="C303" s="143">
        <f>SUMIFS('PP08'!$J:$J,'PP08'!$B:$B,$A303,'PP08'!$K:$K,"B")</f>
        <v>0</v>
      </c>
      <c r="D303" s="143">
        <f>SUMIFS('PP08'!$J:$J,'PP08'!$B:$B,$A303,'PP08'!$K:$K,"C")</f>
        <v>0</v>
      </c>
      <c r="E303" s="143">
        <f>SUMIFS('PP08'!$J:$J,'PP08'!$B:$B,$A303,'PP08'!$K:$K,"D")</f>
        <v>0</v>
      </c>
      <c r="F303" s="143">
        <f>SUMIFS('PP08'!$J:$J,'PP08'!$B:$B,$A303,'PP08'!$K:$K,"E")</f>
        <v>0</v>
      </c>
      <c r="G303" s="143">
        <f>SUMIFS('PP08'!$J:$J,'PP08'!$B:$B,$A303,'PP08'!$K:$K,"F")</f>
        <v>0</v>
      </c>
      <c r="H303" s="144">
        <f t="shared" si="57"/>
        <v>0</v>
      </c>
    </row>
    <row r="304" spans="1:8" hidden="1" x14ac:dyDescent="0.25">
      <c r="A304" s="97" t="s">
        <v>382</v>
      </c>
      <c r="B304" s="143">
        <f>SUMIFS('PP08'!$J:$J,'PP08'!$B:$B,$A304,'PP08'!$K:$K,"A")</f>
        <v>0</v>
      </c>
      <c r="C304" s="143">
        <f>SUMIFS('PP08'!$J:$J,'PP08'!$B:$B,$A304,'PP08'!$K:$K,"B")</f>
        <v>0</v>
      </c>
      <c r="D304" s="143">
        <f>SUMIFS('PP08'!$J:$J,'PP08'!$B:$B,$A304,'PP08'!$K:$K,"C")</f>
        <v>0</v>
      </c>
      <c r="E304" s="143">
        <f>SUMIFS('PP08'!$J:$J,'PP08'!$B:$B,$A304,'PP08'!$K:$K,"D")</f>
        <v>0</v>
      </c>
      <c r="F304" s="143">
        <f>SUMIFS('PP08'!$J:$J,'PP08'!$B:$B,$A304,'PP08'!$K:$K,"E")</f>
        <v>0</v>
      </c>
      <c r="G304" s="143">
        <f>SUMIFS('PP08'!$J:$J,'PP08'!$B:$B,$A304,'PP08'!$K:$K,"F")</f>
        <v>0</v>
      </c>
      <c r="H304" s="144">
        <f t="shared" si="57"/>
        <v>0</v>
      </c>
    </row>
    <row r="305" spans="1:8" hidden="1" x14ac:dyDescent="0.25">
      <c r="A305" s="96" t="s">
        <v>27</v>
      </c>
      <c r="B305" s="141">
        <f t="shared" ref="B305:G305" si="62">SUM(B306:B310)</f>
        <v>0</v>
      </c>
      <c r="C305" s="141">
        <f t="shared" si="62"/>
        <v>0</v>
      </c>
      <c r="D305" s="141">
        <f t="shared" si="62"/>
        <v>0</v>
      </c>
      <c r="E305" s="141">
        <f t="shared" si="62"/>
        <v>0</v>
      </c>
      <c r="F305" s="141">
        <f t="shared" si="62"/>
        <v>0</v>
      </c>
      <c r="G305" s="141">
        <f t="shared" si="62"/>
        <v>0</v>
      </c>
      <c r="H305" s="142">
        <f t="shared" si="57"/>
        <v>0</v>
      </c>
    </row>
    <row r="306" spans="1:8" hidden="1" x14ac:dyDescent="0.25">
      <c r="A306" s="97" t="s">
        <v>375</v>
      </c>
      <c r="B306" s="143">
        <f>SUMIFS('PP08'!$J:$J,'PP08'!$B:$B,$A306,'PP08'!$K:$K,"A")</f>
        <v>0</v>
      </c>
      <c r="C306" s="143">
        <f>SUMIFS('PP08'!$J:$J,'PP08'!$B:$B,$A306,'PP08'!$K:$K,"B")</f>
        <v>0</v>
      </c>
      <c r="D306" s="143">
        <f>SUMIFS('PP08'!$J:$J,'PP08'!$B:$B,$A306,'PP08'!$K:$K,"C")</f>
        <v>0</v>
      </c>
      <c r="E306" s="143">
        <f>SUMIFS('PP08'!$J:$J,'PP08'!$B:$B,$A306,'PP08'!$K:$K,"D")</f>
        <v>0</v>
      </c>
      <c r="F306" s="143">
        <f>SUMIFS('PP08'!$J:$J,'PP08'!$B:$B,$A306,'PP08'!$K:$K,"E")</f>
        <v>0</v>
      </c>
      <c r="G306" s="143">
        <f>SUMIFS('PP08'!$J:$J,'PP08'!$B:$B,$A306,'PP08'!$K:$K,"F")</f>
        <v>0</v>
      </c>
      <c r="H306" s="144">
        <f t="shared" si="57"/>
        <v>0</v>
      </c>
    </row>
    <row r="307" spans="1:8" hidden="1" x14ac:dyDescent="0.25">
      <c r="A307" s="97" t="s">
        <v>377</v>
      </c>
      <c r="B307" s="143">
        <f>SUMIFS('PP08'!$J:$J,'PP08'!$B:$B,$A307,'PP08'!$K:$K,"A")</f>
        <v>0</v>
      </c>
      <c r="C307" s="143">
        <f>SUMIFS('PP08'!$J:$J,'PP08'!$B:$B,$A307,'PP08'!$K:$K,"B")</f>
        <v>0</v>
      </c>
      <c r="D307" s="143">
        <f>SUMIFS('PP08'!$J:$J,'PP08'!$B:$B,$A307,'PP08'!$K:$K,"C")</f>
        <v>0</v>
      </c>
      <c r="E307" s="143">
        <f>SUMIFS('PP08'!$J:$J,'PP08'!$B:$B,$A307,'PP08'!$K:$K,"D")</f>
        <v>0</v>
      </c>
      <c r="F307" s="143">
        <f>SUMIFS('PP08'!$J:$J,'PP08'!$B:$B,$A307,'PP08'!$K:$K,"E")</f>
        <v>0</v>
      </c>
      <c r="G307" s="143">
        <f>SUMIFS('PP08'!$J:$J,'PP08'!$B:$B,$A307,'PP08'!$K:$K,"F")</f>
        <v>0</v>
      </c>
      <c r="H307" s="144">
        <f t="shared" si="57"/>
        <v>0</v>
      </c>
    </row>
    <row r="308" spans="1:8" hidden="1" x14ac:dyDescent="0.25">
      <c r="A308" s="97" t="s">
        <v>379</v>
      </c>
      <c r="B308" s="143">
        <f>SUMIFS('PP08'!$J:$J,'PP08'!$B:$B,$A308,'PP08'!$K:$K,"A")</f>
        <v>0</v>
      </c>
      <c r="C308" s="143">
        <f>SUMIFS('PP08'!$J:$J,'PP08'!$B:$B,$A308,'PP08'!$K:$K,"B")</f>
        <v>0</v>
      </c>
      <c r="D308" s="143">
        <f>SUMIFS('PP08'!$J:$J,'PP08'!$B:$B,$A308,'PP08'!$K:$K,"C")</f>
        <v>0</v>
      </c>
      <c r="E308" s="143">
        <f>SUMIFS('PP08'!$J:$J,'PP08'!$B:$B,$A308,'PP08'!$K:$K,"D")</f>
        <v>0</v>
      </c>
      <c r="F308" s="143">
        <f>SUMIFS('PP08'!$J:$J,'PP08'!$B:$B,$A308,'PP08'!$K:$K,"E")</f>
        <v>0</v>
      </c>
      <c r="G308" s="143">
        <f>SUMIFS('PP08'!$J:$J,'PP08'!$B:$B,$A308,'PP08'!$K:$K,"F")</f>
        <v>0</v>
      </c>
      <c r="H308" s="144">
        <f t="shared" si="57"/>
        <v>0</v>
      </c>
    </row>
    <row r="309" spans="1:8" hidden="1" x14ac:dyDescent="0.25">
      <c r="A309" s="97" t="s">
        <v>381</v>
      </c>
      <c r="B309" s="143">
        <f>SUMIFS('PP08'!$J:$J,'PP08'!$B:$B,$A309,'PP08'!$K:$K,"A")</f>
        <v>0</v>
      </c>
      <c r="C309" s="143">
        <f>SUMIFS('PP08'!$J:$J,'PP08'!$B:$B,$A309,'PP08'!$K:$K,"B")</f>
        <v>0</v>
      </c>
      <c r="D309" s="143">
        <f>SUMIFS('PP08'!$J:$J,'PP08'!$B:$B,$A309,'PP08'!$K:$K,"C")</f>
        <v>0</v>
      </c>
      <c r="E309" s="143">
        <f>SUMIFS('PP08'!$J:$J,'PP08'!$B:$B,$A309,'PP08'!$K:$K,"D")</f>
        <v>0</v>
      </c>
      <c r="F309" s="143">
        <f>SUMIFS('PP08'!$J:$J,'PP08'!$B:$B,$A309,'PP08'!$K:$K,"E")</f>
        <v>0</v>
      </c>
      <c r="G309" s="143">
        <f>SUMIFS('PP08'!$J:$J,'PP08'!$B:$B,$A309,'PP08'!$K:$K,"F")</f>
        <v>0</v>
      </c>
      <c r="H309" s="144">
        <f t="shared" si="57"/>
        <v>0</v>
      </c>
    </row>
    <row r="310" spans="1:8" hidden="1" x14ac:dyDescent="0.25">
      <c r="A310" s="97" t="s">
        <v>383</v>
      </c>
      <c r="B310" s="143">
        <f>SUMIFS('PP08'!$J:$J,'PP08'!$B:$B,$A310,'PP08'!$K:$K,"A")</f>
        <v>0</v>
      </c>
      <c r="C310" s="143">
        <f>SUMIFS('PP08'!$J:$J,'PP08'!$B:$B,$A310,'PP08'!$K:$K,"B")</f>
        <v>0</v>
      </c>
      <c r="D310" s="143">
        <f>SUMIFS('PP08'!$J:$J,'PP08'!$B:$B,$A310,'PP08'!$K:$K,"C")</f>
        <v>0</v>
      </c>
      <c r="E310" s="143">
        <f>SUMIFS('PP08'!$J:$J,'PP08'!$B:$B,$A310,'PP08'!$K:$K,"D")</f>
        <v>0</v>
      </c>
      <c r="F310" s="143">
        <f>SUMIFS('PP08'!$J:$J,'PP08'!$B:$B,$A310,'PP08'!$K:$K,"E")</f>
        <v>0</v>
      </c>
      <c r="G310" s="143">
        <f>SUMIFS('PP08'!$J:$J,'PP08'!$B:$B,$A310,'PP08'!$K:$K,"F")</f>
        <v>0</v>
      </c>
      <c r="H310" s="144">
        <f t="shared" si="57"/>
        <v>0</v>
      </c>
    </row>
    <row r="311" spans="1:8" hidden="1" x14ac:dyDescent="0.25">
      <c r="A311" s="93" t="s">
        <v>241</v>
      </c>
      <c r="B311" s="145">
        <f>B275+B281+B287+B293+B299+B305</f>
        <v>0</v>
      </c>
      <c r="C311" s="145">
        <f t="shared" ref="C311:G311" si="63">C275+C281+C287+C293+C299+C305</f>
        <v>0</v>
      </c>
      <c r="D311" s="145">
        <f t="shared" si="63"/>
        <v>0</v>
      </c>
      <c r="E311" s="145">
        <f t="shared" si="63"/>
        <v>0</v>
      </c>
      <c r="F311" s="145">
        <f t="shared" si="63"/>
        <v>0</v>
      </c>
      <c r="G311" s="145">
        <f t="shared" si="63"/>
        <v>0</v>
      </c>
      <c r="H311" s="146">
        <f t="shared" si="57"/>
        <v>0</v>
      </c>
    </row>
    <row r="312" spans="1:8" hidden="1" x14ac:dyDescent="0.25"/>
    <row r="313" spans="1:8" ht="34.5" hidden="1" customHeight="1" x14ac:dyDescent="0.25">
      <c r="A313" s="95" t="s">
        <v>431</v>
      </c>
      <c r="B313" s="139" t="s">
        <v>18</v>
      </c>
      <c r="C313" s="139" t="s">
        <v>19</v>
      </c>
      <c r="D313" s="139" t="s">
        <v>272</v>
      </c>
      <c r="E313" s="139" t="s">
        <v>20</v>
      </c>
      <c r="F313" s="139" t="s">
        <v>21</v>
      </c>
      <c r="G313" s="139" t="s">
        <v>231</v>
      </c>
      <c r="H313" s="140" t="s">
        <v>241</v>
      </c>
    </row>
    <row r="314" spans="1:8" hidden="1" x14ac:dyDescent="0.25">
      <c r="A314" s="96" t="s">
        <v>22</v>
      </c>
      <c r="B314" s="141">
        <f t="shared" ref="B314:G314" si="64">SUM(B315:B319)</f>
        <v>0</v>
      </c>
      <c r="C314" s="141">
        <f t="shared" si="64"/>
        <v>0</v>
      </c>
      <c r="D314" s="141">
        <f t="shared" si="64"/>
        <v>0</v>
      </c>
      <c r="E314" s="141">
        <f t="shared" si="64"/>
        <v>0</v>
      </c>
      <c r="F314" s="141">
        <f t="shared" si="64"/>
        <v>0</v>
      </c>
      <c r="G314" s="141">
        <f t="shared" si="64"/>
        <v>0</v>
      </c>
      <c r="H314" s="142">
        <f t="shared" ref="H314:H350" si="65">SUM(B314:G314)</f>
        <v>0</v>
      </c>
    </row>
    <row r="315" spans="1:8" hidden="1" x14ac:dyDescent="0.25">
      <c r="A315" s="97" t="s">
        <v>354</v>
      </c>
      <c r="B315" s="143">
        <f>SUMIFS('PP09'!$J:$J,'PP09'!$B:$B,$A315,'PP09'!$K:$K,"A")</f>
        <v>0</v>
      </c>
      <c r="C315" s="143">
        <f>SUMIFS('PP09'!$J:$J,'PP09'!$B:$B,$A315,'PP09'!$K:$K,"B")</f>
        <v>0</v>
      </c>
      <c r="D315" s="143">
        <f>SUMIFS('PP09'!$J:$J,'PP09'!$B:$B,$A315,'PP09'!$K:$K,"C")</f>
        <v>0</v>
      </c>
      <c r="E315" s="143">
        <f>SUMIFS('PP09'!$J:$J,'PP09'!$B:$B,$A315,'PP09'!$K:$K,"D")</f>
        <v>0</v>
      </c>
      <c r="F315" s="143">
        <f>SUMIFS('PP09'!$J:$J,'PP09'!$B:$B,$A315,'PP09'!$K:$K,"E")</f>
        <v>0</v>
      </c>
      <c r="G315" s="143">
        <f>SUMIFS('PP09'!$J:$J,'PP09'!$B:$B,$A315,'PP09'!$K:$K,"F")</f>
        <v>0</v>
      </c>
      <c r="H315" s="144">
        <f t="shared" si="65"/>
        <v>0</v>
      </c>
    </row>
    <row r="316" spans="1:8" hidden="1" x14ac:dyDescent="0.25">
      <c r="A316" s="97" t="s">
        <v>355</v>
      </c>
      <c r="B316" s="143">
        <f>SUMIFS('PP09'!$J:$J,'PP09'!$B:$B,$A316,'PP09'!$K:$K,"A")</f>
        <v>0</v>
      </c>
      <c r="C316" s="143">
        <f>SUMIFS('PP09'!$J:$J,'PP09'!$B:$B,$A316,'PP09'!$K:$K,"B")</f>
        <v>0</v>
      </c>
      <c r="D316" s="143">
        <f>SUMIFS('PP09'!$J:$J,'PP09'!$B:$B,$A316,'PP09'!$K:$K,"C")</f>
        <v>0</v>
      </c>
      <c r="E316" s="143">
        <f>SUMIFS('PP09'!$J:$J,'PP09'!$B:$B,$A316,'PP09'!$K:$K,"D")</f>
        <v>0</v>
      </c>
      <c r="F316" s="143">
        <f>SUMIFS('PP09'!$J:$J,'PP09'!$B:$B,$A316,'PP09'!$K:$K,"E")</f>
        <v>0</v>
      </c>
      <c r="G316" s="143">
        <f>SUMIFS('PP09'!$J:$J,'PP09'!$B:$B,$A316,'PP09'!$K:$K,"F")</f>
        <v>0</v>
      </c>
      <c r="H316" s="144">
        <f t="shared" si="65"/>
        <v>0</v>
      </c>
    </row>
    <row r="317" spans="1:8" hidden="1" x14ac:dyDescent="0.25">
      <c r="A317" s="97" t="s">
        <v>356</v>
      </c>
      <c r="B317" s="143">
        <f>SUMIFS('PP09'!$J:$J,'PP09'!$B:$B,$A317,'PP09'!$K:$K,"A")</f>
        <v>0</v>
      </c>
      <c r="C317" s="143">
        <f>SUMIFS('PP09'!$J:$J,'PP09'!$B:$B,$A317,'PP09'!$K:$K,"B")</f>
        <v>0</v>
      </c>
      <c r="D317" s="143">
        <f>SUMIFS('PP09'!$J:$J,'PP09'!$B:$B,$A317,'PP09'!$K:$K,"C")</f>
        <v>0</v>
      </c>
      <c r="E317" s="143">
        <f>SUMIFS('PP09'!$J:$J,'PP09'!$B:$B,$A317,'PP09'!$K:$K,"D")</f>
        <v>0</v>
      </c>
      <c r="F317" s="143">
        <f>SUMIFS('PP09'!$J:$J,'PP09'!$B:$B,$A317,'PP09'!$K:$K,"E")</f>
        <v>0</v>
      </c>
      <c r="G317" s="143">
        <f>SUMIFS('PP09'!$J:$J,'PP09'!$B:$B,$A317,'PP09'!$K:$K,"F")</f>
        <v>0</v>
      </c>
      <c r="H317" s="144">
        <f t="shared" si="65"/>
        <v>0</v>
      </c>
    </row>
    <row r="318" spans="1:8" hidden="1" x14ac:dyDescent="0.25">
      <c r="A318" s="97" t="s">
        <v>357</v>
      </c>
      <c r="B318" s="143">
        <f>SUMIFS('PP09'!$J:$J,'PP09'!$B:$B,$A318,'PP09'!$K:$K,"A")</f>
        <v>0</v>
      </c>
      <c r="C318" s="143">
        <f>SUMIFS('PP09'!$J:$J,'PP09'!$B:$B,$A318,'PP09'!$K:$K,"B")</f>
        <v>0</v>
      </c>
      <c r="D318" s="143">
        <f>SUMIFS('PP09'!$J:$J,'PP09'!$B:$B,$A318,'PP09'!$K:$K,"C")</f>
        <v>0</v>
      </c>
      <c r="E318" s="143">
        <f>SUMIFS('PP09'!$J:$J,'PP09'!$B:$B,$A318,'PP09'!$K:$K,"D")</f>
        <v>0</v>
      </c>
      <c r="F318" s="143">
        <f>SUMIFS('PP09'!$J:$J,'PP09'!$B:$B,$A318,'PP09'!$K:$K,"E")</f>
        <v>0</v>
      </c>
      <c r="G318" s="143">
        <f>SUMIFS('PP09'!$J:$J,'PP09'!$B:$B,$A318,'PP09'!$K:$K,"F")</f>
        <v>0</v>
      </c>
      <c r="H318" s="144">
        <f t="shared" si="65"/>
        <v>0</v>
      </c>
    </row>
    <row r="319" spans="1:8" hidden="1" x14ac:dyDescent="0.25">
      <c r="A319" s="97" t="s">
        <v>358</v>
      </c>
      <c r="B319" s="143">
        <f>SUMIFS('PP09'!$J:$J,'PP09'!$B:$B,$A319,'PP09'!$K:$K,"A")</f>
        <v>0</v>
      </c>
      <c r="C319" s="143">
        <f>SUMIFS('PP09'!$J:$J,'PP09'!$B:$B,$A319,'PP09'!$K:$K,"B")</f>
        <v>0</v>
      </c>
      <c r="D319" s="143">
        <f>SUMIFS('PP09'!$J:$J,'PP09'!$B:$B,$A319,'PP09'!$K:$K,"C")</f>
        <v>0</v>
      </c>
      <c r="E319" s="143">
        <f>SUMIFS('PP09'!$J:$J,'PP09'!$B:$B,$A319,'PP09'!$K:$K,"D")</f>
        <v>0</v>
      </c>
      <c r="F319" s="143">
        <f>SUMIFS('PP09'!$J:$J,'PP09'!$B:$B,$A319,'PP09'!$K:$K,"E")</f>
        <v>0</v>
      </c>
      <c r="G319" s="143">
        <f>SUMIFS('PP09'!$J:$J,'PP09'!$B:$B,$A319,'PP09'!$K:$K,"F")</f>
        <v>0</v>
      </c>
      <c r="H319" s="144">
        <f t="shared" si="65"/>
        <v>0</v>
      </c>
    </row>
    <row r="320" spans="1:8" hidden="1" x14ac:dyDescent="0.25">
      <c r="A320" s="96" t="s">
        <v>23</v>
      </c>
      <c r="B320" s="141">
        <f t="shared" ref="B320:G320" si="66">SUM(B321:B325)</f>
        <v>0</v>
      </c>
      <c r="C320" s="141">
        <f t="shared" si="66"/>
        <v>0</v>
      </c>
      <c r="D320" s="141">
        <f t="shared" si="66"/>
        <v>0</v>
      </c>
      <c r="E320" s="141">
        <f t="shared" si="66"/>
        <v>0</v>
      </c>
      <c r="F320" s="141">
        <f t="shared" si="66"/>
        <v>0</v>
      </c>
      <c r="G320" s="141">
        <f t="shared" si="66"/>
        <v>0</v>
      </c>
      <c r="H320" s="142">
        <f t="shared" si="65"/>
        <v>0</v>
      </c>
    </row>
    <row r="321" spans="1:8" hidden="1" x14ac:dyDescent="0.25">
      <c r="A321" s="97" t="s">
        <v>360</v>
      </c>
      <c r="B321" s="143">
        <f>SUMIFS('PP09'!$J:$J,'PP09'!$B:$B,$A321,'PP09'!$K:$K,"A")</f>
        <v>0</v>
      </c>
      <c r="C321" s="143">
        <f>SUMIFS('PP09'!$J:$J,'PP09'!$B:$B,$A321,'PP09'!$K:$K,"B")</f>
        <v>0</v>
      </c>
      <c r="D321" s="143">
        <f>SUMIFS('PP09'!$J:$J,'PP09'!$B:$B,$A321,'PP09'!$K:$K,"C")</f>
        <v>0</v>
      </c>
      <c r="E321" s="143">
        <f>SUMIFS('PP09'!$J:$J,'PP09'!$B:$B,$A321,'PP09'!$K:$K,"D")</f>
        <v>0</v>
      </c>
      <c r="F321" s="143">
        <f>SUMIFS('PP09'!$J:$J,'PP09'!$B:$B,$A321,'PP09'!$K:$K,"E")</f>
        <v>0</v>
      </c>
      <c r="G321" s="143">
        <f>SUMIFS('PP09'!$J:$J,'PP09'!$B:$B,$A321,'PP09'!$K:$K,"F")</f>
        <v>0</v>
      </c>
      <c r="H321" s="144">
        <f t="shared" si="65"/>
        <v>0</v>
      </c>
    </row>
    <row r="322" spans="1:8" hidden="1" x14ac:dyDescent="0.25">
      <c r="A322" s="97" t="s">
        <v>361</v>
      </c>
      <c r="B322" s="143">
        <f>SUMIFS('PP09'!$J:$J,'PP09'!$B:$B,$A322,'PP09'!$K:$K,"A")</f>
        <v>0</v>
      </c>
      <c r="C322" s="143">
        <f>SUMIFS('PP09'!$J:$J,'PP09'!$B:$B,$A322,'PP09'!$K:$K,"B")</f>
        <v>0</v>
      </c>
      <c r="D322" s="143">
        <f>SUMIFS('PP09'!$J:$J,'PP09'!$B:$B,$A322,'PP09'!$K:$K,"C")</f>
        <v>0</v>
      </c>
      <c r="E322" s="143">
        <f>SUMIFS('PP09'!$J:$J,'PP09'!$B:$B,$A322,'PP09'!$K:$K,"D")</f>
        <v>0</v>
      </c>
      <c r="F322" s="143">
        <f>SUMIFS('PP09'!$J:$J,'PP09'!$B:$B,$A322,'PP09'!$K:$K,"E")</f>
        <v>0</v>
      </c>
      <c r="G322" s="143">
        <f>SUMIFS('PP09'!$J:$J,'PP09'!$B:$B,$A322,'PP09'!$K:$K,"F")</f>
        <v>0</v>
      </c>
      <c r="H322" s="144">
        <f t="shared" si="65"/>
        <v>0</v>
      </c>
    </row>
    <row r="323" spans="1:8" hidden="1" x14ac:dyDescent="0.25">
      <c r="A323" s="97" t="s">
        <v>362</v>
      </c>
      <c r="B323" s="143">
        <f>SUMIFS('PP09'!$J:$J,'PP09'!$B:$B,$A323,'PP09'!$K:$K,"A")</f>
        <v>0</v>
      </c>
      <c r="C323" s="143">
        <f>SUMIFS('PP09'!$J:$J,'PP09'!$B:$B,$A323,'PP09'!$K:$K,"B")</f>
        <v>0</v>
      </c>
      <c r="D323" s="143">
        <f>SUMIFS('PP09'!$J:$J,'PP09'!$B:$B,$A323,'PP09'!$K:$K,"C")</f>
        <v>0</v>
      </c>
      <c r="E323" s="143">
        <f>SUMIFS('PP09'!$J:$J,'PP09'!$B:$B,$A323,'PP09'!$K:$K,"D")</f>
        <v>0</v>
      </c>
      <c r="F323" s="143">
        <f>SUMIFS('PP09'!$J:$J,'PP09'!$B:$B,$A323,'PP09'!$K:$K,"E")</f>
        <v>0</v>
      </c>
      <c r="G323" s="143">
        <f>SUMIFS('PP09'!$J:$J,'PP09'!$B:$B,$A323,'PP09'!$K:$K,"F")</f>
        <v>0</v>
      </c>
      <c r="H323" s="144">
        <f t="shared" si="65"/>
        <v>0</v>
      </c>
    </row>
    <row r="324" spans="1:8" hidden="1" x14ac:dyDescent="0.25">
      <c r="A324" s="97" t="s">
        <v>363</v>
      </c>
      <c r="B324" s="143">
        <f>SUMIFS('PP09'!$J:$J,'PP09'!$B:$B,$A324,'PP09'!$K:$K,"A")</f>
        <v>0</v>
      </c>
      <c r="C324" s="143">
        <f>SUMIFS('PP09'!$J:$J,'PP09'!$B:$B,$A324,'PP09'!$K:$K,"B")</f>
        <v>0</v>
      </c>
      <c r="D324" s="143">
        <f>SUMIFS('PP09'!$J:$J,'PP09'!$B:$B,$A324,'PP09'!$K:$K,"C")</f>
        <v>0</v>
      </c>
      <c r="E324" s="143">
        <f>SUMIFS('PP09'!$J:$J,'PP09'!$B:$B,$A324,'PP09'!$K:$K,"D")</f>
        <v>0</v>
      </c>
      <c r="F324" s="143">
        <f>SUMIFS('PP09'!$J:$J,'PP09'!$B:$B,$A324,'PP09'!$K:$K,"E")</f>
        <v>0</v>
      </c>
      <c r="G324" s="143">
        <f>SUMIFS('PP09'!$J:$J,'PP09'!$B:$B,$A324,'PP09'!$K:$K,"F")</f>
        <v>0</v>
      </c>
      <c r="H324" s="144">
        <f t="shared" si="65"/>
        <v>0</v>
      </c>
    </row>
    <row r="325" spans="1:8" hidden="1" x14ac:dyDescent="0.25">
      <c r="A325" s="97" t="s">
        <v>364</v>
      </c>
      <c r="B325" s="143">
        <f>SUMIFS('PP09'!$J:$J,'PP09'!$B:$B,$A325,'PP09'!$K:$K,"A")</f>
        <v>0</v>
      </c>
      <c r="C325" s="143">
        <f>SUMIFS('PP09'!$J:$J,'PP09'!$B:$B,$A325,'PP09'!$K:$K,"B")</f>
        <v>0</v>
      </c>
      <c r="D325" s="143">
        <f>SUMIFS('PP09'!$J:$J,'PP09'!$B:$B,$A325,'PP09'!$K:$K,"C")</f>
        <v>0</v>
      </c>
      <c r="E325" s="143">
        <f>SUMIFS('PP09'!$J:$J,'PP09'!$B:$B,$A325,'PP09'!$K:$K,"D")</f>
        <v>0</v>
      </c>
      <c r="F325" s="143">
        <f>SUMIFS('PP09'!$J:$J,'PP09'!$B:$B,$A325,'PP09'!$K:$K,"E")</f>
        <v>0</v>
      </c>
      <c r="G325" s="143">
        <f>SUMIFS('PP09'!$J:$J,'PP09'!$B:$B,$A325,'PP09'!$K:$K,"F")</f>
        <v>0</v>
      </c>
      <c r="H325" s="144">
        <f t="shared" si="65"/>
        <v>0</v>
      </c>
    </row>
    <row r="326" spans="1:8" hidden="1" x14ac:dyDescent="0.25">
      <c r="A326" s="96" t="s">
        <v>24</v>
      </c>
      <c r="B326" s="141">
        <f t="shared" ref="B326:G326" si="67">SUM(B327:B331)</f>
        <v>0</v>
      </c>
      <c r="C326" s="141">
        <f t="shared" si="67"/>
        <v>0</v>
      </c>
      <c r="D326" s="141">
        <f t="shared" si="67"/>
        <v>0</v>
      </c>
      <c r="E326" s="141">
        <f t="shared" si="67"/>
        <v>0</v>
      </c>
      <c r="F326" s="141">
        <f t="shared" si="67"/>
        <v>0</v>
      </c>
      <c r="G326" s="141">
        <f t="shared" si="67"/>
        <v>0</v>
      </c>
      <c r="H326" s="142">
        <f t="shared" si="65"/>
        <v>0</v>
      </c>
    </row>
    <row r="327" spans="1:8" hidden="1" x14ac:dyDescent="0.25">
      <c r="A327" s="97" t="s">
        <v>365</v>
      </c>
      <c r="B327" s="143">
        <f>SUMIFS('PP09'!$J:$J,'PP09'!$B:$B,$A327,'PP09'!$K:$K,"A")</f>
        <v>0</v>
      </c>
      <c r="C327" s="143">
        <f>SUMIFS('PP09'!$J:$J,'PP09'!$B:$B,$A327,'PP09'!$K:$K,"B")</f>
        <v>0</v>
      </c>
      <c r="D327" s="143">
        <f>SUMIFS('PP09'!$J:$J,'PP09'!$B:$B,$A327,'PP09'!$K:$K,"C")</f>
        <v>0</v>
      </c>
      <c r="E327" s="143">
        <f>SUMIFS('PP09'!$J:$J,'PP09'!$B:$B,$A327,'PP09'!$K:$K,"D")</f>
        <v>0</v>
      </c>
      <c r="F327" s="143">
        <f>SUMIFS('PP09'!$J:$J,'PP09'!$B:$B,$A327,'PP09'!$K:$K,"E")</f>
        <v>0</v>
      </c>
      <c r="G327" s="143">
        <f>SUMIFS('PP09'!$J:$J,'PP09'!$B:$B,$A327,'PP09'!$K:$K,"F")</f>
        <v>0</v>
      </c>
      <c r="H327" s="144">
        <f t="shared" si="65"/>
        <v>0</v>
      </c>
    </row>
    <row r="328" spans="1:8" hidden="1" x14ac:dyDescent="0.25">
      <c r="A328" s="97" t="s">
        <v>366</v>
      </c>
      <c r="B328" s="143">
        <f>SUMIFS('PP09'!$J:$J,'PP09'!$B:$B,$A328,'PP09'!$K:$K,"A")</f>
        <v>0</v>
      </c>
      <c r="C328" s="143">
        <f>SUMIFS('PP09'!$J:$J,'PP09'!$B:$B,$A328,'PP09'!$K:$K,"B")</f>
        <v>0</v>
      </c>
      <c r="D328" s="143">
        <f>SUMIFS('PP09'!$J:$J,'PP09'!$B:$B,$A328,'PP09'!$K:$K,"C")</f>
        <v>0</v>
      </c>
      <c r="E328" s="143">
        <f>SUMIFS('PP09'!$J:$J,'PP09'!$B:$B,$A328,'PP09'!$K:$K,"D")</f>
        <v>0</v>
      </c>
      <c r="F328" s="143">
        <f>SUMIFS('PP09'!$J:$J,'PP09'!$B:$B,$A328,'PP09'!$K:$K,"E")</f>
        <v>0</v>
      </c>
      <c r="G328" s="143">
        <f>SUMIFS('PP09'!$J:$J,'PP09'!$B:$B,$A328,'PP09'!$K:$K,"F")</f>
        <v>0</v>
      </c>
      <c r="H328" s="144">
        <f t="shared" si="65"/>
        <v>0</v>
      </c>
    </row>
    <row r="329" spans="1:8" hidden="1" x14ac:dyDescent="0.25">
      <c r="A329" s="97" t="s">
        <v>367</v>
      </c>
      <c r="B329" s="143">
        <f>SUMIFS('PP09'!$J:$J,'PP09'!$B:$B,$A329,'PP09'!$K:$K,"A")</f>
        <v>0</v>
      </c>
      <c r="C329" s="143">
        <f>SUMIFS('PP09'!$J:$J,'PP09'!$B:$B,$A329,'PP09'!$K:$K,"B")</f>
        <v>0</v>
      </c>
      <c r="D329" s="143">
        <f>SUMIFS('PP09'!$J:$J,'PP09'!$B:$B,$A329,'PP09'!$K:$K,"C")</f>
        <v>0</v>
      </c>
      <c r="E329" s="143">
        <f>SUMIFS('PP09'!$J:$J,'PP09'!$B:$B,$A329,'PP09'!$K:$K,"D")</f>
        <v>0</v>
      </c>
      <c r="F329" s="143">
        <f>SUMIFS('PP09'!$J:$J,'PP09'!$B:$B,$A329,'PP09'!$K:$K,"E")</f>
        <v>0</v>
      </c>
      <c r="G329" s="143">
        <f>SUMIFS('PP09'!$J:$J,'PP09'!$B:$B,$A329,'PP09'!$K:$K,"F")</f>
        <v>0</v>
      </c>
      <c r="H329" s="144">
        <f t="shared" si="65"/>
        <v>0</v>
      </c>
    </row>
    <row r="330" spans="1:8" hidden="1" x14ac:dyDescent="0.25">
      <c r="A330" s="97" t="s">
        <v>368</v>
      </c>
      <c r="B330" s="143">
        <f>SUMIFS('PP09'!$J:$J,'PP09'!$B:$B,$A330,'PP09'!$K:$K,"A")</f>
        <v>0</v>
      </c>
      <c r="C330" s="143">
        <f>SUMIFS('PP09'!$J:$J,'PP09'!$B:$B,$A330,'PP09'!$K:$K,"B")</f>
        <v>0</v>
      </c>
      <c r="D330" s="143">
        <f>SUMIFS('PP09'!$J:$J,'PP09'!$B:$B,$A330,'PP09'!$K:$K,"C")</f>
        <v>0</v>
      </c>
      <c r="E330" s="143">
        <f>SUMIFS('PP09'!$J:$J,'PP09'!$B:$B,$A330,'PP09'!$K:$K,"D")</f>
        <v>0</v>
      </c>
      <c r="F330" s="143">
        <f>SUMIFS('PP09'!$J:$J,'PP09'!$B:$B,$A330,'PP09'!$K:$K,"E")</f>
        <v>0</v>
      </c>
      <c r="G330" s="143">
        <f>SUMIFS('PP09'!$J:$J,'PP09'!$B:$B,$A330,'PP09'!$K:$K,"F")</f>
        <v>0</v>
      </c>
      <c r="H330" s="144">
        <f t="shared" si="65"/>
        <v>0</v>
      </c>
    </row>
    <row r="331" spans="1:8" hidden="1" x14ac:dyDescent="0.25">
      <c r="A331" s="97" t="s">
        <v>369</v>
      </c>
      <c r="B331" s="143">
        <f>SUMIFS('PP09'!$J:$J,'PP09'!$B:$B,$A331,'PP09'!$K:$K,"A")</f>
        <v>0</v>
      </c>
      <c r="C331" s="143">
        <f>SUMIFS('PP09'!$J:$J,'PP09'!$B:$B,$A331,'PP09'!$K:$K,"B")</f>
        <v>0</v>
      </c>
      <c r="D331" s="143">
        <f>SUMIFS('PP09'!$J:$J,'PP09'!$B:$B,$A331,'PP09'!$K:$K,"C")</f>
        <v>0</v>
      </c>
      <c r="E331" s="143">
        <f>SUMIFS('PP09'!$J:$J,'PP09'!$B:$B,$A331,'PP09'!$K:$K,"D")</f>
        <v>0</v>
      </c>
      <c r="F331" s="143">
        <f>SUMIFS('PP09'!$J:$J,'PP09'!$B:$B,$A331,'PP09'!$K:$K,"E")</f>
        <v>0</v>
      </c>
      <c r="G331" s="143">
        <f>SUMIFS('PP09'!$J:$J,'PP09'!$B:$B,$A331,'PP09'!$K:$K,"F")</f>
        <v>0</v>
      </c>
      <c r="H331" s="144">
        <f t="shared" si="65"/>
        <v>0</v>
      </c>
    </row>
    <row r="332" spans="1:8" hidden="1" x14ac:dyDescent="0.25">
      <c r="A332" s="96" t="s">
        <v>25</v>
      </c>
      <c r="B332" s="141">
        <f t="shared" ref="B332:G332" si="68">SUM(B333:B337)</f>
        <v>0</v>
      </c>
      <c r="C332" s="141">
        <f t="shared" si="68"/>
        <v>0</v>
      </c>
      <c r="D332" s="141">
        <f t="shared" si="68"/>
        <v>0</v>
      </c>
      <c r="E332" s="141">
        <f t="shared" si="68"/>
        <v>0</v>
      </c>
      <c r="F332" s="141">
        <f t="shared" si="68"/>
        <v>0</v>
      </c>
      <c r="G332" s="141">
        <f t="shared" si="68"/>
        <v>0</v>
      </c>
      <c r="H332" s="142">
        <f t="shared" si="65"/>
        <v>0</v>
      </c>
    </row>
    <row r="333" spans="1:8" hidden="1" x14ac:dyDescent="0.25">
      <c r="A333" s="97" t="s">
        <v>359</v>
      </c>
      <c r="B333" s="143">
        <f>SUMIFS('PP09'!$J:$J,'PP09'!$B:$B,$A333,'PP09'!$K:$K,"A")</f>
        <v>0</v>
      </c>
      <c r="C333" s="143">
        <f>SUMIFS('PP09'!$J:$J,'PP09'!$B:$B,$A333,'PP09'!$K:$K,"B")</f>
        <v>0</v>
      </c>
      <c r="D333" s="143">
        <f>SUMIFS('PP09'!$J:$J,'PP09'!$B:$B,$A333,'PP09'!$K:$K,"C")</f>
        <v>0</v>
      </c>
      <c r="E333" s="143">
        <f>SUMIFS('PP09'!$J:$J,'PP09'!$B:$B,$A333,'PP09'!$K:$K,"D")</f>
        <v>0</v>
      </c>
      <c r="F333" s="143">
        <f>SUMIFS('PP09'!$J:$J,'PP09'!$B:$B,$A333,'PP09'!$K:$K,"E")</f>
        <v>0</v>
      </c>
      <c r="G333" s="143">
        <f>SUMIFS('PP09'!$J:$J,'PP09'!$B:$B,$A333,'PP09'!$K:$K,"F")</f>
        <v>0</v>
      </c>
      <c r="H333" s="144">
        <f t="shared" si="65"/>
        <v>0</v>
      </c>
    </row>
    <row r="334" spans="1:8" hidden="1" x14ac:dyDescent="0.25">
      <c r="A334" s="97" t="s">
        <v>370</v>
      </c>
      <c r="B334" s="143">
        <f>SUMIFS('PP09'!$J:$J,'PP09'!$B:$B,$A334,'PP09'!$K:$K,"A")</f>
        <v>0</v>
      </c>
      <c r="C334" s="143">
        <f>SUMIFS('PP09'!$J:$J,'PP09'!$B:$B,$A334,'PP09'!$K:$K,"B")</f>
        <v>0</v>
      </c>
      <c r="D334" s="143">
        <f>SUMIFS('PP09'!$J:$J,'PP09'!$B:$B,$A334,'PP09'!$K:$K,"C")</f>
        <v>0</v>
      </c>
      <c r="E334" s="143">
        <f>SUMIFS('PP09'!$J:$J,'PP09'!$B:$B,$A334,'PP09'!$K:$K,"D")</f>
        <v>0</v>
      </c>
      <c r="F334" s="143">
        <f>SUMIFS('PP09'!$J:$J,'PP09'!$B:$B,$A334,'PP09'!$K:$K,"E")</f>
        <v>0</v>
      </c>
      <c r="G334" s="143">
        <f>SUMIFS('PP09'!$J:$J,'PP09'!$B:$B,$A334,'PP09'!$K:$K,"F")</f>
        <v>0</v>
      </c>
      <c r="H334" s="144">
        <f t="shared" si="65"/>
        <v>0</v>
      </c>
    </row>
    <row r="335" spans="1:8" hidden="1" x14ac:dyDescent="0.25">
      <c r="A335" s="97" t="s">
        <v>371</v>
      </c>
      <c r="B335" s="143">
        <f>SUMIFS('PP09'!$J:$J,'PP09'!$B:$B,$A335,'PP09'!$K:$K,"A")</f>
        <v>0</v>
      </c>
      <c r="C335" s="143">
        <f>SUMIFS('PP09'!$J:$J,'PP09'!$B:$B,$A335,'PP09'!$K:$K,"B")</f>
        <v>0</v>
      </c>
      <c r="D335" s="143">
        <f>SUMIFS('PP09'!$J:$J,'PP09'!$B:$B,$A335,'PP09'!$K:$K,"C")</f>
        <v>0</v>
      </c>
      <c r="E335" s="143">
        <f>SUMIFS('PP09'!$J:$J,'PP09'!$B:$B,$A335,'PP09'!$K:$K,"D")</f>
        <v>0</v>
      </c>
      <c r="F335" s="143">
        <f>SUMIFS('PP09'!$J:$J,'PP09'!$B:$B,$A335,'PP09'!$K:$K,"E")</f>
        <v>0</v>
      </c>
      <c r="G335" s="143">
        <f>SUMIFS('PP09'!$J:$J,'PP09'!$B:$B,$A335,'PP09'!$K:$K,"F")</f>
        <v>0</v>
      </c>
      <c r="H335" s="144">
        <f t="shared" si="65"/>
        <v>0</v>
      </c>
    </row>
    <row r="336" spans="1:8" hidden="1" x14ac:dyDescent="0.25">
      <c r="A336" s="97" t="s">
        <v>372</v>
      </c>
      <c r="B336" s="143">
        <f>SUMIFS('PP09'!$J:$J,'PP09'!$B:$B,$A336,'PP09'!$K:$K,"A")</f>
        <v>0</v>
      </c>
      <c r="C336" s="143">
        <f>SUMIFS('PP09'!$J:$J,'PP09'!$B:$B,$A336,'PP09'!$K:$K,"B")</f>
        <v>0</v>
      </c>
      <c r="D336" s="143">
        <f>SUMIFS('PP09'!$J:$J,'PP09'!$B:$B,$A336,'PP09'!$K:$K,"C")</f>
        <v>0</v>
      </c>
      <c r="E336" s="143">
        <f>SUMIFS('PP09'!$J:$J,'PP09'!$B:$B,$A336,'PP09'!$K:$K,"D")</f>
        <v>0</v>
      </c>
      <c r="F336" s="143">
        <f>SUMIFS('PP09'!$J:$J,'PP09'!$B:$B,$A336,'PP09'!$K:$K,"E")</f>
        <v>0</v>
      </c>
      <c r="G336" s="143">
        <f>SUMIFS('PP09'!$J:$J,'PP09'!$B:$B,$A336,'PP09'!$K:$K,"F")</f>
        <v>0</v>
      </c>
      <c r="H336" s="144">
        <f t="shared" si="65"/>
        <v>0</v>
      </c>
    </row>
    <row r="337" spans="1:8" hidden="1" x14ac:dyDescent="0.25">
      <c r="A337" s="97" t="s">
        <v>373</v>
      </c>
      <c r="B337" s="143">
        <f>SUMIFS('PP09'!$J:$J,'PP09'!$B:$B,$A337,'PP09'!$K:$K,"A")</f>
        <v>0</v>
      </c>
      <c r="C337" s="143">
        <f>SUMIFS('PP09'!$J:$J,'PP09'!$B:$B,$A337,'PP09'!$K:$K,"B")</f>
        <v>0</v>
      </c>
      <c r="D337" s="143">
        <f>SUMIFS('PP09'!$J:$J,'PP09'!$B:$B,$A337,'PP09'!$K:$K,"C")</f>
        <v>0</v>
      </c>
      <c r="E337" s="143">
        <f>SUMIFS('PP09'!$J:$J,'PP09'!$B:$B,$A337,'PP09'!$K:$K,"D")</f>
        <v>0</v>
      </c>
      <c r="F337" s="143">
        <f>SUMIFS('PP09'!$J:$J,'PP09'!$B:$B,$A337,'PP09'!$K:$K,"E")</f>
        <v>0</v>
      </c>
      <c r="G337" s="143">
        <f>SUMIFS('PP09'!$J:$J,'PP09'!$B:$B,$A337,'PP09'!$K:$K,"F")</f>
        <v>0</v>
      </c>
      <c r="H337" s="144">
        <f t="shared" si="65"/>
        <v>0</v>
      </c>
    </row>
    <row r="338" spans="1:8" hidden="1" x14ac:dyDescent="0.25">
      <c r="A338" s="96" t="s">
        <v>26</v>
      </c>
      <c r="B338" s="141">
        <f t="shared" ref="B338:G338" si="69">SUM(B339:B343)</f>
        <v>0</v>
      </c>
      <c r="C338" s="141">
        <f t="shared" si="69"/>
        <v>0</v>
      </c>
      <c r="D338" s="141">
        <f t="shared" si="69"/>
        <v>0</v>
      </c>
      <c r="E338" s="141">
        <f t="shared" si="69"/>
        <v>0</v>
      </c>
      <c r="F338" s="141">
        <f t="shared" si="69"/>
        <v>0</v>
      </c>
      <c r="G338" s="141">
        <f t="shared" si="69"/>
        <v>0</v>
      </c>
      <c r="H338" s="142">
        <f t="shared" si="65"/>
        <v>0</v>
      </c>
    </row>
    <row r="339" spans="1:8" hidden="1" x14ac:dyDescent="0.25">
      <c r="A339" s="97" t="s">
        <v>374</v>
      </c>
      <c r="B339" s="143">
        <f>SUMIFS('PP09'!$J:$J,'PP09'!$B:$B,$A339,'PP09'!$K:$K,"A")</f>
        <v>0</v>
      </c>
      <c r="C339" s="143">
        <f>SUMIFS('PP09'!$J:$J,'PP09'!$B:$B,$A339,'PP09'!$K:$K,"B")</f>
        <v>0</v>
      </c>
      <c r="D339" s="143">
        <f>SUMIFS('PP09'!$J:$J,'PP09'!$B:$B,$A339,'PP09'!$K:$K,"C")</f>
        <v>0</v>
      </c>
      <c r="E339" s="143">
        <f>SUMIFS('PP09'!$J:$J,'PP09'!$B:$B,$A339,'PP09'!$K:$K,"D")</f>
        <v>0</v>
      </c>
      <c r="F339" s="143">
        <f>SUMIFS('PP09'!$J:$J,'PP09'!$B:$B,$A339,'PP09'!$K:$K,"E")</f>
        <v>0</v>
      </c>
      <c r="G339" s="143">
        <f>SUMIFS('PP09'!$J:$J,'PP09'!$B:$B,$A339,'PP09'!$K:$K,"F")</f>
        <v>0</v>
      </c>
      <c r="H339" s="144">
        <f t="shared" si="65"/>
        <v>0</v>
      </c>
    </row>
    <row r="340" spans="1:8" hidden="1" x14ac:dyDescent="0.25">
      <c r="A340" s="97" t="s">
        <v>376</v>
      </c>
      <c r="B340" s="143">
        <f>SUMIFS('PP09'!$J:$J,'PP09'!$B:$B,$A340,'PP09'!$K:$K,"A")</f>
        <v>0</v>
      </c>
      <c r="C340" s="143">
        <f>SUMIFS('PP09'!$J:$J,'PP09'!$B:$B,$A340,'PP09'!$K:$K,"B")</f>
        <v>0</v>
      </c>
      <c r="D340" s="143">
        <f>SUMIFS('PP09'!$J:$J,'PP09'!$B:$B,$A340,'PP09'!$K:$K,"C")</f>
        <v>0</v>
      </c>
      <c r="E340" s="143">
        <f>SUMIFS('PP09'!$J:$J,'PP09'!$B:$B,$A340,'PP09'!$K:$K,"D")</f>
        <v>0</v>
      </c>
      <c r="F340" s="143">
        <f>SUMIFS('PP09'!$J:$J,'PP09'!$B:$B,$A340,'PP09'!$K:$K,"E")</f>
        <v>0</v>
      </c>
      <c r="G340" s="143">
        <f>SUMIFS('PP09'!$J:$J,'PP09'!$B:$B,$A340,'PP09'!$K:$K,"F")</f>
        <v>0</v>
      </c>
      <c r="H340" s="144">
        <f t="shared" si="65"/>
        <v>0</v>
      </c>
    </row>
    <row r="341" spans="1:8" hidden="1" x14ac:dyDescent="0.25">
      <c r="A341" s="97" t="s">
        <v>378</v>
      </c>
      <c r="B341" s="143">
        <f>SUMIFS('PP09'!$J:$J,'PP09'!$B:$B,$A341,'PP09'!$K:$K,"A")</f>
        <v>0</v>
      </c>
      <c r="C341" s="143">
        <f>SUMIFS('PP09'!$J:$J,'PP09'!$B:$B,$A341,'PP09'!$K:$K,"B")</f>
        <v>0</v>
      </c>
      <c r="D341" s="143">
        <f>SUMIFS('PP09'!$J:$J,'PP09'!$B:$B,$A341,'PP09'!$K:$K,"C")</f>
        <v>0</v>
      </c>
      <c r="E341" s="143">
        <f>SUMIFS('PP09'!$J:$J,'PP09'!$B:$B,$A341,'PP09'!$K:$K,"D")</f>
        <v>0</v>
      </c>
      <c r="F341" s="143">
        <f>SUMIFS('PP09'!$J:$J,'PP09'!$B:$B,$A341,'PP09'!$K:$K,"E")</f>
        <v>0</v>
      </c>
      <c r="G341" s="143">
        <f>SUMIFS('PP09'!$J:$J,'PP09'!$B:$B,$A341,'PP09'!$K:$K,"F")</f>
        <v>0</v>
      </c>
      <c r="H341" s="144">
        <f t="shared" si="65"/>
        <v>0</v>
      </c>
    </row>
    <row r="342" spans="1:8" hidden="1" x14ac:dyDescent="0.25">
      <c r="A342" s="97" t="s">
        <v>380</v>
      </c>
      <c r="B342" s="143">
        <f>SUMIFS('PP09'!$J:$J,'PP09'!$B:$B,$A342,'PP09'!$K:$K,"A")</f>
        <v>0</v>
      </c>
      <c r="C342" s="143">
        <f>SUMIFS('PP09'!$J:$J,'PP09'!$B:$B,$A342,'PP09'!$K:$K,"B")</f>
        <v>0</v>
      </c>
      <c r="D342" s="143">
        <f>SUMIFS('PP09'!$J:$J,'PP09'!$B:$B,$A342,'PP09'!$K:$K,"C")</f>
        <v>0</v>
      </c>
      <c r="E342" s="143">
        <f>SUMIFS('PP09'!$J:$J,'PP09'!$B:$B,$A342,'PP09'!$K:$K,"D")</f>
        <v>0</v>
      </c>
      <c r="F342" s="143">
        <f>SUMIFS('PP09'!$J:$J,'PP09'!$B:$B,$A342,'PP09'!$K:$K,"E")</f>
        <v>0</v>
      </c>
      <c r="G342" s="143">
        <f>SUMIFS('PP09'!$J:$J,'PP09'!$B:$B,$A342,'PP09'!$K:$K,"F")</f>
        <v>0</v>
      </c>
      <c r="H342" s="144">
        <f t="shared" si="65"/>
        <v>0</v>
      </c>
    </row>
    <row r="343" spans="1:8" hidden="1" x14ac:dyDescent="0.25">
      <c r="A343" s="97" t="s">
        <v>382</v>
      </c>
      <c r="B343" s="143">
        <f>SUMIFS('PP09'!$J:$J,'PP09'!$B:$B,$A343,'PP09'!$K:$K,"A")</f>
        <v>0</v>
      </c>
      <c r="C343" s="143">
        <f>SUMIFS('PP09'!$J:$J,'PP09'!$B:$B,$A343,'PP09'!$K:$K,"B")</f>
        <v>0</v>
      </c>
      <c r="D343" s="143">
        <f>SUMIFS('PP09'!$J:$J,'PP09'!$B:$B,$A343,'PP09'!$K:$K,"C")</f>
        <v>0</v>
      </c>
      <c r="E343" s="143">
        <f>SUMIFS('PP09'!$J:$J,'PP09'!$B:$B,$A343,'PP09'!$K:$K,"D")</f>
        <v>0</v>
      </c>
      <c r="F343" s="143">
        <f>SUMIFS('PP09'!$J:$J,'PP09'!$B:$B,$A343,'PP09'!$K:$K,"E")</f>
        <v>0</v>
      </c>
      <c r="G343" s="143">
        <f>SUMIFS('PP09'!$J:$J,'PP09'!$B:$B,$A343,'PP09'!$K:$K,"F")</f>
        <v>0</v>
      </c>
      <c r="H343" s="144">
        <f t="shared" si="65"/>
        <v>0</v>
      </c>
    </row>
    <row r="344" spans="1:8" hidden="1" x14ac:dyDescent="0.25">
      <c r="A344" s="96" t="s">
        <v>27</v>
      </c>
      <c r="B344" s="141">
        <f t="shared" ref="B344:G344" si="70">SUM(B345:B349)</f>
        <v>0</v>
      </c>
      <c r="C344" s="141">
        <f t="shared" si="70"/>
        <v>0</v>
      </c>
      <c r="D344" s="141">
        <f t="shared" si="70"/>
        <v>0</v>
      </c>
      <c r="E344" s="141">
        <f t="shared" si="70"/>
        <v>0</v>
      </c>
      <c r="F344" s="141">
        <f t="shared" si="70"/>
        <v>0</v>
      </c>
      <c r="G344" s="141">
        <f t="shared" si="70"/>
        <v>0</v>
      </c>
      <c r="H344" s="142">
        <f t="shared" si="65"/>
        <v>0</v>
      </c>
    </row>
    <row r="345" spans="1:8" hidden="1" x14ac:dyDescent="0.25">
      <c r="A345" s="97" t="s">
        <v>375</v>
      </c>
      <c r="B345" s="143">
        <f>SUMIFS('PP09'!$J:$J,'PP09'!$B:$B,$A345,'PP09'!$K:$K,"A")</f>
        <v>0</v>
      </c>
      <c r="C345" s="143">
        <f>SUMIFS('PP09'!$J:$J,'PP09'!$B:$B,$A345,'PP09'!$K:$K,"B")</f>
        <v>0</v>
      </c>
      <c r="D345" s="143">
        <f>SUMIFS('PP09'!$J:$J,'PP09'!$B:$B,$A345,'PP09'!$K:$K,"C")</f>
        <v>0</v>
      </c>
      <c r="E345" s="143">
        <f>SUMIFS('PP09'!$J:$J,'PP09'!$B:$B,$A345,'PP09'!$K:$K,"D")</f>
        <v>0</v>
      </c>
      <c r="F345" s="143">
        <f>SUMIFS('PP09'!$J:$J,'PP09'!$B:$B,$A345,'PP09'!$K:$K,"E")</f>
        <v>0</v>
      </c>
      <c r="G345" s="143">
        <f>SUMIFS('PP09'!$J:$J,'PP09'!$B:$B,$A345,'PP09'!$K:$K,"F")</f>
        <v>0</v>
      </c>
      <c r="H345" s="144">
        <f t="shared" si="65"/>
        <v>0</v>
      </c>
    </row>
    <row r="346" spans="1:8" hidden="1" x14ac:dyDescent="0.25">
      <c r="A346" s="97" t="s">
        <v>377</v>
      </c>
      <c r="B346" s="143">
        <f>SUMIFS('PP09'!$J:$J,'PP09'!$B:$B,$A346,'PP09'!$K:$K,"A")</f>
        <v>0</v>
      </c>
      <c r="C346" s="143">
        <f>SUMIFS('PP09'!$J:$J,'PP09'!$B:$B,$A346,'PP09'!$K:$K,"B")</f>
        <v>0</v>
      </c>
      <c r="D346" s="143">
        <f>SUMIFS('PP09'!$J:$J,'PP09'!$B:$B,$A346,'PP09'!$K:$K,"C")</f>
        <v>0</v>
      </c>
      <c r="E346" s="143">
        <f>SUMIFS('PP09'!$J:$J,'PP09'!$B:$B,$A346,'PP09'!$K:$K,"D")</f>
        <v>0</v>
      </c>
      <c r="F346" s="143">
        <f>SUMIFS('PP09'!$J:$J,'PP09'!$B:$B,$A346,'PP09'!$K:$K,"E")</f>
        <v>0</v>
      </c>
      <c r="G346" s="143">
        <f>SUMIFS('PP09'!$J:$J,'PP09'!$B:$B,$A346,'PP09'!$K:$K,"F")</f>
        <v>0</v>
      </c>
      <c r="H346" s="144">
        <f t="shared" si="65"/>
        <v>0</v>
      </c>
    </row>
    <row r="347" spans="1:8" hidden="1" x14ac:dyDescent="0.25">
      <c r="A347" s="97" t="s">
        <v>379</v>
      </c>
      <c r="B347" s="143">
        <f>SUMIFS('PP09'!$J:$J,'PP09'!$B:$B,$A347,'PP09'!$K:$K,"A")</f>
        <v>0</v>
      </c>
      <c r="C347" s="143">
        <f>SUMIFS('PP09'!$J:$J,'PP09'!$B:$B,$A347,'PP09'!$K:$K,"B")</f>
        <v>0</v>
      </c>
      <c r="D347" s="143">
        <f>SUMIFS('PP09'!$J:$J,'PP09'!$B:$B,$A347,'PP09'!$K:$K,"C")</f>
        <v>0</v>
      </c>
      <c r="E347" s="143">
        <f>SUMIFS('PP09'!$J:$J,'PP09'!$B:$B,$A347,'PP09'!$K:$K,"D")</f>
        <v>0</v>
      </c>
      <c r="F347" s="143">
        <f>SUMIFS('PP09'!$J:$J,'PP09'!$B:$B,$A347,'PP09'!$K:$K,"E")</f>
        <v>0</v>
      </c>
      <c r="G347" s="143">
        <f>SUMIFS('PP09'!$J:$J,'PP09'!$B:$B,$A347,'PP09'!$K:$K,"F")</f>
        <v>0</v>
      </c>
      <c r="H347" s="144">
        <f t="shared" si="65"/>
        <v>0</v>
      </c>
    </row>
    <row r="348" spans="1:8" hidden="1" x14ac:dyDescent="0.25">
      <c r="A348" s="97" t="s">
        <v>381</v>
      </c>
      <c r="B348" s="143">
        <f>SUMIFS('PP09'!$J:$J,'PP09'!$B:$B,$A348,'PP09'!$K:$K,"A")</f>
        <v>0</v>
      </c>
      <c r="C348" s="143">
        <f>SUMIFS('PP09'!$J:$J,'PP09'!$B:$B,$A348,'PP09'!$K:$K,"B")</f>
        <v>0</v>
      </c>
      <c r="D348" s="143">
        <f>SUMIFS('PP09'!$J:$J,'PP09'!$B:$B,$A348,'PP09'!$K:$K,"C")</f>
        <v>0</v>
      </c>
      <c r="E348" s="143">
        <f>SUMIFS('PP09'!$J:$J,'PP09'!$B:$B,$A348,'PP09'!$K:$K,"D")</f>
        <v>0</v>
      </c>
      <c r="F348" s="143">
        <f>SUMIFS('PP09'!$J:$J,'PP09'!$B:$B,$A348,'PP09'!$K:$K,"E")</f>
        <v>0</v>
      </c>
      <c r="G348" s="143">
        <f>SUMIFS('PP09'!$J:$J,'PP09'!$B:$B,$A348,'PP09'!$K:$K,"F")</f>
        <v>0</v>
      </c>
      <c r="H348" s="144">
        <f t="shared" si="65"/>
        <v>0</v>
      </c>
    </row>
    <row r="349" spans="1:8" hidden="1" x14ac:dyDescent="0.25">
      <c r="A349" s="97" t="s">
        <v>383</v>
      </c>
      <c r="B349" s="143">
        <f>SUMIFS('PP09'!$J:$J,'PP09'!$B:$B,$A349,'PP09'!$K:$K,"A")</f>
        <v>0</v>
      </c>
      <c r="C349" s="143">
        <f>SUMIFS('PP09'!$J:$J,'PP09'!$B:$B,$A349,'PP09'!$K:$K,"B")</f>
        <v>0</v>
      </c>
      <c r="D349" s="143">
        <f>SUMIFS('PP09'!$J:$J,'PP09'!$B:$B,$A349,'PP09'!$K:$K,"C")</f>
        <v>0</v>
      </c>
      <c r="E349" s="143">
        <f>SUMIFS('PP09'!$J:$J,'PP09'!$B:$B,$A349,'PP09'!$K:$K,"D")</f>
        <v>0</v>
      </c>
      <c r="F349" s="143">
        <f>SUMIFS('PP09'!$J:$J,'PP09'!$B:$B,$A349,'PP09'!$K:$K,"E")</f>
        <v>0</v>
      </c>
      <c r="G349" s="143">
        <f>SUMIFS('PP09'!$J:$J,'PP09'!$B:$B,$A349,'PP09'!$K:$K,"F")</f>
        <v>0</v>
      </c>
      <c r="H349" s="144">
        <f t="shared" si="65"/>
        <v>0</v>
      </c>
    </row>
    <row r="350" spans="1:8" hidden="1" x14ac:dyDescent="0.25">
      <c r="A350" s="93" t="s">
        <v>241</v>
      </c>
      <c r="B350" s="145">
        <f>B314+B320+B326+B332+B338+B344</f>
        <v>0</v>
      </c>
      <c r="C350" s="145">
        <f t="shared" ref="C350:G350" si="71">C314+C320+C326+C332+C338+C344</f>
        <v>0</v>
      </c>
      <c r="D350" s="145">
        <f t="shared" si="71"/>
        <v>0</v>
      </c>
      <c r="E350" s="145">
        <f t="shared" si="71"/>
        <v>0</v>
      </c>
      <c r="F350" s="145">
        <f t="shared" si="71"/>
        <v>0</v>
      </c>
      <c r="G350" s="145">
        <f t="shared" si="71"/>
        <v>0</v>
      </c>
      <c r="H350" s="146">
        <f t="shared" si="65"/>
        <v>0</v>
      </c>
    </row>
    <row r="351" spans="1:8" hidden="1" x14ac:dyDescent="0.25"/>
    <row r="352" spans="1:8" ht="34.5" hidden="1" customHeight="1" x14ac:dyDescent="0.25">
      <c r="A352" s="95" t="s">
        <v>432</v>
      </c>
      <c r="B352" s="139" t="s">
        <v>18</v>
      </c>
      <c r="C352" s="139" t="s">
        <v>19</v>
      </c>
      <c r="D352" s="139" t="s">
        <v>272</v>
      </c>
      <c r="E352" s="139" t="s">
        <v>20</v>
      </c>
      <c r="F352" s="139" t="s">
        <v>21</v>
      </c>
      <c r="G352" s="139" t="s">
        <v>231</v>
      </c>
      <c r="H352" s="140" t="s">
        <v>241</v>
      </c>
    </row>
    <row r="353" spans="1:8" hidden="1" x14ac:dyDescent="0.25">
      <c r="A353" s="96" t="s">
        <v>22</v>
      </c>
      <c r="B353" s="141">
        <f t="shared" ref="B353:G353" si="72">SUM(B354:B358)</f>
        <v>0</v>
      </c>
      <c r="C353" s="141">
        <f t="shared" si="72"/>
        <v>0</v>
      </c>
      <c r="D353" s="141">
        <f t="shared" si="72"/>
        <v>0</v>
      </c>
      <c r="E353" s="141">
        <f t="shared" si="72"/>
        <v>0</v>
      </c>
      <c r="F353" s="141">
        <f t="shared" si="72"/>
        <v>0</v>
      </c>
      <c r="G353" s="141">
        <f t="shared" si="72"/>
        <v>0</v>
      </c>
      <c r="H353" s="142">
        <f t="shared" ref="H353:H389" si="73">SUM(B353:G353)</f>
        <v>0</v>
      </c>
    </row>
    <row r="354" spans="1:8" hidden="1" x14ac:dyDescent="0.25">
      <c r="A354" s="97" t="s">
        <v>354</v>
      </c>
      <c r="B354" s="143">
        <f>SUMIFS('PP10'!$J:$J,'PP10'!$B:$B,$A354,'PP10'!$K:$K,"A")</f>
        <v>0</v>
      </c>
      <c r="C354" s="143">
        <f>SUMIFS('PP10'!$J:$J,'PP10'!$B:$B,$A354,'PP10'!$K:$K,"B")</f>
        <v>0</v>
      </c>
      <c r="D354" s="143">
        <f>SUMIFS('PP10'!$J:$J,'PP10'!$B:$B,$A354,'PP10'!$K:$K,"C")</f>
        <v>0</v>
      </c>
      <c r="E354" s="143">
        <f>SUMIFS('PP10'!$J:$J,'PP10'!$B:$B,$A354,'PP10'!$K:$K,"D")</f>
        <v>0</v>
      </c>
      <c r="F354" s="143">
        <f>SUMIFS('PP10'!$J:$J,'PP10'!$B:$B,$A354,'PP10'!$K:$K,"E")</f>
        <v>0</v>
      </c>
      <c r="G354" s="143">
        <f>SUMIFS('PP10'!$J:$J,'PP10'!$B:$B,$A354,'PP10'!$K:$K,"F")</f>
        <v>0</v>
      </c>
      <c r="H354" s="144">
        <f t="shared" si="73"/>
        <v>0</v>
      </c>
    </row>
    <row r="355" spans="1:8" hidden="1" x14ac:dyDescent="0.25">
      <c r="A355" s="97" t="s">
        <v>355</v>
      </c>
      <c r="B355" s="143">
        <f>SUMIFS('PP10'!$J:$J,'PP10'!$B:$B,$A355,'PP10'!$K:$K,"A")</f>
        <v>0</v>
      </c>
      <c r="C355" s="143">
        <f>SUMIFS('PP10'!$J:$J,'PP10'!$B:$B,$A355,'PP10'!$K:$K,"B")</f>
        <v>0</v>
      </c>
      <c r="D355" s="143">
        <f>SUMIFS('PP10'!$J:$J,'PP10'!$B:$B,$A355,'PP10'!$K:$K,"C")</f>
        <v>0</v>
      </c>
      <c r="E355" s="143">
        <f>SUMIFS('PP10'!$J:$J,'PP10'!$B:$B,$A355,'PP10'!$K:$K,"D")</f>
        <v>0</v>
      </c>
      <c r="F355" s="143">
        <f>SUMIFS('PP10'!$J:$J,'PP10'!$B:$B,$A355,'PP10'!$K:$K,"E")</f>
        <v>0</v>
      </c>
      <c r="G355" s="143">
        <f>SUMIFS('PP10'!$J:$J,'PP10'!$B:$B,$A355,'PP10'!$K:$K,"F")</f>
        <v>0</v>
      </c>
      <c r="H355" s="144">
        <f t="shared" si="73"/>
        <v>0</v>
      </c>
    </row>
    <row r="356" spans="1:8" hidden="1" x14ac:dyDescent="0.25">
      <c r="A356" s="97" t="s">
        <v>356</v>
      </c>
      <c r="B356" s="143">
        <f>SUMIFS('PP10'!$J:$J,'PP10'!$B:$B,$A356,'PP10'!$K:$K,"A")</f>
        <v>0</v>
      </c>
      <c r="C356" s="143">
        <f>SUMIFS('PP10'!$J:$J,'PP10'!$B:$B,$A356,'PP10'!$K:$K,"B")</f>
        <v>0</v>
      </c>
      <c r="D356" s="143">
        <f>SUMIFS('PP10'!$J:$J,'PP10'!$B:$B,$A356,'PP10'!$K:$K,"C")</f>
        <v>0</v>
      </c>
      <c r="E356" s="143">
        <f>SUMIFS('PP10'!$J:$J,'PP10'!$B:$B,$A356,'PP10'!$K:$K,"D")</f>
        <v>0</v>
      </c>
      <c r="F356" s="143">
        <f>SUMIFS('PP10'!$J:$J,'PP10'!$B:$B,$A356,'PP10'!$K:$K,"E")</f>
        <v>0</v>
      </c>
      <c r="G356" s="143">
        <f>SUMIFS('PP10'!$J:$J,'PP10'!$B:$B,$A356,'PP10'!$K:$K,"F")</f>
        <v>0</v>
      </c>
      <c r="H356" s="144">
        <f t="shared" si="73"/>
        <v>0</v>
      </c>
    </row>
    <row r="357" spans="1:8" hidden="1" x14ac:dyDescent="0.25">
      <c r="A357" s="97" t="s">
        <v>357</v>
      </c>
      <c r="B357" s="143">
        <f>SUMIFS('PP10'!$J:$J,'PP10'!$B:$B,$A357,'PP10'!$K:$K,"A")</f>
        <v>0</v>
      </c>
      <c r="C357" s="143">
        <f>SUMIFS('PP10'!$J:$J,'PP10'!$B:$B,$A357,'PP10'!$K:$K,"B")</f>
        <v>0</v>
      </c>
      <c r="D357" s="143">
        <f>SUMIFS('PP10'!$J:$J,'PP10'!$B:$B,$A357,'PP10'!$K:$K,"C")</f>
        <v>0</v>
      </c>
      <c r="E357" s="143">
        <f>SUMIFS('PP10'!$J:$J,'PP10'!$B:$B,$A357,'PP10'!$K:$K,"D")</f>
        <v>0</v>
      </c>
      <c r="F357" s="143">
        <f>SUMIFS('PP10'!$J:$J,'PP10'!$B:$B,$A357,'PP10'!$K:$K,"E")</f>
        <v>0</v>
      </c>
      <c r="G357" s="143">
        <f>SUMIFS('PP10'!$J:$J,'PP10'!$B:$B,$A357,'PP10'!$K:$K,"F")</f>
        <v>0</v>
      </c>
      <c r="H357" s="144">
        <f t="shared" si="73"/>
        <v>0</v>
      </c>
    </row>
    <row r="358" spans="1:8" hidden="1" x14ac:dyDescent="0.25">
      <c r="A358" s="97" t="s">
        <v>358</v>
      </c>
      <c r="B358" s="143">
        <f>SUMIFS('PP10'!$J:$J,'PP10'!$B:$B,$A358,'PP10'!$K:$K,"A")</f>
        <v>0</v>
      </c>
      <c r="C358" s="143">
        <f>SUMIFS('PP10'!$J:$J,'PP10'!$B:$B,$A358,'PP10'!$K:$K,"B")</f>
        <v>0</v>
      </c>
      <c r="D358" s="143">
        <f>SUMIFS('PP10'!$J:$J,'PP10'!$B:$B,$A358,'PP10'!$K:$K,"C")</f>
        <v>0</v>
      </c>
      <c r="E358" s="143">
        <f>SUMIFS('PP10'!$J:$J,'PP10'!$B:$B,$A358,'PP10'!$K:$K,"D")</f>
        <v>0</v>
      </c>
      <c r="F358" s="143">
        <f>SUMIFS('PP10'!$J:$J,'PP10'!$B:$B,$A358,'PP10'!$K:$K,"E")</f>
        <v>0</v>
      </c>
      <c r="G358" s="143">
        <f>SUMIFS('PP10'!$J:$J,'PP10'!$B:$B,$A358,'PP10'!$K:$K,"F")</f>
        <v>0</v>
      </c>
      <c r="H358" s="144">
        <f t="shared" si="73"/>
        <v>0</v>
      </c>
    </row>
    <row r="359" spans="1:8" hidden="1" x14ac:dyDescent="0.25">
      <c r="A359" s="96" t="s">
        <v>23</v>
      </c>
      <c r="B359" s="141">
        <f t="shared" ref="B359:G359" si="74">SUM(B360:B364)</f>
        <v>0</v>
      </c>
      <c r="C359" s="141">
        <f t="shared" si="74"/>
        <v>0</v>
      </c>
      <c r="D359" s="141">
        <f t="shared" si="74"/>
        <v>0</v>
      </c>
      <c r="E359" s="141">
        <f t="shared" si="74"/>
        <v>0</v>
      </c>
      <c r="F359" s="141">
        <f t="shared" si="74"/>
        <v>0</v>
      </c>
      <c r="G359" s="141">
        <f t="shared" si="74"/>
        <v>0</v>
      </c>
      <c r="H359" s="142">
        <f t="shared" si="73"/>
        <v>0</v>
      </c>
    </row>
    <row r="360" spans="1:8" hidden="1" x14ac:dyDescent="0.25">
      <c r="A360" s="97" t="s">
        <v>360</v>
      </c>
      <c r="B360" s="143">
        <f>SUMIFS('PP10'!$J:$J,'PP10'!$B:$B,$A360,'PP10'!$K:$K,"A")</f>
        <v>0</v>
      </c>
      <c r="C360" s="143">
        <f>SUMIFS('PP10'!$J:$J,'PP10'!$B:$B,$A360,'PP10'!$K:$K,"B")</f>
        <v>0</v>
      </c>
      <c r="D360" s="143">
        <f>SUMIFS('PP10'!$J:$J,'PP10'!$B:$B,$A360,'PP10'!$K:$K,"C")</f>
        <v>0</v>
      </c>
      <c r="E360" s="143">
        <f>SUMIFS('PP10'!$J:$J,'PP10'!$B:$B,$A360,'PP10'!$K:$K,"D")</f>
        <v>0</v>
      </c>
      <c r="F360" s="143">
        <f>SUMIFS('PP10'!$J:$J,'PP10'!$B:$B,$A360,'PP10'!$K:$K,"E")</f>
        <v>0</v>
      </c>
      <c r="G360" s="143">
        <f>SUMIFS('PP10'!$J:$J,'PP10'!$B:$B,$A360,'PP10'!$K:$K,"F")</f>
        <v>0</v>
      </c>
      <c r="H360" s="144">
        <f t="shared" si="73"/>
        <v>0</v>
      </c>
    </row>
    <row r="361" spans="1:8" hidden="1" x14ac:dyDescent="0.25">
      <c r="A361" s="97" t="s">
        <v>361</v>
      </c>
      <c r="B361" s="143">
        <f>SUMIFS('PP10'!$J:$J,'PP10'!$B:$B,$A361,'PP10'!$K:$K,"A")</f>
        <v>0</v>
      </c>
      <c r="C361" s="143">
        <f>SUMIFS('PP10'!$J:$J,'PP10'!$B:$B,$A361,'PP10'!$K:$K,"B")</f>
        <v>0</v>
      </c>
      <c r="D361" s="143">
        <f>SUMIFS('PP10'!$J:$J,'PP10'!$B:$B,$A361,'PP10'!$K:$K,"C")</f>
        <v>0</v>
      </c>
      <c r="E361" s="143">
        <f>SUMIFS('PP10'!$J:$J,'PP10'!$B:$B,$A361,'PP10'!$K:$K,"D")</f>
        <v>0</v>
      </c>
      <c r="F361" s="143">
        <f>SUMIFS('PP10'!$J:$J,'PP10'!$B:$B,$A361,'PP10'!$K:$K,"E")</f>
        <v>0</v>
      </c>
      <c r="G361" s="143">
        <f>SUMIFS('PP10'!$J:$J,'PP10'!$B:$B,$A361,'PP10'!$K:$K,"F")</f>
        <v>0</v>
      </c>
      <c r="H361" s="144">
        <f t="shared" si="73"/>
        <v>0</v>
      </c>
    </row>
    <row r="362" spans="1:8" hidden="1" x14ac:dyDescent="0.25">
      <c r="A362" s="97" t="s">
        <v>362</v>
      </c>
      <c r="B362" s="143">
        <f>SUMIFS('PP10'!$J:$J,'PP10'!$B:$B,$A362,'PP10'!$K:$K,"A")</f>
        <v>0</v>
      </c>
      <c r="C362" s="143">
        <f>SUMIFS('PP10'!$J:$J,'PP10'!$B:$B,$A362,'PP10'!$K:$K,"B")</f>
        <v>0</v>
      </c>
      <c r="D362" s="143">
        <f>SUMIFS('PP10'!$J:$J,'PP10'!$B:$B,$A362,'PP10'!$K:$K,"C")</f>
        <v>0</v>
      </c>
      <c r="E362" s="143">
        <f>SUMIFS('PP10'!$J:$J,'PP10'!$B:$B,$A362,'PP10'!$K:$K,"D")</f>
        <v>0</v>
      </c>
      <c r="F362" s="143">
        <f>SUMIFS('PP10'!$J:$J,'PP10'!$B:$B,$A362,'PP10'!$K:$K,"E")</f>
        <v>0</v>
      </c>
      <c r="G362" s="143">
        <f>SUMIFS('PP10'!$J:$J,'PP10'!$B:$B,$A362,'PP10'!$K:$K,"F")</f>
        <v>0</v>
      </c>
      <c r="H362" s="144">
        <f t="shared" si="73"/>
        <v>0</v>
      </c>
    </row>
    <row r="363" spans="1:8" hidden="1" x14ac:dyDescent="0.25">
      <c r="A363" s="97" t="s">
        <v>363</v>
      </c>
      <c r="B363" s="143">
        <f>SUMIFS('PP10'!$J:$J,'PP10'!$B:$B,$A363,'PP10'!$K:$K,"A")</f>
        <v>0</v>
      </c>
      <c r="C363" s="143">
        <f>SUMIFS('PP10'!$J:$J,'PP10'!$B:$B,$A363,'PP10'!$K:$K,"B")</f>
        <v>0</v>
      </c>
      <c r="D363" s="143">
        <f>SUMIFS('PP10'!$J:$J,'PP10'!$B:$B,$A363,'PP10'!$K:$K,"C")</f>
        <v>0</v>
      </c>
      <c r="E363" s="143">
        <f>SUMIFS('PP10'!$J:$J,'PP10'!$B:$B,$A363,'PP10'!$K:$K,"D")</f>
        <v>0</v>
      </c>
      <c r="F363" s="143">
        <f>SUMIFS('PP10'!$J:$J,'PP10'!$B:$B,$A363,'PP10'!$K:$K,"E")</f>
        <v>0</v>
      </c>
      <c r="G363" s="143">
        <f>SUMIFS('PP10'!$J:$J,'PP10'!$B:$B,$A363,'PP10'!$K:$K,"F")</f>
        <v>0</v>
      </c>
      <c r="H363" s="144">
        <f t="shared" si="73"/>
        <v>0</v>
      </c>
    </row>
    <row r="364" spans="1:8" hidden="1" x14ac:dyDescent="0.25">
      <c r="A364" s="97" t="s">
        <v>364</v>
      </c>
      <c r="B364" s="143">
        <f>SUMIFS('PP10'!$J:$J,'PP10'!$B:$B,$A364,'PP10'!$K:$K,"A")</f>
        <v>0</v>
      </c>
      <c r="C364" s="143">
        <f>SUMIFS('PP10'!$J:$J,'PP10'!$B:$B,$A364,'PP10'!$K:$K,"B")</f>
        <v>0</v>
      </c>
      <c r="D364" s="143">
        <f>SUMIFS('PP10'!$J:$J,'PP10'!$B:$B,$A364,'PP10'!$K:$K,"C")</f>
        <v>0</v>
      </c>
      <c r="E364" s="143">
        <f>SUMIFS('PP10'!$J:$J,'PP10'!$B:$B,$A364,'PP10'!$K:$K,"D")</f>
        <v>0</v>
      </c>
      <c r="F364" s="143">
        <f>SUMIFS('PP10'!$J:$J,'PP10'!$B:$B,$A364,'PP10'!$K:$K,"E")</f>
        <v>0</v>
      </c>
      <c r="G364" s="143">
        <f>SUMIFS('PP10'!$J:$J,'PP10'!$B:$B,$A364,'PP10'!$K:$K,"F")</f>
        <v>0</v>
      </c>
      <c r="H364" s="144">
        <f t="shared" si="73"/>
        <v>0</v>
      </c>
    </row>
    <row r="365" spans="1:8" hidden="1" x14ac:dyDescent="0.25">
      <c r="A365" s="96" t="s">
        <v>24</v>
      </c>
      <c r="B365" s="141">
        <f t="shared" ref="B365:G365" si="75">SUM(B366:B370)</f>
        <v>0</v>
      </c>
      <c r="C365" s="141">
        <f t="shared" si="75"/>
        <v>0</v>
      </c>
      <c r="D365" s="141">
        <f t="shared" si="75"/>
        <v>0</v>
      </c>
      <c r="E365" s="141">
        <f t="shared" si="75"/>
        <v>0</v>
      </c>
      <c r="F365" s="141">
        <f t="shared" si="75"/>
        <v>0</v>
      </c>
      <c r="G365" s="141">
        <f t="shared" si="75"/>
        <v>0</v>
      </c>
      <c r="H365" s="142">
        <f t="shared" si="73"/>
        <v>0</v>
      </c>
    </row>
    <row r="366" spans="1:8" hidden="1" x14ac:dyDescent="0.25">
      <c r="A366" s="97" t="s">
        <v>365</v>
      </c>
      <c r="B366" s="143">
        <f>SUMIFS('PP10'!$J:$J,'PP10'!$B:$B,$A366,'PP10'!$K:$K,"A")</f>
        <v>0</v>
      </c>
      <c r="C366" s="143">
        <f>SUMIFS('PP10'!$J:$J,'PP10'!$B:$B,$A366,'PP10'!$K:$K,"B")</f>
        <v>0</v>
      </c>
      <c r="D366" s="143">
        <f>SUMIFS('PP10'!$J:$J,'PP10'!$B:$B,$A366,'PP10'!$K:$K,"C")</f>
        <v>0</v>
      </c>
      <c r="E366" s="143">
        <f>SUMIFS('PP10'!$J:$J,'PP10'!$B:$B,$A366,'PP10'!$K:$K,"D")</f>
        <v>0</v>
      </c>
      <c r="F366" s="143">
        <f>SUMIFS('PP10'!$J:$J,'PP10'!$B:$B,$A366,'PP10'!$K:$K,"E")</f>
        <v>0</v>
      </c>
      <c r="G366" s="143">
        <f>SUMIFS('PP10'!$J:$J,'PP10'!$B:$B,$A366,'PP10'!$K:$K,"F")</f>
        <v>0</v>
      </c>
      <c r="H366" s="144">
        <f t="shared" si="73"/>
        <v>0</v>
      </c>
    </row>
    <row r="367" spans="1:8" hidden="1" x14ac:dyDescent="0.25">
      <c r="A367" s="97" t="s">
        <v>366</v>
      </c>
      <c r="B367" s="143">
        <f>SUMIFS('PP10'!$J:$J,'PP10'!$B:$B,$A367,'PP10'!$K:$K,"A")</f>
        <v>0</v>
      </c>
      <c r="C367" s="143">
        <f>SUMIFS('PP10'!$J:$J,'PP10'!$B:$B,$A367,'PP10'!$K:$K,"B")</f>
        <v>0</v>
      </c>
      <c r="D367" s="143">
        <f>SUMIFS('PP10'!$J:$J,'PP10'!$B:$B,$A367,'PP10'!$K:$K,"C")</f>
        <v>0</v>
      </c>
      <c r="E367" s="143">
        <f>SUMIFS('PP10'!$J:$J,'PP10'!$B:$B,$A367,'PP10'!$K:$K,"D")</f>
        <v>0</v>
      </c>
      <c r="F367" s="143">
        <f>SUMIFS('PP10'!$J:$J,'PP10'!$B:$B,$A367,'PP10'!$K:$K,"E")</f>
        <v>0</v>
      </c>
      <c r="G367" s="143">
        <f>SUMIFS('PP10'!$J:$J,'PP10'!$B:$B,$A367,'PP10'!$K:$K,"F")</f>
        <v>0</v>
      </c>
      <c r="H367" s="144">
        <f t="shared" si="73"/>
        <v>0</v>
      </c>
    </row>
    <row r="368" spans="1:8" hidden="1" x14ac:dyDescent="0.25">
      <c r="A368" s="97" t="s">
        <v>367</v>
      </c>
      <c r="B368" s="143">
        <f>SUMIFS('PP10'!$J:$J,'PP10'!$B:$B,$A368,'PP10'!$K:$K,"A")</f>
        <v>0</v>
      </c>
      <c r="C368" s="143">
        <f>SUMIFS('PP10'!$J:$J,'PP10'!$B:$B,$A368,'PP10'!$K:$K,"B")</f>
        <v>0</v>
      </c>
      <c r="D368" s="143">
        <f>SUMIFS('PP10'!$J:$J,'PP10'!$B:$B,$A368,'PP10'!$K:$K,"C")</f>
        <v>0</v>
      </c>
      <c r="E368" s="143">
        <f>SUMIFS('PP10'!$J:$J,'PP10'!$B:$B,$A368,'PP10'!$K:$K,"D")</f>
        <v>0</v>
      </c>
      <c r="F368" s="143">
        <f>SUMIFS('PP10'!$J:$J,'PP10'!$B:$B,$A368,'PP10'!$K:$K,"E")</f>
        <v>0</v>
      </c>
      <c r="G368" s="143">
        <f>SUMIFS('PP10'!$J:$J,'PP10'!$B:$B,$A368,'PP10'!$K:$K,"F")</f>
        <v>0</v>
      </c>
      <c r="H368" s="144">
        <f t="shared" si="73"/>
        <v>0</v>
      </c>
    </row>
    <row r="369" spans="1:8" hidden="1" x14ac:dyDescent="0.25">
      <c r="A369" s="97" t="s">
        <v>368</v>
      </c>
      <c r="B369" s="143">
        <f>SUMIFS('PP10'!$J:$J,'PP10'!$B:$B,$A369,'PP10'!$K:$K,"A")</f>
        <v>0</v>
      </c>
      <c r="C369" s="143">
        <f>SUMIFS('PP10'!$J:$J,'PP10'!$B:$B,$A369,'PP10'!$K:$K,"B")</f>
        <v>0</v>
      </c>
      <c r="D369" s="143">
        <f>SUMIFS('PP10'!$J:$J,'PP10'!$B:$B,$A369,'PP10'!$K:$K,"C")</f>
        <v>0</v>
      </c>
      <c r="E369" s="143">
        <f>SUMIFS('PP10'!$J:$J,'PP10'!$B:$B,$A369,'PP10'!$K:$K,"D")</f>
        <v>0</v>
      </c>
      <c r="F369" s="143">
        <f>SUMIFS('PP10'!$J:$J,'PP10'!$B:$B,$A369,'PP10'!$K:$K,"E")</f>
        <v>0</v>
      </c>
      <c r="G369" s="143">
        <f>SUMIFS('PP10'!$J:$J,'PP10'!$B:$B,$A369,'PP10'!$K:$K,"F")</f>
        <v>0</v>
      </c>
      <c r="H369" s="144">
        <f t="shared" si="73"/>
        <v>0</v>
      </c>
    </row>
    <row r="370" spans="1:8" hidden="1" x14ac:dyDescent="0.25">
      <c r="A370" s="97" t="s">
        <v>369</v>
      </c>
      <c r="B370" s="143">
        <f>SUMIFS('PP10'!$J:$J,'PP10'!$B:$B,$A370,'PP10'!$K:$K,"A")</f>
        <v>0</v>
      </c>
      <c r="C370" s="143">
        <f>SUMIFS('PP10'!$J:$J,'PP10'!$B:$B,$A370,'PP10'!$K:$K,"B")</f>
        <v>0</v>
      </c>
      <c r="D370" s="143">
        <f>SUMIFS('PP10'!$J:$J,'PP10'!$B:$B,$A370,'PP10'!$K:$K,"C")</f>
        <v>0</v>
      </c>
      <c r="E370" s="143">
        <f>SUMIFS('PP10'!$J:$J,'PP10'!$B:$B,$A370,'PP10'!$K:$K,"D")</f>
        <v>0</v>
      </c>
      <c r="F370" s="143">
        <f>SUMIFS('PP10'!$J:$J,'PP10'!$B:$B,$A370,'PP10'!$K:$K,"E")</f>
        <v>0</v>
      </c>
      <c r="G370" s="143">
        <f>SUMIFS('PP10'!$J:$J,'PP10'!$B:$B,$A370,'PP10'!$K:$K,"F")</f>
        <v>0</v>
      </c>
      <c r="H370" s="144">
        <f t="shared" si="73"/>
        <v>0</v>
      </c>
    </row>
    <row r="371" spans="1:8" hidden="1" x14ac:dyDescent="0.25">
      <c r="A371" s="96" t="s">
        <v>25</v>
      </c>
      <c r="B371" s="141">
        <f t="shared" ref="B371:G371" si="76">SUM(B372:B376)</f>
        <v>0</v>
      </c>
      <c r="C371" s="141">
        <f t="shared" si="76"/>
        <v>0</v>
      </c>
      <c r="D371" s="141">
        <f t="shared" si="76"/>
        <v>0</v>
      </c>
      <c r="E371" s="141">
        <f t="shared" si="76"/>
        <v>0</v>
      </c>
      <c r="F371" s="141">
        <f t="shared" si="76"/>
        <v>0</v>
      </c>
      <c r="G371" s="141">
        <f t="shared" si="76"/>
        <v>0</v>
      </c>
      <c r="H371" s="142">
        <f t="shared" si="73"/>
        <v>0</v>
      </c>
    </row>
    <row r="372" spans="1:8" hidden="1" x14ac:dyDescent="0.25">
      <c r="A372" s="97" t="s">
        <v>359</v>
      </c>
      <c r="B372" s="143">
        <f>SUMIFS('PP10'!$J:$J,'PP10'!$B:$B,$A372,'PP10'!$K:$K,"A")</f>
        <v>0</v>
      </c>
      <c r="C372" s="143">
        <f>SUMIFS('PP10'!$J:$J,'PP10'!$B:$B,$A372,'PP10'!$K:$K,"B")</f>
        <v>0</v>
      </c>
      <c r="D372" s="143">
        <f>SUMIFS('PP10'!$J:$J,'PP10'!$B:$B,$A372,'PP10'!$K:$K,"C")</f>
        <v>0</v>
      </c>
      <c r="E372" s="143">
        <f>SUMIFS('PP10'!$J:$J,'PP10'!$B:$B,$A372,'PP10'!$K:$K,"D")</f>
        <v>0</v>
      </c>
      <c r="F372" s="143">
        <f>SUMIFS('PP10'!$J:$J,'PP10'!$B:$B,$A372,'PP10'!$K:$K,"E")</f>
        <v>0</v>
      </c>
      <c r="G372" s="143">
        <f>SUMIFS('PP10'!$J:$J,'PP10'!$B:$B,$A372,'PP10'!$K:$K,"F")</f>
        <v>0</v>
      </c>
      <c r="H372" s="144">
        <f t="shared" si="73"/>
        <v>0</v>
      </c>
    </row>
    <row r="373" spans="1:8" hidden="1" x14ac:dyDescent="0.25">
      <c r="A373" s="97" t="s">
        <v>370</v>
      </c>
      <c r="B373" s="143">
        <f>SUMIFS('PP10'!$J:$J,'PP10'!$B:$B,$A373,'PP10'!$K:$K,"A")</f>
        <v>0</v>
      </c>
      <c r="C373" s="143">
        <f>SUMIFS('PP10'!$J:$J,'PP10'!$B:$B,$A373,'PP10'!$K:$K,"B")</f>
        <v>0</v>
      </c>
      <c r="D373" s="143">
        <f>SUMIFS('PP10'!$J:$J,'PP10'!$B:$B,$A373,'PP10'!$K:$K,"C")</f>
        <v>0</v>
      </c>
      <c r="E373" s="143">
        <f>SUMIFS('PP10'!$J:$J,'PP10'!$B:$B,$A373,'PP10'!$K:$K,"D")</f>
        <v>0</v>
      </c>
      <c r="F373" s="143">
        <f>SUMIFS('PP10'!$J:$J,'PP10'!$B:$B,$A373,'PP10'!$K:$K,"E")</f>
        <v>0</v>
      </c>
      <c r="G373" s="143">
        <f>SUMIFS('PP10'!$J:$J,'PP10'!$B:$B,$A373,'PP10'!$K:$K,"F")</f>
        <v>0</v>
      </c>
      <c r="H373" s="144">
        <f t="shared" si="73"/>
        <v>0</v>
      </c>
    </row>
    <row r="374" spans="1:8" hidden="1" x14ac:dyDescent="0.25">
      <c r="A374" s="97" t="s">
        <v>371</v>
      </c>
      <c r="B374" s="143">
        <f>SUMIFS('PP10'!$J:$J,'PP10'!$B:$B,$A374,'PP10'!$K:$K,"A")</f>
        <v>0</v>
      </c>
      <c r="C374" s="143">
        <f>SUMIFS('PP10'!$J:$J,'PP10'!$B:$B,$A374,'PP10'!$K:$K,"B")</f>
        <v>0</v>
      </c>
      <c r="D374" s="143">
        <f>SUMIFS('PP10'!$J:$J,'PP10'!$B:$B,$A374,'PP10'!$K:$K,"C")</f>
        <v>0</v>
      </c>
      <c r="E374" s="143">
        <f>SUMIFS('PP10'!$J:$J,'PP10'!$B:$B,$A374,'PP10'!$K:$K,"D")</f>
        <v>0</v>
      </c>
      <c r="F374" s="143">
        <f>SUMIFS('PP10'!$J:$J,'PP10'!$B:$B,$A374,'PP10'!$K:$K,"E")</f>
        <v>0</v>
      </c>
      <c r="G374" s="143">
        <f>SUMIFS('PP10'!$J:$J,'PP10'!$B:$B,$A374,'PP10'!$K:$K,"F")</f>
        <v>0</v>
      </c>
      <c r="H374" s="144">
        <f t="shared" si="73"/>
        <v>0</v>
      </c>
    </row>
    <row r="375" spans="1:8" hidden="1" x14ac:dyDescent="0.25">
      <c r="A375" s="97" t="s">
        <v>372</v>
      </c>
      <c r="B375" s="143">
        <f>SUMIFS('PP10'!$J:$J,'PP10'!$B:$B,$A375,'PP10'!$K:$K,"A")</f>
        <v>0</v>
      </c>
      <c r="C375" s="143">
        <f>SUMIFS('PP10'!$J:$J,'PP10'!$B:$B,$A375,'PP10'!$K:$K,"B")</f>
        <v>0</v>
      </c>
      <c r="D375" s="143">
        <f>SUMIFS('PP10'!$J:$J,'PP10'!$B:$B,$A375,'PP10'!$K:$K,"C")</f>
        <v>0</v>
      </c>
      <c r="E375" s="143">
        <f>SUMIFS('PP10'!$J:$J,'PP10'!$B:$B,$A375,'PP10'!$K:$K,"D")</f>
        <v>0</v>
      </c>
      <c r="F375" s="143">
        <f>SUMIFS('PP10'!$J:$J,'PP10'!$B:$B,$A375,'PP10'!$K:$K,"E")</f>
        <v>0</v>
      </c>
      <c r="G375" s="143">
        <f>SUMIFS('PP10'!$J:$J,'PP10'!$B:$B,$A375,'PP10'!$K:$K,"F")</f>
        <v>0</v>
      </c>
      <c r="H375" s="144">
        <f t="shared" si="73"/>
        <v>0</v>
      </c>
    </row>
    <row r="376" spans="1:8" hidden="1" x14ac:dyDescent="0.25">
      <c r="A376" s="97" t="s">
        <v>373</v>
      </c>
      <c r="B376" s="143">
        <f>SUMIFS('PP10'!$J:$J,'PP10'!$B:$B,$A376,'PP10'!$K:$K,"A")</f>
        <v>0</v>
      </c>
      <c r="C376" s="143">
        <f>SUMIFS('PP10'!$J:$J,'PP10'!$B:$B,$A376,'PP10'!$K:$K,"B")</f>
        <v>0</v>
      </c>
      <c r="D376" s="143">
        <f>SUMIFS('PP10'!$J:$J,'PP10'!$B:$B,$A376,'PP10'!$K:$K,"C")</f>
        <v>0</v>
      </c>
      <c r="E376" s="143">
        <f>SUMIFS('PP10'!$J:$J,'PP10'!$B:$B,$A376,'PP10'!$K:$K,"D")</f>
        <v>0</v>
      </c>
      <c r="F376" s="143">
        <f>SUMIFS('PP10'!$J:$J,'PP10'!$B:$B,$A376,'PP10'!$K:$K,"E")</f>
        <v>0</v>
      </c>
      <c r="G376" s="143">
        <f>SUMIFS('PP10'!$J:$J,'PP10'!$B:$B,$A376,'PP10'!$K:$K,"F")</f>
        <v>0</v>
      </c>
      <c r="H376" s="144">
        <f t="shared" si="73"/>
        <v>0</v>
      </c>
    </row>
    <row r="377" spans="1:8" hidden="1" x14ac:dyDescent="0.25">
      <c r="A377" s="96" t="s">
        <v>26</v>
      </c>
      <c r="B377" s="141">
        <f t="shared" ref="B377:G377" si="77">SUM(B378:B382)</f>
        <v>0</v>
      </c>
      <c r="C377" s="141">
        <f t="shared" si="77"/>
        <v>0</v>
      </c>
      <c r="D377" s="141">
        <f t="shared" si="77"/>
        <v>0</v>
      </c>
      <c r="E377" s="141">
        <f t="shared" si="77"/>
        <v>0</v>
      </c>
      <c r="F377" s="141">
        <f t="shared" si="77"/>
        <v>0</v>
      </c>
      <c r="G377" s="141">
        <f t="shared" si="77"/>
        <v>0</v>
      </c>
      <c r="H377" s="142">
        <f t="shared" si="73"/>
        <v>0</v>
      </c>
    </row>
    <row r="378" spans="1:8" hidden="1" x14ac:dyDescent="0.25">
      <c r="A378" s="97" t="s">
        <v>374</v>
      </c>
      <c r="B378" s="143">
        <f>SUMIFS('PP10'!$J:$J,'PP10'!$B:$B,$A378,'PP10'!$K:$K,"A")</f>
        <v>0</v>
      </c>
      <c r="C378" s="143">
        <f>SUMIFS('PP10'!$J:$J,'PP10'!$B:$B,$A378,'PP10'!$K:$K,"B")</f>
        <v>0</v>
      </c>
      <c r="D378" s="143">
        <f>SUMIFS('PP10'!$J:$J,'PP10'!$B:$B,$A378,'PP10'!$K:$K,"C")</f>
        <v>0</v>
      </c>
      <c r="E378" s="143">
        <f>SUMIFS('PP10'!$J:$J,'PP10'!$B:$B,$A378,'PP10'!$K:$K,"D")</f>
        <v>0</v>
      </c>
      <c r="F378" s="143">
        <f>SUMIFS('PP10'!$J:$J,'PP10'!$B:$B,$A378,'PP10'!$K:$K,"E")</f>
        <v>0</v>
      </c>
      <c r="G378" s="143">
        <f>SUMIFS('PP10'!$J:$J,'PP10'!$B:$B,$A378,'PP10'!$K:$K,"F")</f>
        <v>0</v>
      </c>
      <c r="H378" s="144">
        <f t="shared" si="73"/>
        <v>0</v>
      </c>
    </row>
    <row r="379" spans="1:8" hidden="1" x14ac:dyDescent="0.25">
      <c r="A379" s="97" t="s">
        <v>376</v>
      </c>
      <c r="B379" s="143">
        <f>SUMIFS('PP10'!$J:$J,'PP10'!$B:$B,$A379,'PP10'!$K:$K,"A")</f>
        <v>0</v>
      </c>
      <c r="C379" s="143">
        <f>SUMIFS('PP10'!$J:$J,'PP10'!$B:$B,$A379,'PP10'!$K:$K,"B")</f>
        <v>0</v>
      </c>
      <c r="D379" s="143">
        <f>SUMIFS('PP10'!$J:$J,'PP10'!$B:$B,$A379,'PP10'!$K:$K,"C")</f>
        <v>0</v>
      </c>
      <c r="E379" s="143">
        <f>SUMIFS('PP10'!$J:$J,'PP10'!$B:$B,$A379,'PP10'!$K:$K,"D")</f>
        <v>0</v>
      </c>
      <c r="F379" s="143">
        <f>SUMIFS('PP10'!$J:$J,'PP10'!$B:$B,$A379,'PP10'!$K:$K,"E")</f>
        <v>0</v>
      </c>
      <c r="G379" s="143">
        <f>SUMIFS('PP10'!$J:$J,'PP10'!$B:$B,$A379,'PP10'!$K:$K,"F")</f>
        <v>0</v>
      </c>
      <c r="H379" s="144">
        <f t="shared" si="73"/>
        <v>0</v>
      </c>
    </row>
    <row r="380" spans="1:8" hidden="1" x14ac:dyDescent="0.25">
      <c r="A380" s="97" t="s">
        <v>378</v>
      </c>
      <c r="B380" s="143">
        <f>SUMIFS('PP10'!$J:$J,'PP10'!$B:$B,$A380,'PP10'!$K:$K,"A")</f>
        <v>0</v>
      </c>
      <c r="C380" s="143">
        <f>SUMIFS('PP10'!$J:$J,'PP10'!$B:$B,$A380,'PP10'!$K:$K,"B")</f>
        <v>0</v>
      </c>
      <c r="D380" s="143">
        <f>SUMIFS('PP10'!$J:$J,'PP10'!$B:$B,$A380,'PP10'!$K:$K,"C")</f>
        <v>0</v>
      </c>
      <c r="E380" s="143">
        <f>SUMIFS('PP10'!$J:$J,'PP10'!$B:$B,$A380,'PP10'!$K:$K,"D")</f>
        <v>0</v>
      </c>
      <c r="F380" s="143">
        <f>SUMIFS('PP10'!$J:$J,'PP10'!$B:$B,$A380,'PP10'!$K:$K,"E")</f>
        <v>0</v>
      </c>
      <c r="G380" s="143">
        <f>SUMIFS('PP10'!$J:$J,'PP10'!$B:$B,$A380,'PP10'!$K:$K,"F")</f>
        <v>0</v>
      </c>
      <c r="H380" s="144">
        <f t="shared" si="73"/>
        <v>0</v>
      </c>
    </row>
    <row r="381" spans="1:8" hidden="1" x14ac:dyDescent="0.25">
      <c r="A381" s="97" t="s">
        <v>380</v>
      </c>
      <c r="B381" s="143">
        <f>SUMIFS('PP10'!$J:$J,'PP10'!$B:$B,$A381,'PP10'!$K:$K,"A")</f>
        <v>0</v>
      </c>
      <c r="C381" s="143">
        <f>SUMIFS('PP10'!$J:$J,'PP10'!$B:$B,$A381,'PP10'!$K:$K,"B")</f>
        <v>0</v>
      </c>
      <c r="D381" s="143">
        <f>SUMIFS('PP10'!$J:$J,'PP10'!$B:$B,$A381,'PP10'!$K:$K,"C")</f>
        <v>0</v>
      </c>
      <c r="E381" s="143">
        <f>SUMIFS('PP10'!$J:$J,'PP10'!$B:$B,$A381,'PP10'!$K:$K,"D")</f>
        <v>0</v>
      </c>
      <c r="F381" s="143">
        <f>SUMIFS('PP10'!$J:$J,'PP10'!$B:$B,$A381,'PP10'!$K:$K,"E")</f>
        <v>0</v>
      </c>
      <c r="G381" s="143">
        <f>SUMIFS('PP10'!$J:$J,'PP10'!$B:$B,$A381,'PP10'!$K:$K,"F")</f>
        <v>0</v>
      </c>
      <c r="H381" s="144">
        <f t="shared" si="73"/>
        <v>0</v>
      </c>
    </row>
    <row r="382" spans="1:8" hidden="1" x14ac:dyDescent="0.25">
      <c r="A382" s="97" t="s">
        <v>382</v>
      </c>
      <c r="B382" s="143">
        <f>SUMIFS('PP10'!$J:$J,'PP10'!$B:$B,$A382,'PP10'!$K:$K,"A")</f>
        <v>0</v>
      </c>
      <c r="C382" s="143">
        <f>SUMIFS('PP10'!$J:$J,'PP10'!$B:$B,$A382,'PP10'!$K:$K,"B")</f>
        <v>0</v>
      </c>
      <c r="D382" s="143">
        <f>SUMIFS('PP10'!$J:$J,'PP10'!$B:$B,$A382,'PP10'!$K:$K,"C")</f>
        <v>0</v>
      </c>
      <c r="E382" s="143">
        <f>SUMIFS('PP10'!$J:$J,'PP10'!$B:$B,$A382,'PP10'!$K:$K,"D")</f>
        <v>0</v>
      </c>
      <c r="F382" s="143">
        <f>SUMIFS('PP10'!$J:$J,'PP10'!$B:$B,$A382,'PP10'!$K:$K,"E")</f>
        <v>0</v>
      </c>
      <c r="G382" s="143">
        <f>SUMIFS('PP10'!$J:$J,'PP10'!$B:$B,$A382,'PP10'!$K:$K,"F")</f>
        <v>0</v>
      </c>
      <c r="H382" s="144">
        <f t="shared" si="73"/>
        <v>0</v>
      </c>
    </row>
    <row r="383" spans="1:8" hidden="1" x14ac:dyDescent="0.25">
      <c r="A383" s="96" t="s">
        <v>27</v>
      </c>
      <c r="B383" s="141">
        <f t="shared" ref="B383:G383" si="78">SUM(B384:B388)</f>
        <v>0</v>
      </c>
      <c r="C383" s="141">
        <f t="shared" si="78"/>
        <v>0</v>
      </c>
      <c r="D383" s="141">
        <f t="shared" si="78"/>
        <v>0</v>
      </c>
      <c r="E383" s="141">
        <f t="shared" si="78"/>
        <v>0</v>
      </c>
      <c r="F383" s="141">
        <f t="shared" si="78"/>
        <v>0</v>
      </c>
      <c r="G383" s="141">
        <f t="shared" si="78"/>
        <v>0</v>
      </c>
      <c r="H383" s="142">
        <f t="shared" si="73"/>
        <v>0</v>
      </c>
    </row>
    <row r="384" spans="1:8" hidden="1" x14ac:dyDescent="0.25">
      <c r="A384" s="97" t="s">
        <v>375</v>
      </c>
      <c r="B384" s="143">
        <f>SUMIFS('PP10'!$J:$J,'PP10'!$B:$B,$A384,'PP10'!$K:$K,"A")</f>
        <v>0</v>
      </c>
      <c r="C384" s="143">
        <f>SUMIFS('PP10'!$J:$J,'PP10'!$B:$B,$A384,'PP10'!$K:$K,"B")</f>
        <v>0</v>
      </c>
      <c r="D384" s="143">
        <f>SUMIFS('PP10'!$J:$J,'PP10'!$B:$B,$A384,'PP10'!$K:$K,"C")</f>
        <v>0</v>
      </c>
      <c r="E384" s="143">
        <f>SUMIFS('PP10'!$J:$J,'PP10'!$B:$B,$A384,'PP10'!$K:$K,"D")</f>
        <v>0</v>
      </c>
      <c r="F384" s="143">
        <f>SUMIFS('PP10'!$J:$J,'PP10'!$B:$B,$A384,'PP10'!$K:$K,"E")</f>
        <v>0</v>
      </c>
      <c r="G384" s="143">
        <f>SUMIFS('PP10'!$J:$J,'PP10'!$B:$B,$A384,'PP10'!$K:$K,"F")</f>
        <v>0</v>
      </c>
      <c r="H384" s="144">
        <f t="shared" si="73"/>
        <v>0</v>
      </c>
    </row>
    <row r="385" spans="1:8" hidden="1" x14ac:dyDescent="0.25">
      <c r="A385" s="97" t="s">
        <v>377</v>
      </c>
      <c r="B385" s="143">
        <f>SUMIFS('PP10'!$J:$J,'PP10'!$B:$B,$A385,'PP10'!$K:$K,"A")</f>
        <v>0</v>
      </c>
      <c r="C385" s="143">
        <f>SUMIFS('PP10'!$J:$J,'PP10'!$B:$B,$A385,'PP10'!$K:$K,"B")</f>
        <v>0</v>
      </c>
      <c r="D385" s="143">
        <f>SUMIFS('PP10'!$J:$J,'PP10'!$B:$B,$A385,'PP10'!$K:$K,"C")</f>
        <v>0</v>
      </c>
      <c r="E385" s="143">
        <f>SUMIFS('PP10'!$J:$J,'PP10'!$B:$B,$A385,'PP10'!$K:$K,"D")</f>
        <v>0</v>
      </c>
      <c r="F385" s="143">
        <f>SUMIFS('PP10'!$J:$J,'PP10'!$B:$B,$A385,'PP10'!$K:$K,"E")</f>
        <v>0</v>
      </c>
      <c r="G385" s="143">
        <f>SUMIFS('PP10'!$J:$J,'PP10'!$B:$B,$A385,'PP10'!$K:$K,"F")</f>
        <v>0</v>
      </c>
      <c r="H385" s="144">
        <f t="shared" si="73"/>
        <v>0</v>
      </c>
    </row>
    <row r="386" spans="1:8" hidden="1" x14ac:dyDescent="0.25">
      <c r="A386" s="97" t="s">
        <v>379</v>
      </c>
      <c r="B386" s="143">
        <f>SUMIFS('PP10'!$J:$J,'PP10'!$B:$B,$A386,'PP10'!$K:$K,"A")</f>
        <v>0</v>
      </c>
      <c r="C386" s="143">
        <f>SUMIFS('PP10'!$J:$J,'PP10'!$B:$B,$A386,'PP10'!$K:$K,"B")</f>
        <v>0</v>
      </c>
      <c r="D386" s="143">
        <f>SUMIFS('PP10'!$J:$J,'PP10'!$B:$B,$A386,'PP10'!$K:$K,"C")</f>
        <v>0</v>
      </c>
      <c r="E386" s="143">
        <f>SUMIFS('PP10'!$J:$J,'PP10'!$B:$B,$A386,'PP10'!$K:$K,"D")</f>
        <v>0</v>
      </c>
      <c r="F386" s="143">
        <f>SUMIFS('PP10'!$J:$J,'PP10'!$B:$B,$A386,'PP10'!$K:$K,"E")</f>
        <v>0</v>
      </c>
      <c r="G386" s="143">
        <f>SUMIFS('PP10'!$J:$J,'PP10'!$B:$B,$A386,'PP10'!$K:$K,"F")</f>
        <v>0</v>
      </c>
      <c r="H386" s="144">
        <f t="shared" si="73"/>
        <v>0</v>
      </c>
    </row>
    <row r="387" spans="1:8" hidden="1" x14ac:dyDescent="0.25">
      <c r="A387" s="97" t="s">
        <v>381</v>
      </c>
      <c r="B387" s="143">
        <f>SUMIFS('PP10'!$J:$J,'PP10'!$B:$B,$A387,'PP10'!$K:$K,"A")</f>
        <v>0</v>
      </c>
      <c r="C387" s="143">
        <f>SUMIFS('PP10'!$J:$J,'PP10'!$B:$B,$A387,'PP10'!$K:$K,"B")</f>
        <v>0</v>
      </c>
      <c r="D387" s="143">
        <f>SUMIFS('PP10'!$J:$J,'PP10'!$B:$B,$A387,'PP10'!$K:$K,"C")</f>
        <v>0</v>
      </c>
      <c r="E387" s="143">
        <f>SUMIFS('PP10'!$J:$J,'PP10'!$B:$B,$A387,'PP10'!$K:$K,"D")</f>
        <v>0</v>
      </c>
      <c r="F387" s="143">
        <f>SUMIFS('PP10'!$J:$J,'PP10'!$B:$B,$A387,'PP10'!$K:$K,"E")</f>
        <v>0</v>
      </c>
      <c r="G387" s="143">
        <f>SUMIFS('PP10'!$J:$J,'PP10'!$B:$B,$A387,'PP10'!$K:$K,"F")</f>
        <v>0</v>
      </c>
      <c r="H387" s="144">
        <f t="shared" si="73"/>
        <v>0</v>
      </c>
    </row>
    <row r="388" spans="1:8" hidden="1" x14ac:dyDescent="0.25">
      <c r="A388" s="97" t="s">
        <v>383</v>
      </c>
      <c r="B388" s="143">
        <f>SUMIFS('PP10'!$J:$J,'PP10'!$B:$B,$A388,'PP10'!$K:$K,"A")</f>
        <v>0</v>
      </c>
      <c r="C388" s="143">
        <f>SUMIFS('PP10'!$J:$J,'PP10'!$B:$B,$A388,'PP10'!$K:$K,"B")</f>
        <v>0</v>
      </c>
      <c r="D388" s="143">
        <f>SUMIFS('PP10'!$J:$J,'PP10'!$B:$B,$A388,'PP10'!$K:$K,"C")</f>
        <v>0</v>
      </c>
      <c r="E388" s="143">
        <f>SUMIFS('PP10'!$J:$J,'PP10'!$B:$B,$A388,'PP10'!$K:$K,"D")</f>
        <v>0</v>
      </c>
      <c r="F388" s="143">
        <f>SUMIFS('PP10'!$J:$J,'PP10'!$B:$B,$A388,'PP10'!$K:$K,"E")</f>
        <v>0</v>
      </c>
      <c r="G388" s="143">
        <f>SUMIFS('PP10'!$J:$J,'PP10'!$B:$B,$A388,'PP10'!$K:$K,"F")</f>
        <v>0</v>
      </c>
      <c r="H388" s="144">
        <f t="shared" si="73"/>
        <v>0</v>
      </c>
    </row>
    <row r="389" spans="1:8" hidden="1" x14ac:dyDescent="0.25">
      <c r="A389" s="93" t="s">
        <v>241</v>
      </c>
      <c r="B389" s="145">
        <f>B353+B359+B365+B371+B377+B383</f>
        <v>0</v>
      </c>
      <c r="C389" s="145">
        <f t="shared" ref="C389:G389" si="79">C353+C359+C365+C371+C377+C383</f>
        <v>0</v>
      </c>
      <c r="D389" s="145">
        <f t="shared" si="79"/>
        <v>0</v>
      </c>
      <c r="E389" s="145">
        <f t="shared" si="79"/>
        <v>0</v>
      </c>
      <c r="F389" s="145">
        <f t="shared" si="79"/>
        <v>0</v>
      </c>
      <c r="G389" s="145">
        <f t="shared" si="79"/>
        <v>0</v>
      </c>
      <c r="H389" s="146">
        <f t="shared" si="73"/>
        <v>0</v>
      </c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&amp;LInterreg IPA CBC  Programme Greece - Albania 2014-2020&amp;R&amp;A</oddHeader>
    <oddFooter>&amp;LJustification of the budget&amp;R&amp;P from &amp;N</oddFooter>
  </headerFooter>
  <rowBreaks count="1" manualBreakCount="1">
    <brk id="3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Φύλλο9">
    <tabColor rgb="FFFF0000"/>
    <pageSetUpPr fitToPage="1"/>
  </sheetPr>
  <dimension ref="B1:Z31"/>
  <sheetViews>
    <sheetView showGridLines="0" zoomScale="110" zoomScaleNormal="110" zoomScaleSheetLayoutView="120" workbookViewId="0">
      <selection activeCell="H12" sqref="H12"/>
    </sheetView>
  </sheetViews>
  <sheetFormatPr defaultRowHeight="15" x14ac:dyDescent="0.25"/>
  <cols>
    <col min="1" max="1" width="4.28515625" style="25" customWidth="1"/>
    <col min="2" max="2" width="42.42578125" style="25" customWidth="1"/>
    <col min="3" max="9" width="20.42578125" style="25" customWidth="1"/>
    <col min="10" max="10" width="18.85546875" style="25" customWidth="1"/>
    <col min="11" max="11" width="18.28515625" style="25" customWidth="1"/>
    <col min="12" max="12" width="19.5703125" style="25" customWidth="1"/>
    <col min="13" max="13" width="23" style="25" customWidth="1"/>
    <col min="14" max="14" width="21.140625" style="25" customWidth="1"/>
    <col min="15" max="16" width="20.5703125" style="25" customWidth="1"/>
    <col min="17" max="17" width="24.140625" style="25" customWidth="1"/>
    <col min="18" max="18" width="18.28515625" style="25" hidden="1" customWidth="1"/>
    <col min="19" max="24" width="15.5703125" style="25" hidden="1" customWidth="1"/>
    <col min="25" max="26" width="15.140625" style="25" hidden="1" customWidth="1"/>
    <col min="27" max="37" width="0" style="25" hidden="1" customWidth="1"/>
    <col min="38" max="16384" width="9.140625" style="25"/>
  </cols>
  <sheetData>
    <row r="1" spans="2:22" ht="28.5" customHeight="1" x14ac:dyDescent="0.25">
      <c r="B1" s="207" t="s">
        <v>443</v>
      </c>
      <c r="C1" s="207"/>
      <c r="D1" s="207"/>
      <c r="E1" s="207"/>
      <c r="F1" s="207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2:22" ht="28.5" customHeight="1" x14ac:dyDescent="0.2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2:22" ht="24" customHeight="1" x14ac:dyDescent="0.25">
      <c r="C3" s="208" t="s">
        <v>446</v>
      </c>
      <c r="D3" s="208"/>
      <c r="E3" s="213" t="s">
        <v>447</v>
      </c>
      <c r="F3" s="214"/>
      <c r="G3" s="152"/>
      <c r="H3" s="152"/>
      <c r="I3" s="152"/>
    </row>
    <row r="4" spans="2:22" ht="21" customHeight="1" x14ac:dyDescent="0.25">
      <c r="C4" s="153" t="s">
        <v>444</v>
      </c>
      <c r="D4" s="153" t="s">
        <v>445</v>
      </c>
      <c r="E4" s="153" t="s">
        <v>444</v>
      </c>
      <c r="F4" s="153" t="s">
        <v>445</v>
      </c>
      <c r="G4" s="152"/>
      <c r="H4" s="152"/>
      <c r="I4" s="152"/>
      <c r="J4" s="215"/>
      <c r="K4" s="215"/>
      <c r="L4" s="215"/>
      <c r="M4" s="215"/>
    </row>
    <row r="5" spans="2:22" s="66" customFormat="1" ht="23.25" customHeight="1" x14ac:dyDescent="0.25">
      <c r="B5" s="154" t="s">
        <v>286</v>
      </c>
      <c r="C5" s="168"/>
      <c r="D5" s="168">
        <v>5781500</v>
      </c>
      <c r="E5" s="168">
        <v>0</v>
      </c>
      <c r="F5" s="168">
        <v>0</v>
      </c>
      <c r="G5" s="152"/>
      <c r="H5" s="152"/>
      <c r="I5" s="152"/>
      <c r="J5" s="216"/>
      <c r="K5" s="216"/>
      <c r="L5" s="216"/>
      <c r="M5" s="216"/>
    </row>
    <row r="6" spans="2:22" s="66" customFormat="1" ht="23.25" customHeight="1" x14ac:dyDescent="0.25">
      <c r="B6" s="154" t="s">
        <v>306</v>
      </c>
      <c r="C6" s="169">
        <v>0</v>
      </c>
      <c r="D6" s="169">
        <v>0.15</v>
      </c>
      <c r="E6" s="169">
        <v>0</v>
      </c>
      <c r="F6" s="169">
        <v>0.2</v>
      </c>
      <c r="G6" s="152"/>
      <c r="H6" s="152"/>
      <c r="I6" s="152"/>
      <c r="J6" s="152"/>
      <c r="K6" s="152"/>
    </row>
    <row r="7" spans="2:22" s="66" customFormat="1" ht="23.25" customHeight="1" x14ac:dyDescent="0.25">
      <c r="B7" s="154" t="s">
        <v>474</v>
      </c>
      <c r="C7" s="169">
        <v>0</v>
      </c>
      <c r="D7" s="169">
        <v>0.15</v>
      </c>
      <c r="E7" s="169">
        <v>0</v>
      </c>
      <c r="F7" s="169">
        <v>0.15</v>
      </c>
      <c r="G7" s="152"/>
      <c r="H7" s="152"/>
      <c r="I7" s="152"/>
      <c r="J7" s="152"/>
      <c r="K7" s="152"/>
    </row>
    <row r="8" spans="2:22" s="66" customFormat="1" ht="23.25" customHeight="1" x14ac:dyDescent="0.25">
      <c r="B8" s="154" t="s">
        <v>475</v>
      </c>
      <c r="C8" s="169">
        <v>0</v>
      </c>
      <c r="D8" s="169">
        <v>0.04</v>
      </c>
      <c r="E8" s="169">
        <v>0</v>
      </c>
      <c r="F8" s="169">
        <v>0.04</v>
      </c>
      <c r="G8" s="152"/>
      <c r="H8" s="152"/>
      <c r="I8" s="152"/>
      <c r="J8" s="152"/>
      <c r="K8" s="152"/>
    </row>
    <row r="9" spans="2:22" s="66" customFormat="1" ht="23.25" customHeight="1" x14ac:dyDescent="0.25">
      <c r="B9" s="154" t="s">
        <v>473</v>
      </c>
      <c r="C9" s="169">
        <v>0</v>
      </c>
      <c r="D9" s="169">
        <v>0.15</v>
      </c>
      <c r="E9" s="169">
        <v>0</v>
      </c>
      <c r="F9" s="169">
        <v>0.15</v>
      </c>
      <c r="G9" s="152"/>
      <c r="H9" s="152"/>
      <c r="I9" s="152"/>
      <c r="J9" s="152"/>
      <c r="K9" s="152"/>
    </row>
    <row r="10" spans="2:22" s="66" customFormat="1" ht="23.25" customHeight="1" x14ac:dyDescent="0.25">
      <c r="B10" s="154" t="s">
        <v>465</v>
      </c>
      <c r="C10" s="168">
        <v>0</v>
      </c>
      <c r="D10" s="168">
        <v>30000</v>
      </c>
      <c r="E10" s="168">
        <v>0</v>
      </c>
      <c r="F10" s="168">
        <v>30000</v>
      </c>
      <c r="G10" s="152"/>
      <c r="H10" s="152"/>
      <c r="I10" s="152"/>
      <c r="J10" s="152"/>
      <c r="K10" s="152"/>
    </row>
    <row r="11" spans="2:22" s="66" customFormat="1" ht="23.25" customHeight="1" x14ac:dyDescent="0.25">
      <c r="B11" s="154" t="s">
        <v>482</v>
      </c>
      <c r="C11" s="169">
        <v>0</v>
      </c>
      <c r="D11" s="169">
        <v>0.15</v>
      </c>
      <c r="E11" s="169">
        <v>0</v>
      </c>
      <c r="F11" s="169">
        <v>0.15</v>
      </c>
      <c r="G11" s="152"/>
      <c r="H11" s="152"/>
      <c r="I11" s="152"/>
      <c r="J11" s="152"/>
      <c r="K11" s="152"/>
    </row>
    <row r="12" spans="2:22" s="66" customFormat="1" ht="23.25" customHeight="1" x14ac:dyDescent="0.25">
      <c r="B12" s="154" t="s">
        <v>478</v>
      </c>
      <c r="C12" s="169">
        <v>0</v>
      </c>
      <c r="D12" s="169">
        <v>0.1</v>
      </c>
      <c r="E12" s="169">
        <v>0</v>
      </c>
      <c r="F12" s="169">
        <v>0.1</v>
      </c>
      <c r="G12" s="152"/>
      <c r="H12" s="152"/>
      <c r="I12" s="152"/>
      <c r="J12" s="152"/>
      <c r="K12" s="152"/>
    </row>
    <row r="13" spans="2:22" s="66" customFormat="1" ht="23.25" customHeight="1" x14ac:dyDescent="0.25">
      <c r="B13" s="154" t="s">
        <v>493</v>
      </c>
      <c r="C13" s="169">
        <v>0</v>
      </c>
      <c r="D13" s="169">
        <v>0.3</v>
      </c>
      <c r="E13" s="170"/>
      <c r="F13" s="170"/>
      <c r="G13" s="152"/>
      <c r="H13" s="152"/>
      <c r="I13" s="152"/>
      <c r="J13" s="152"/>
      <c r="K13" s="152"/>
    </row>
    <row r="14" spans="2:22" s="66" customFormat="1" ht="23.25" customHeight="1" x14ac:dyDescent="0.25">
      <c r="B14" s="154" t="s">
        <v>516</v>
      </c>
      <c r="C14" s="168">
        <v>0</v>
      </c>
      <c r="D14" s="168">
        <v>150000</v>
      </c>
      <c r="E14" s="170"/>
      <c r="F14" s="170"/>
      <c r="G14" s="152"/>
      <c r="H14" s="152"/>
      <c r="I14" s="152"/>
      <c r="J14" s="152"/>
      <c r="K14" s="152"/>
    </row>
    <row r="15" spans="2:22" s="66" customFormat="1" ht="23.25" customHeight="1" x14ac:dyDescent="0.25">
      <c r="B15" s="154" t="s">
        <v>517</v>
      </c>
      <c r="C15" s="168">
        <v>150000</v>
      </c>
      <c r="D15" s="170"/>
      <c r="E15" s="170"/>
      <c r="F15" s="170"/>
      <c r="G15" s="152"/>
      <c r="H15" s="152"/>
      <c r="I15" s="152"/>
      <c r="J15" s="152"/>
      <c r="K15" s="152"/>
    </row>
    <row r="16" spans="2:22" s="66" customFormat="1" ht="23.25" customHeight="1" x14ac:dyDescent="0.25">
      <c r="B16" s="154" t="s">
        <v>520</v>
      </c>
      <c r="C16" s="170"/>
      <c r="D16" s="168"/>
      <c r="E16" s="170"/>
      <c r="F16" s="170"/>
      <c r="G16" s="152"/>
      <c r="H16" s="152"/>
      <c r="I16" s="152"/>
      <c r="J16" s="152"/>
      <c r="K16" s="152"/>
    </row>
    <row r="19" spans="2:26" s="65" customFormat="1" ht="51" customHeight="1" x14ac:dyDescent="0.25">
      <c r="B19" s="211" t="s">
        <v>455</v>
      </c>
      <c r="C19" s="155" t="s">
        <v>448</v>
      </c>
      <c r="D19" s="209" t="s">
        <v>450</v>
      </c>
      <c r="E19" s="210"/>
      <c r="F19" s="209" t="s">
        <v>453</v>
      </c>
      <c r="G19" s="210"/>
      <c r="H19" s="209" t="s">
        <v>472</v>
      </c>
      <c r="I19" s="210"/>
      <c r="J19" s="155" t="s">
        <v>449</v>
      </c>
      <c r="K19" s="155" t="s">
        <v>451</v>
      </c>
      <c r="L19" s="155" t="s">
        <v>454</v>
      </c>
      <c r="M19" s="209" t="s">
        <v>452</v>
      </c>
      <c r="N19" s="210"/>
      <c r="O19" s="218" t="s">
        <v>492</v>
      </c>
      <c r="P19" s="219"/>
      <c r="Q19" s="218" t="s">
        <v>518</v>
      </c>
      <c r="R19" s="219" t="s">
        <v>398</v>
      </c>
      <c r="S19" s="217" t="s">
        <v>384</v>
      </c>
      <c r="T19" s="217"/>
      <c r="U19" s="217" t="s">
        <v>469</v>
      </c>
      <c r="V19" s="217"/>
      <c r="W19" s="217" t="s">
        <v>470</v>
      </c>
      <c r="X19" s="217"/>
      <c r="Y19" s="217" t="s">
        <v>477</v>
      </c>
      <c r="Z19" s="217"/>
    </row>
    <row r="20" spans="2:26" s="157" customFormat="1" ht="22.5" customHeight="1" x14ac:dyDescent="0.25">
      <c r="B20" s="212"/>
      <c r="C20" s="156" t="s">
        <v>458</v>
      </c>
      <c r="D20" s="156" t="s">
        <v>459</v>
      </c>
      <c r="E20" s="156" t="s">
        <v>460</v>
      </c>
      <c r="F20" s="156" t="s">
        <v>461</v>
      </c>
      <c r="G20" s="156" t="s">
        <v>480</v>
      </c>
      <c r="H20" s="156" t="s">
        <v>462</v>
      </c>
      <c r="I20" s="156" t="s">
        <v>463</v>
      </c>
      <c r="J20" s="156" t="s">
        <v>464</v>
      </c>
      <c r="K20" s="156" t="s">
        <v>495</v>
      </c>
      <c r="L20" s="156" t="s">
        <v>496</v>
      </c>
      <c r="M20" s="156" t="s">
        <v>497</v>
      </c>
      <c r="N20" s="156" t="s">
        <v>494</v>
      </c>
      <c r="O20" s="156" t="s">
        <v>498</v>
      </c>
      <c r="P20" s="156" t="s">
        <v>499</v>
      </c>
      <c r="Q20" s="156" t="s">
        <v>519</v>
      </c>
      <c r="R20" s="158"/>
      <c r="S20" s="158" t="s">
        <v>466</v>
      </c>
      <c r="T20" s="158" t="s">
        <v>467</v>
      </c>
      <c r="U20" s="158" t="s">
        <v>468</v>
      </c>
      <c r="V20" s="158" t="s">
        <v>467</v>
      </c>
      <c r="W20" s="158" t="s">
        <v>471</v>
      </c>
      <c r="X20" s="158" t="s">
        <v>467</v>
      </c>
      <c r="Y20" s="158" t="s">
        <v>476</v>
      </c>
      <c r="Z20" s="158" t="s">
        <v>467</v>
      </c>
    </row>
    <row r="21" spans="2:26" s="162" customFormat="1" ht="30" customHeight="1" x14ac:dyDescent="0.25">
      <c r="B21" s="114" t="s">
        <v>5</v>
      </c>
      <c r="C21" s="117">
        <f>'Project Overview'!J12</f>
        <v>0</v>
      </c>
      <c r="D21" s="117">
        <f>'Project Overview'!E12</f>
        <v>0</v>
      </c>
      <c r="E21" s="159">
        <f>IF($C21=0,0,D21/$C21)</f>
        <v>0</v>
      </c>
      <c r="F21" s="117">
        <f>'Project Overview'!D12</f>
        <v>0</v>
      </c>
      <c r="G21" s="160">
        <f>IF($R21=0,0,F21/$R21)</f>
        <v>0</v>
      </c>
      <c r="H21" s="117">
        <f>'Project Overview'!F12</f>
        <v>0</v>
      </c>
      <c r="I21" s="160">
        <f>IF($C21=0,0,H21/$C21)</f>
        <v>0</v>
      </c>
      <c r="J21" s="117">
        <f>'AF-Tables'!H3</f>
        <v>0</v>
      </c>
      <c r="K21" s="117">
        <f>SUMIFS('LB (PP01)'!J:J,'LB (PP01)'!A:A,"WP1",'LB (PP01)'!D:D,"Audits")</f>
        <v>0</v>
      </c>
      <c r="L21" s="117">
        <f>'AF-Tables'!H2</f>
        <v>0</v>
      </c>
      <c r="M21" s="117">
        <f>L21-K21-J21</f>
        <v>0</v>
      </c>
      <c r="N21" s="161">
        <f>IF(C21=0,0,M21/C21)</f>
        <v>0</v>
      </c>
      <c r="O21" s="117">
        <f>'AF-Tables'!H8</f>
        <v>0</v>
      </c>
      <c r="P21" s="160">
        <f>IF(C21=0,0,O21/C21)</f>
        <v>0</v>
      </c>
      <c r="Q21" s="117">
        <f>SUM('AF-Tables'!B38:E38)</f>
        <v>0</v>
      </c>
      <c r="R21" s="117">
        <f>'Project Overview'!G12+'Project Overview'!H12++'Project Overview'!I12</f>
        <v>0</v>
      </c>
      <c r="S21" s="163">
        <f>IF(R21&gt;0,F21/R21,0)</f>
        <v>0</v>
      </c>
      <c r="T21" s="164">
        <f>IF(AND('LB (PP01)'!C$5="Flat Rate",OR(S21&lt;E6,S21&gt;$F$6)),1,0)</f>
        <v>0</v>
      </c>
      <c r="U21" s="165">
        <f>IF(F21&gt;0,D21/F21,0)</f>
        <v>0</v>
      </c>
      <c r="V21" s="164">
        <f>IF(AND('LB (PP01)'!$C$6="Flat Rate",OR(U21&lt;$E$7,U21&gt;$F$7)),1,0)</f>
        <v>0</v>
      </c>
      <c r="W21" s="165">
        <f>IF(C21&gt;0,D21/C21,0)</f>
        <v>0</v>
      </c>
      <c r="X21" s="164">
        <f>IF(OR(W21&lt;$E$8,W21&gt;$F$8),1,0)</f>
        <v>0</v>
      </c>
      <c r="Y21" s="165">
        <f>IF(F21&gt;0,H21/F21,0)</f>
        <v>0</v>
      </c>
      <c r="Z21" s="164">
        <f>IF(AND('LB (PP01)'!$C$7="Flat Rate",OR(Y21&lt;$E$9,Y21&gt;$F$9)),1,0)</f>
        <v>0</v>
      </c>
    </row>
    <row r="22" spans="2:26" s="162" customFormat="1" ht="30" customHeight="1" x14ac:dyDescent="0.25">
      <c r="B22" s="114" t="s">
        <v>424</v>
      </c>
      <c r="C22" s="117">
        <f>'Project Overview'!J13</f>
        <v>0</v>
      </c>
      <c r="D22" s="117">
        <f>'Project Overview'!E13</f>
        <v>0</v>
      </c>
      <c r="E22" s="159">
        <f t="shared" ref="E22:E30" si="0">IF($C22=0,0,D22/$C22)</f>
        <v>0</v>
      </c>
      <c r="F22" s="117">
        <f>'Project Overview'!D13</f>
        <v>0</v>
      </c>
      <c r="G22" s="160">
        <f t="shared" ref="G22:G31" si="1">IF($R22=0,0,F22/$R22)</f>
        <v>0</v>
      </c>
      <c r="H22" s="117">
        <f>'Project Overview'!F13</f>
        <v>0</v>
      </c>
      <c r="I22" s="160">
        <f t="shared" ref="I22:I30" si="2">IF($C22=0,0,H22/$C22)</f>
        <v>0</v>
      </c>
      <c r="J22" s="117">
        <f>'AF-Tables'!H42</f>
        <v>0</v>
      </c>
      <c r="K22" s="117">
        <f>SUMIFS('PP02'!J:J,'PP02'!A:A,"WP1",'PP02'!D:D,"Audits")</f>
        <v>0</v>
      </c>
      <c r="L22" s="117">
        <f>'AF-Tables'!H41</f>
        <v>0</v>
      </c>
      <c r="M22" s="117">
        <f t="shared" ref="M22:M30" si="3">L22-K22-J22</f>
        <v>0</v>
      </c>
      <c r="N22" s="161">
        <f t="shared" ref="N22:N30" si="4">IF(C22=0,0,M22/C22)</f>
        <v>0</v>
      </c>
      <c r="O22" s="117">
        <f>'AF-Tables'!H47</f>
        <v>0</v>
      </c>
      <c r="P22" s="160">
        <f t="shared" ref="P22:P31" si="5">IF(C22=0,0,O22/C22)</f>
        <v>0</v>
      </c>
      <c r="Q22" s="117">
        <f>SUM('AF-Tables'!B77:E77)</f>
        <v>0</v>
      </c>
      <c r="R22" s="117">
        <f>'Project Overview'!G13+'Project Overview'!H13++'Project Overview'!I13</f>
        <v>0</v>
      </c>
      <c r="S22" s="163">
        <f t="shared" ref="S22:S30" si="6">IF(R22&gt;0,F22/R22,0)</f>
        <v>0</v>
      </c>
      <c r="T22" s="164">
        <f>IF(AND('PP02'!C$5="Flat Rate",OR(S22&lt;$E$6,S22&gt;$F$6)),1,0)</f>
        <v>0</v>
      </c>
      <c r="U22" s="165">
        <f t="shared" ref="U22:U30" si="7">IF(F22&gt;0,D22/F22,0)</f>
        <v>0</v>
      </c>
      <c r="V22" s="164">
        <f>IF(AND('PP02'!$C$6="Flat Rate",OR(U22&lt;$E$7,U22&gt;$F$7)),1,0)</f>
        <v>0</v>
      </c>
      <c r="W22" s="165">
        <f t="shared" ref="W22:W30" si="8">IF(C22&gt;0,D22/C22,0)</f>
        <v>0</v>
      </c>
      <c r="X22" s="164">
        <f t="shared" ref="X22:X30" si="9">IF(OR(W22&lt;$E$8,W22&gt;$F$8),1,0)</f>
        <v>0</v>
      </c>
      <c r="Y22" s="165">
        <f t="shared" ref="Y22:Y30" si="10">IF(F22&gt;0,H22/F22,0)</f>
        <v>0</v>
      </c>
      <c r="Z22" s="164">
        <f>IF(AND('PP02'!$C$7="Flat Rate",OR(Y22&lt;$E$9,Y22&gt;$F$9)),1,0)</f>
        <v>0</v>
      </c>
    </row>
    <row r="23" spans="2:26" s="162" customFormat="1" ht="30" customHeight="1" x14ac:dyDescent="0.25">
      <c r="B23" s="114" t="s">
        <v>425</v>
      </c>
      <c r="C23" s="117">
        <f>'Project Overview'!J14</f>
        <v>0</v>
      </c>
      <c r="D23" s="117">
        <f>'Project Overview'!E14</f>
        <v>0</v>
      </c>
      <c r="E23" s="159">
        <f t="shared" si="0"/>
        <v>0</v>
      </c>
      <c r="F23" s="117">
        <f>'Project Overview'!D14</f>
        <v>0</v>
      </c>
      <c r="G23" s="160">
        <f t="shared" si="1"/>
        <v>0</v>
      </c>
      <c r="H23" s="117">
        <f>'Project Overview'!F14</f>
        <v>0</v>
      </c>
      <c r="I23" s="160">
        <f t="shared" si="2"/>
        <v>0</v>
      </c>
      <c r="J23" s="117">
        <f>'AF-Tables'!H81</f>
        <v>0</v>
      </c>
      <c r="K23" s="117">
        <f>SUMIFS('PP03'!J:J,'PP03'!A:A,"WP1",'PP03'!D:D,"Audits")</f>
        <v>0</v>
      </c>
      <c r="L23" s="117">
        <f>'AF-Tables'!H80</f>
        <v>0</v>
      </c>
      <c r="M23" s="117">
        <f t="shared" si="3"/>
        <v>0</v>
      </c>
      <c r="N23" s="161">
        <f t="shared" si="4"/>
        <v>0</v>
      </c>
      <c r="O23" s="117">
        <f>'AF-Tables'!H86</f>
        <v>0</v>
      </c>
      <c r="P23" s="160">
        <f t="shared" si="5"/>
        <v>0</v>
      </c>
      <c r="Q23" s="117">
        <f>SUM('AF-Tables'!B116:E116)</f>
        <v>0</v>
      </c>
      <c r="R23" s="117">
        <f>'Project Overview'!G14+'Project Overview'!H14++'Project Overview'!I14</f>
        <v>0</v>
      </c>
      <c r="S23" s="163">
        <f t="shared" si="6"/>
        <v>0</v>
      </c>
      <c r="T23" s="164">
        <f>IF(AND('PP03'!C$5="Flat Rate",OR(S23&lt;$E$6,S23&gt;$F$6)),1,0)</f>
        <v>0</v>
      </c>
      <c r="U23" s="165">
        <f t="shared" si="7"/>
        <v>0</v>
      </c>
      <c r="V23" s="164">
        <f>IF(AND('PP03'!$C$6="Flat Rate",OR(U23&lt;$E$7,U23&gt;$F$7)),1,0)</f>
        <v>0</v>
      </c>
      <c r="W23" s="165">
        <f t="shared" si="8"/>
        <v>0</v>
      </c>
      <c r="X23" s="164">
        <f t="shared" si="9"/>
        <v>0</v>
      </c>
      <c r="Y23" s="165">
        <f t="shared" si="10"/>
        <v>0</v>
      </c>
      <c r="Z23" s="164">
        <f>IF(AND('PP03'!$C$7="Flat Rate",OR(Y23&lt;$E$9,Y23&gt;$F$9)),1,0)</f>
        <v>0</v>
      </c>
    </row>
    <row r="24" spans="2:26" s="162" customFormat="1" ht="30" customHeight="1" x14ac:dyDescent="0.25">
      <c r="B24" s="114" t="s">
        <v>426</v>
      </c>
      <c r="C24" s="117">
        <f>'Project Overview'!J15</f>
        <v>0</v>
      </c>
      <c r="D24" s="117">
        <f>'Project Overview'!E15</f>
        <v>0</v>
      </c>
      <c r="E24" s="159">
        <f t="shared" si="0"/>
        <v>0</v>
      </c>
      <c r="F24" s="117">
        <f>'Project Overview'!D15</f>
        <v>0</v>
      </c>
      <c r="G24" s="160">
        <f t="shared" si="1"/>
        <v>0</v>
      </c>
      <c r="H24" s="117">
        <f>'Project Overview'!F15</f>
        <v>0</v>
      </c>
      <c r="I24" s="160">
        <f t="shared" si="2"/>
        <v>0</v>
      </c>
      <c r="J24" s="117">
        <f>'AF-Tables'!H120</f>
        <v>0</v>
      </c>
      <c r="K24" s="117">
        <f>SUMIFS('PP04'!J:J,'PP04'!A:A,"WP1",'PP04'!D:D,"Audits")</f>
        <v>0</v>
      </c>
      <c r="L24" s="117">
        <f>'AF-Tables'!H119</f>
        <v>0</v>
      </c>
      <c r="M24" s="117">
        <f t="shared" si="3"/>
        <v>0</v>
      </c>
      <c r="N24" s="161">
        <f t="shared" si="4"/>
        <v>0</v>
      </c>
      <c r="O24" s="117">
        <f>'AF-Tables'!H125</f>
        <v>0</v>
      </c>
      <c r="P24" s="160">
        <f t="shared" si="5"/>
        <v>0</v>
      </c>
      <c r="Q24" s="117">
        <f>SUM('AF-Tables'!B155:E155)</f>
        <v>0</v>
      </c>
      <c r="R24" s="117">
        <f>'Project Overview'!G15+'Project Overview'!H15++'Project Overview'!I15</f>
        <v>0</v>
      </c>
      <c r="S24" s="163">
        <f t="shared" si="6"/>
        <v>0</v>
      </c>
      <c r="T24" s="164">
        <f>IF(AND('PP04'!C$5="Flat Rate",OR(S24&lt;$E$6,S24&gt;$F$6)),1,0)</f>
        <v>0</v>
      </c>
      <c r="U24" s="165">
        <f t="shared" si="7"/>
        <v>0</v>
      </c>
      <c r="V24" s="164">
        <f>IF(AND('PP04'!$C$6="Flat Rate",OR(U24&lt;$E$7,U24&gt;$F$7)),1,0)</f>
        <v>0</v>
      </c>
      <c r="W24" s="165">
        <f t="shared" si="8"/>
        <v>0</v>
      </c>
      <c r="X24" s="164">
        <f t="shared" si="9"/>
        <v>0</v>
      </c>
      <c r="Y24" s="165">
        <f t="shared" si="10"/>
        <v>0</v>
      </c>
      <c r="Z24" s="164">
        <f>IF(AND('PP04'!$C$7="Flat Rate",OR(Y24&lt;$E$9,Y24&gt;$F$9)),1,0)</f>
        <v>0</v>
      </c>
    </row>
    <row r="25" spans="2:26" s="162" customFormat="1" ht="30" customHeight="1" x14ac:dyDescent="0.25">
      <c r="B25" s="114" t="s">
        <v>427</v>
      </c>
      <c r="C25" s="117">
        <f>'Project Overview'!J16</f>
        <v>0</v>
      </c>
      <c r="D25" s="117">
        <f>'Project Overview'!E16</f>
        <v>0</v>
      </c>
      <c r="E25" s="159">
        <f t="shared" si="0"/>
        <v>0</v>
      </c>
      <c r="F25" s="117">
        <f>'Project Overview'!D16</f>
        <v>0</v>
      </c>
      <c r="G25" s="160">
        <f t="shared" si="1"/>
        <v>0</v>
      </c>
      <c r="H25" s="117">
        <f>'Project Overview'!F16</f>
        <v>0</v>
      </c>
      <c r="I25" s="160">
        <f t="shared" si="2"/>
        <v>0</v>
      </c>
      <c r="J25" s="117">
        <f>'AF-Tables'!H159</f>
        <v>0</v>
      </c>
      <c r="K25" s="117">
        <f>SUMIFS('PP05'!J:J,'PP05'!A:A,"WP1",'PP05'!D:D,"Audits")</f>
        <v>0</v>
      </c>
      <c r="L25" s="117">
        <f>'AF-Tables'!H158</f>
        <v>0</v>
      </c>
      <c r="M25" s="117">
        <f t="shared" si="3"/>
        <v>0</v>
      </c>
      <c r="N25" s="161">
        <f t="shared" si="4"/>
        <v>0</v>
      </c>
      <c r="O25" s="117">
        <f>'AF-Tables'!H164</f>
        <v>0</v>
      </c>
      <c r="P25" s="160">
        <f t="shared" si="5"/>
        <v>0</v>
      </c>
      <c r="Q25" s="117">
        <f>SUM('AF-Tables'!B194:E194)</f>
        <v>0</v>
      </c>
      <c r="R25" s="117">
        <f>'Project Overview'!G16+'Project Overview'!H16++'Project Overview'!I16</f>
        <v>0</v>
      </c>
      <c r="S25" s="163">
        <f t="shared" si="6"/>
        <v>0</v>
      </c>
      <c r="T25" s="164">
        <f>IF(AND('PP05'!C$5="Flat Rate",OR(S25&lt;$E$6,S25&gt;$F$6)),1,0)</f>
        <v>0</v>
      </c>
      <c r="U25" s="165">
        <f t="shared" si="7"/>
        <v>0</v>
      </c>
      <c r="V25" s="164">
        <f>IF(AND('PP05'!$C$6="Flat Rate",OR(U25&lt;$E$7,U25&gt;$F$7)),1,0)</f>
        <v>0</v>
      </c>
      <c r="W25" s="165">
        <f t="shared" si="8"/>
        <v>0</v>
      </c>
      <c r="X25" s="164">
        <f t="shared" si="9"/>
        <v>0</v>
      </c>
      <c r="Y25" s="165">
        <f t="shared" si="10"/>
        <v>0</v>
      </c>
      <c r="Z25" s="164">
        <f>IF(AND('PP05'!$C$7="Flat Rate",OR(Y25&lt;$E$9,Y25&gt;$F$9)),1,0)</f>
        <v>0</v>
      </c>
    </row>
    <row r="26" spans="2:26" s="162" customFormat="1" ht="30" hidden="1" customHeight="1" x14ac:dyDescent="0.25">
      <c r="B26" s="114" t="s">
        <v>428</v>
      </c>
      <c r="C26" s="117">
        <f>'Project Overview'!J17</f>
        <v>0</v>
      </c>
      <c r="D26" s="117">
        <f>'Project Overview'!E17</f>
        <v>0</v>
      </c>
      <c r="E26" s="159">
        <f t="shared" si="0"/>
        <v>0</v>
      </c>
      <c r="F26" s="117">
        <f>'Project Overview'!D17</f>
        <v>0</v>
      </c>
      <c r="G26" s="160">
        <f t="shared" si="1"/>
        <v>0</v>
      </c>
      <c r="H26" s="117">
        <f>'Project Overview'!F17</f>
        <v>0</v>
      </c>
      <c r="I26" s="160">
        <f t="shared" si="2"/>
        <v>0</v>
      </c>
      <c r="J26" s="117">
        <f>'AF-Tables'!H208</f>
        <v>0</v>
      </c>
      <c r="K26" s="117">
        <f>SUMIFS('PP06'!J:J,'PP06'!A:A,"WP1",'PP06'!D:D,"Audits")</f>
        <v>0</v>
      </c>
      <c r="L26" s="117">
        <f>'AF-Tables'!H197</f>
        <v>0</v>
      </c>
      <c r="M26" s="117">
        <f t="shared" si="3"/>
        <v>0</v>
      </c>
      <c r="N26" s="161">
        <f t="shared" si="4"/>
        <v>0</v>
      </c>
      <c r="O26" s="117">
        <f>'AF-Tables'!H203</f>
        <v>0</v>
      </c>
      <c r="P26" s="160">
        <f t="shared" si="5"/>
        <v>0</v>
      </c>
      <c r="Q26" s="117">
        <f>'AF-Tables'!J203</f>
        <v>0</v>
      </c>
      <c r="R26" s="117">
        <f>'Project Overview'!G17+'Project Overview'!H17++'Project Overview'!I17</f>
        <v>0</v>
      </c>
      <c r="S26" s="163">
        <f t="shared" si="6"/>
        <v>0</v>
      </c>
      <c r="T26" s="164">
        <f>IF(AND('PP06'!C$5="Flat Rate",OR(S26&lt;$E$6,S26&gt;$F$6)),1,0)</f>
        <v>0</v>
      </c>
      <c r="U26" s="165">
        <f t="shared" si="7"/>
        <v>0</v>
      </c>
      <c r="V26" s="164">
        <f>IF(AND('PP06'!$C$6="Flat Rate",OR(U26&lt;$E$7,U26&gt;$F$7)),1,0)</f>
        <v>0</v>
      </c>
      <c r="W26" s="165">
        <f t="shared" si="8"/>
        <v>0</v>
      </c>
      <c r="X26" s="164">
        <f t="shared" si="9"/>
        <v>0</v>
      </c>
      <c r="Y26" s="165">
        <f t="shared" si="10"/>
        <v>0</v>
      </c>
      <c r="Z26" s="164">
        <f>IF(AND('PP06'!$C$7="Flat Rate",OR(Y26&lt;$E$9,Y26&gt;$F$9)),1,0)</f>
        <v>0</v>
      </c>
    </row>
    <row r="27" spans="2:26" s="162" customFormat="1" ht="30" hidden="1" customHeight="1" x14ac:dyDescent="0.25">
      <c r="B27" s="114" t="s">
        <v>429</v>
      </c>
      <c r="C27" s="117">
        <f>'Project Overview'!J18</f>
        <v>0</v>
      </c>
      <c r="D27" s="117">
        <f>'Project Overview'!E18</f>
        <v>0</v>
      </c>
      <c r="E27" s="159">
        <f t="shared" si="0"/>
        <v>0</v>
      </c>
      <c r="F27" s="117">
        <f>'Project Overview'!D18</f>
        <v>0</v>
      </c>
      <c r="G27" s="160">
        <f t="shared" si="1"/>
        <v>0</v>
      </c>
      <c r="H27" s="117">
        <f>'Project Overview'!F18</f>
        <v>0</v>
      </c>
      <c r="I27" s="160">
        <f t="shared" si="2"/>
        <v>0</v>
      </c>
      <c r="J27" s="117">
        <f>'AF-Tables'!H237</f>
        <v>0</v>
      </c>
      <c r="K27" s="117">
        <f>SUMIFS('PP07'!J:J,'PP07'!A:A,"WP1",'PP07'!D:D,"Audits")</f>
        <v>0</v>
      </c>
      <c r="L27" s="117">
        <f>'AF-Tables'!H236</f>
        <v>0</v>
      </c>
      <c r="M27" s="117">
        <f t="shared" si="3"/>
        <v>0</v>
      </c>
      <c r="N27" s="161">
        <f t="shared" si="4"/>
        <v>0</v>
      </c>
      <c r="O27" s="117">
        <f>'AF-Tables'!H242</f>
        <v>0</v>
      </c>
      <c r="P27" s="160">
        <f t="shared" si="5"/>
        <v>0</v>
      </c>
      <c r="Q27" s="117">
        <f>'AF-Tables'!J242</f>
        <v>0</v>
      </c>
      <c r="R27" s="117">
        <f>'Project Overview'!G18+'Project Overview'!H18++'Project Overview'!I18</f>
        <v>0</v>
      </c>
      <c r="S27" s="163">
        <f t="shared" si="6"/>
        <v>0</v>
      </c>
      <c r="T27" s="164">
        <f>IF(AND('PP07'!C$5="Flat Rate",OR(S27&lt;$E$6,S27&gt;$F$6)),1,0)</f>
        <v>0</v>
      </c>
      <c r="U27" s="165">
        <f t="shared" si="7"/>
        <v>0</v>
      </c>
      <c r="V27" s="164">
        <f>IF(AND('PP07'!$C$6="Flat Rate",OR(U27&lt;$E$7,U27&gt;$F$7)),1,0)</f>
        <v>0</v>
      </c>
      <c r="W27" s="165">
        <f t="shared" si="8"/>
        <v>0</v>
      </c>
      <c r="X27" s="164">
        <f t="shared" si="9"/>
        <v>0</v>
      </c>
      <c r="Y27" s="165">
        <f t="shared" si="10"/>
        <v>0</v>
      </c>
      <c r="Z27" s="164">
        <f>IF(AND('PP07'!$C$7="Flat Rate",OR(Y27&lt;$E$9,Y27&gt;$F$9)),1,0)</f>
        <v>0</v>
      </c>
    </row>
    <row r="28" spans="2:26" s="162" customFormat="1" ht="30" hidden="1" customHeight="1" x14ac:dyDescent="0.25">
      <c r="B28" s="114" t="s">
        <v>430</v>
      </c>
      <c r="C28" s="117">
        <f>'Project Overview'!J19</f>
        <v>0</v>
      </c>
      <c r="D28" s="117">
        <f>'Project Overview'!E19</f>
        <v>0</v>
      </c>
      <c r="E28" s="159">
        <f t="shared" si="0"/>
        <v>0</v>
      </c>
      <c r="F28" s="117">
        <f>'Project Overview'!D19</f>
        <v>0</v>
      </c>
      <c r="G28" s="160">
        <f t="shared" si="1"/>
        <v>0</v>
      </c>
      <c r="H28" s="117">
        <f>'Project Overview'!F19</f>
        <v>0</v>
      </c>
      <c r="I28" s="160">
        <f t="shared" si="2"/>
        <v>0</v>
      </c>
      <c r="J28" s="117">
        <f>'AF-Tables'!H276</f>
        <v>0</v>
      </c>
      <c r="K28" s="117">
        <f>SUMIFS('PP08'!J:J,'PP08'!A:A,"WP1",'PP08'!D:D,"Audits")</f>
        <v>0</v>
      </c>
      <c r="L28" s="117">
        <f>'AF-Tables'!H275</f>
        <v>0</v>
      </c>
      <c r="M28" s="117">
        <f t="shared" si="3"/>
        <v>0</v>
      </c>
      <c r="N28" s="161">
        <f t="shared" si="4"/>
        <v>0</v>
      </c>
      <c r="O28" s="117">
        <f>'AF-Tables'!H281</f>
        <v>0</v>
      </c>
      <c r="P28" s="160">
        <f t="shared" si="5"/>
        <v>0</v>
      </c>
      <c r="Q28" s="117">
        <f>'AF-Tables'!J281</f>
        <v>0</v>
      </c>
      <c r="R28" s="117">
        <f>'Project Overview'!G19+'Project Overview'!H19++'Project Overview'!I19</f>
        <v>0</v>
      </c>
      <c r="S28" s="163">
        <f t="shared" si="6"/>
        <v>0</v>
      </c>
      <c r="T28" s="164">
        <f>IF(AND('PP08'!C$5="Flat Rate",OR(S28&lt;$E$6,S28&gt;$F$6)),1,0)</f>
        <v>0</v>
      </c>
      <c r="U28" s="165">
        <f t="shared" si="7"/>
        <v>0</v>
      </c>
      <c r="V28" s="164">
        <f>IF(AND('PP08'!$C$6="Flat Rate",OR(U28&lt;$E$7,U28&gt;$F$7)),1,0)</f>
        <v>0</v>
      </c>
      <c r="W28" s="165">
        <f t="shared" si="8"/>
        <v>0</v>
      </c>
      <c r="X28" s="164">
        <f t="shared" si="9"/>
        <v>0</v>
      </c>
      <c r="Y28" s="165">
        <f t="shared" si="10"/>
        <v>0</v>
      </c>
      <c r="Z28" s="164">
        <f>IF(AND('PP08'!$C$7="Flat Rate",OR(Y28&lt;$E$9,Y28&gt;$F$9)),1,0)</f>
        <v>0</v>
      </c>
    </row>
    <row r="29" spans="2:26" s="162" customFormat="1" ht="30" hidden="1" customHeight="1" x14ac:dyDescent="0.25">
      <c r="B29" s="114" t="s">
        <v>431</v>
      </c>
      <c r="C29" s="117">
        <f>'Project Overview'!J20</f>
        <v>0</v>
      </c>
      <c r="D29" s="117">
        <f>'Project Overview'!E20</f>
        <v>0</v>
      </c>
      <c r="E29" s="159">
        <f t="shared" si="0"/>
        <v>0</v>
      </c>
      <c r="F29" s="117">
        <f>'Project Overview'!D20</f>
        <v>0</v>
      </c>
      <c r="G29" s="160">
        <f t="shared" si="1"/>
        <v>0</v>
      </c>
      <c r="H29" s="117">
        <f>'Project Overview'!F20</f>
        <v>0</v>
      </c>
      <c r="I29" s="160">
        <f t="shared" si="2"/>
        <v>0</v>
      </c>
      <c r="J29" s="117">
        <f>'AF-Tables'!H315</f>
        <v>0</v>
      </c>
      <c r="K29" s="117">
        <f>SUMIFS('PP09'!J:J,'PP09'!A:A,"WP1",'PP09'!D:D,"Audits")</f>
        <v>0</v>
      </c>
      <c r="L29" s="117">
        <f>'AF-Tables'!H314</f>
        <v>0</v>
      </c>
      <c r="M29" s="117">
        <f t="shared" si="3"/>
        <v>0</v>
      </c>
      <c r="N29" s="161">
        <f t="shared" si="4"/>
        <v>0</v>
      </c>
      <c r="O29" s="117">
        <f>'AF-Tables'!H320</f>
        <v>0</v>
      </c>
      <c r="P29" s="160">
        <f t="shared" si="5"/>
        <v>0</v>
      </c>
      <c r="Q29" s="117">
        <f>'AF-Tables'!J320</f>
        <v>0</v>
      </c>
      <c r="R29" s="117">
        <f>'Project Overview'!G20+'Project Overview'!H20++'Project Overview'!I20</f>
        <v>0</v>
      </c>
      <c r="S29" s="163">
        <f t="shared" si="6"/>
        <v>0</v>
      </c>
      <c r="T29" s="164">
        <f>IF(AND('PP09'!C$5="Flat Rate",OR(S29&lt;$E$6,S29&gt;$F$6)),1,0)</f>
        <v>0</v>
      </c>
      <c r="U29" s="165">
        <f t="shared" si="7"/>
        <v>0</v>
      </c>
      <c r="V29" s="164">
        <f>IF(AND('PP09'!$C$6="Flat Rate",OR(U29&lt;$E$7,U29&gt;$F$7)),1,0)</f>
        <v>0</v>
      </c>
      <c r="W29" s="165">
        <f t="shared" si="8"/>
        <v>0</v>
      </c>
      <c r="X29" s="164">
        <f t="shared" si="9"/>
        <v>0</v>
      </c>
      <c r="Y29" s="165">
        <f t="shared" si="10"/>
        <v>0</v>
      </c>
      <c r="Z29" s="164">
        <f>IF(AND('PP09'!$C$7="Flat Rate",OR(Y29&lt;$E$9,Y29&gt;$F$9)),1,0)</f>
        <v>0</v>
      </c>
    </row>
    <row r="30" spans="2:26" s="162" customFormat="1" ht="30" hidden="1" customHeight="1" x14ac:dyDescent="0.25">
      <c r="B30" s="114" t="s">
        <v>432</v>
      </c>
      <c r="C30" s="117">
        <f>'Project Overview'!J21</f>
        <v>0</v>
      </c>
      <c r="D30" s="117">
        <f>'Project Overview'!E21</f>
        <v>0</v>
      </c>
      <c r="E30" s="159">
        <f t="shared" si="0"/>
        <v>0</v>
      </c>
      <c r="F30" s="117">
        <f>'Project Overview'!D21</f>
        <v>0</v>
      </c>
      <c r="G30" s="160">
        <f t="shared" si="1"/>
        <v>0</v>
      </c>
      <c r="H30" s="117">
        <f>'Project Overview'!F21</f>
        <v>0</v>
      </c>
      <c r="I30" s="160">
        <f t="shared" si="2"/>
        <v>0</v>
      </c>
      <c r="J30" s="117">
        <f>'AF-Tables'!H354</f>
        <v>0</v>
      </c>
      <c r="K30" s="117">
        <f>SUMIFS('PP10'!J:J,'PP10'!A:A,"WP1",'PP10'!D:D,"Audits")</f>
        <v>0</v>
      </c>
      <c r="L30" s="117">
        <f>'AF-Tables'!H353</f>
        <v>0</v>
      </c>
      <c r="M30" s="117">
        <f t="shared" si="3"/>
        <v>0</v>
      </c>
      <c r="N30" s="161">
        <f t="shared" si="4"/>
        <v>0</v>
      </c>
      <c r="O30" s="117">
        <f>'AF-Tables'!H359</f>
        <v>0</v>
      </c>
      <c r="P30" s="160">
        <f t="shared" si="5"/>
        <v>0</v>
      </c>
      <c r="Q30" s="117">
        <f>'AF-Tables'!J359</f>
        <v>0</v>
      </c>
      <c r="R30" s="117">
        <f>'Project Overview'!G21+'Project Overview'!H21++'Project Overview'!I21</f>
        <v>0</v>
      </c>
      <c r="S30" s="163">
        <f t="shared" si="6"/>
        <v>0</v>
      </c>
      <c r="T30" s="164">
        <f>IF(AND('PP10'!C$5="Flat Rate",OR(S30&lt;$E$6,S30&gt;$F$6)),1,0)</f>
        <v>0</v>
      </c>
      <c r="U30" s="165">
        <f t="shared" si="7"/>
        <v>0</v>
      </c>
      <c r="V30" s="164">
        <f>IF(AND('PP10'!$C$6="Flat Rate",OR(U30&lt;$E$7,U30&gt;$F$7)),1,0)</f>
        <v>0</v>
      </c>
      <c r="W30" s="165">
        <f t="shared" si="8"/>
        <v>0</v>
      </c>
      <c r="X30" s="164">
        <f t="shared" si="9"/>
        <v>0</v>
      </c>
      <c r="Y30" s="165">
        <f t="shared" si="10"/>
        <v>0</v>
      </c>
      <c r="Z30" s="164">
        <f>IF(AND('PP10'!$C$7="Flat Rate",OR(Y30&lt;$E$9,Y30&gt;$F$9)),1,0)</f>
        <v>0</v>
      </c>
    </row>
    <row r="31" spans="2:26" s="162" customFormat="1" ht="30" customHeight="1" x14ac:dyDescent="0.25">
      <c r="B31" s="115" t="s">
        <v>457</v>
      </c>
      <c r="C31" s="116">
        <f>SUM(C21:C30)</f>
        <v>0</v>
      </c>
      <c r="D31" s="116">
        <f>SUM(D21:D30)</f>
        <v>0</v>
      </c>
      <c r="E31" s="118">
        <f>IF(C31=0,0,D31/C31)</f>
        <v>0</v>
      </c>
      <c r="F31" s="116">
        <f>SUM(F21:F30)</f>
        <v>0</v>
      </c>
      <c r="G31" s="118">
        <f t="shared" si="1"/>
        <v>0</v>
      </c>
      <c r="H31" s="116">
        <f>SUM(H21:H30)</f>
        <v>0</v>
      </c>
      <c r="I31" s="118">
        <f>IF(C31=0,0,H31/C31)</f>
        <v>0</v>
      </c>
      <c r="J31" s="116">
        <f>SUM(J21:J30)</f>
        <v>0</v>
      </c>
      <c r="K31" s="116">
        <f>SUM(K21:K30)</f>
        <v>0</v>
      </c>
      <c r="L31" s="116">
        <f>SUM(L21:L30)</f>
        <v>0</v>
      </c>
      <c r="M31" s="116">
        <f>SUM(M21:M30)</f>
        <v>0</v>
      </c>
      <c r="N31" s="113">
        <f>IF(C31=0,0,M31/C31)</f>
        <v>0</v>
      </c>
      <c r="O31" s="116">
        <f>SUM(O21:O30)</f>
        <v>0</v>
      </c>
      <c r="P31" s="118">
        <f t="shared" si="5"/>
        <v>0</v>
      </c>
      <c r="Q31" s="116">
        <f>SUM(Q21:Q30)</f>
        <v>0</v>
      </c>
      <c r="R31" s="120">
        <f>'Project Overview'!G22+'Project Overview'!H22++'Project Overview'!I22</f>
        <v>0</v>
      </c>
      <c r="S31" s="166">
        <f>IF(R31&gt;0,F31/R31,0)</f>
        <v>0</v>
      </c>
      <c r="T31" s="167">
        <f>IF(OR(S31&lt;$C$6,S31&gt;$D$6),1,0)</f>
        <v>0</v>
      </c>
      <c r="U31" s="166">
        <f t="shared" ref="U31" si="11">IF(F31&gt;0,D31/F31,0)</f>
        <v>0</v>
      </c>
      <c r="V31" s="167">
        <f>IF(OR(U31&lt;$C$7,U31&gt;$D$7),1,0)</f>
        <v>0</v>
      </c>
      <c r="W31" s="166">
        <f t="shared" ref="W31" si="12">IF(C31&gt;0,D31/C31,0)</f>
        <v>0</v>
      </c>
      <c r="X31" s="167">
        <f>IF(OR(W31&lt;$C$8,W31&gt;$D$8),1,0)</f>
        <v>0</v>
      </c>
      <c r="Y31" s="166">
        <f t="shared" ref="Y31" si="13">IF(F31&gt;0,H31/F31,0)</f>
        <v>0</v>
      </c>
      <c r="Z31" s="167">
        <f>IF(OR(Y31&lt;$C$9,Y31&gt;$D$9),1,0)</f>
        <v>0</v>
      </c>
    </row>
  </sheetData>
  <sheetProtection algorithmName="SHA-512" hashValue="t9vHiJqMa0OnnOlbNGoDMzWfiYmKZofC/U7sXctGB73wyoPRpox8TvcsyGfgqlARkJZJkJFq55/SE4ooHWv1Yg==" saltValue="QopAY0D+Z2nj3m7Tx+h8mw==" spinCount="100000" sheet="1" objects="1" scenarios="1"/>
  <mergeCells count="16">
    <mergeCell ref="S19:T19"/>
    <mergeCell ref="U19:V19"/>
    <mergeCell ref="W19:X19"/>
    <mergeCell ref="Y19:Z19"/>
    <mergeCell ref="H19:I19"/>
    <mergeCell ref="O19:P19"/>
    <mergeCell ref="Q19:R19"/>
    <mergeCell ref="B1:F1"/>
    <mergeCell ref="C3:D3"/>
    <mergeCell ref="D19:E19"/>
    <mergeCell ref="F19:G19"/>
    <mergeCell ref="M19:N19"/>
    <mergeCell ref="B19:B20"/>
    <mergeCell ref="E3:F3"/>
    <mergeCell ref="J4:M4"/>
    <mergeCell ref="J5:M5"/>
  </mergeCells>
  <phoneticPr fontId="18" type="noConversion"/>
  <conditionalFormatting sqref="C21:C30">
    <cfRule type="expression" dxfId="14" priority="3">
      <formula>$C21&lt;$C$15</formula>
    </cfRule>
  </conditionalFormatting>
  <conditionalFormatting sqref="C31">
    <cfRule type="expression" dxfId="13" priority="34">
      <formula>OR($C$31&gt;$D$5,$C$31&lt;$C$5)</formula>
    </cfRule>
  </conditionalFormatting>
  <conditionalFormatting sqref="E21:E31">
    <cfRule type="expression" dxfId="12" priority="17">
      <formula>OR($V21=1,$X21=1)</formula>
    </cfRule>
  </conditionalFormatting>
  <conditionalFormatting sqref="G21:G31">
    <cfRule type="expression" dxfId="11" priority="16">
      <formula>T21=1</formula>
    </cfRule>
  </conditionalFormatting>
  <conditionalFormatting sqref="H31">
    <cfRule type="expression" dxfId="10" priority="9">
      <formula>$H$31&gt;$D$14</formula>
    </cfRule>
  </conditionalFormatting>
  <conditionalFormatting sqref="I21:I31">
    <cfRule type="expression" dxfId="9" priority="15">
      <formula>$I$31&gt;$D$13</formula>
    </cfRule>
  </conditionalFormatting>
  <conditionalFormatting sqref="J21:J30">
    <cfRule type="expression" dxfId="8" priority="27">
      <formula>OR($J21&lt;$E$10,$J21&gt;$F$10)</formula>
    </cfRule>
  </conditionalFormatting>
  <conditionalFormatting sqref="J31">
    <cfRule type="expression" dxfId="7" priority="14">
      <formula>OR($J$31&lt;$C$10,$J$31&gt;$D$10)</formula>
    </cfRule>
  </conditionalFormatting>
  <conditionalFormatting sqref="N21">
    <cfRule type="expression" dxfId="6" priority="21">
      <formula>OR($N21&gt;$F$11,$N21&lt;$E$11)</formula>
    </cfRule>
  </conditionalFormatting>
  <conditionalFormatting sqref="N22:N30">
    <cfRule type="expression" dxfId="5" priority="39">
      <formula>OR($N22&gt;$F$12,$N22&lt;$E$12)</formula>
    </cfRule>
  </conditionalFormatting>
  <conditionalFormatting sqref="N31">
    <cfRule type="expression" dxfId="4" priority="22">
      <formula>OR($N$31&gt;$D$12,$N$31&lt;$C$12)</formula>
    </cfRule>
  </conditionalFormatting>
  <conditionalFormatting sqref="O31">
    <cfRule type="expression" dxfId="3" priority="10">
      <formula>"&gt;$D$14"</formula>
    </cfRule>
  </conditionalFormatting>
  <conditionalFormatting sqref="P31">
    <cfRule type="expression" dxfId="2" priority="99">
      <formula>$P$31&gt;$D$17</formula>
    </cfRule>
  </conditionalFormatting>
  <conditionalFormatting sqref="Q21:Q31">
    <cfRule type="expression" dxfId="1" priority="1">
      <formula>$Q21&gt;$D$16</formula>
    </cfRule>
  </conditionalFormatting>
  <conditionalFormatting sqref="Q31">
    <cfRule type="expression" dxfId="0" priority="2">
      <formula>"&gt;$D$14"</formula>
    </cfRule>
  </conditionalFormatting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>&amp;CInterreg IPA CBC  Programme Greece - Albania 2014-2020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Φύλλο10">
    <tabColor rgb="FFFFC000"/>
    <pageSetUpPr fitToPage="1"/>
  </sheetPr>
  <dimension ref="A1:K29"/>
  <sheetViews>
    <sheetView showGridLines="0" zoomScale="130" zoomScaleNormal="130" zoomScaleSheetLayoutView="160" workbookViewId="0"/>
  </sheetViews>
  <sheetFormatPr defaultRowHeight="15" x14ac:dyDescent="0.25"/>
  <cols>
    <col min="1" max="1" width="7.5703125" style="25" customWidth="1"/>
    <col min="2" max="2" width="10.85546875" style="25" customWidth="1"/>
    <col min="3" max="3" width="9.28515625" style="25" hidden="1" customWidth="1"/>
    <col min="4" max="9" width="15" style="25" customWidth="1"/>
    <col min="10" max="10" width="17.140625" style="25" customWidth="1"/>
    <col min="11" max="11" width="9.85546875" style="25" bestFit="1" customWidth="1"/>
    <col min="12" max="16384" width="9.140625" style="25"/>
  </cols>
  <sheetData>
    <row r="1" spans="1:10" ht="34.5" customHeight="1" x14ac:dyDescent="0.25">
      <c r="B1" s="28"/>
      <c r="C1" s="28"/>
      <c r="D1" s="29" t="s">
        <v>18</v>
      </c>
      <c r="E1" s="30" t="s">
        <v>19</v>
      </c>
      <c r="F1" s="30" t="s">
        <v>272</v>
      </c>
      <c r="G1" s="30" t="s">
        <v>20</v>
      </c>
      <c r="H1" s="30" t="s">
        <v>21</v>
      </c>
      <c r="I1" s="30" t="s">
        <v>442</v>
      </c>
      <c r="J1" s="108" t="s">
        <v>240</v>
      </c>
    </row>
    <row r="2" spans="1:10" ht="18.75" customHeight="1" x14ac:dyDescent="0.25">
      <c r="B2" s="98" t="s">
        <v>22</v>
      </c>
      <c r="C2" s="67"/>
      <c r="D2" s="99">
        <f>SUMIFS('AF-Tables'!B:B,'AF-Tables'!$A:$A,$B2)</f>
        <v>0</v>
      </c>
      <c r="E2" s="99">
        <f>SUMIFS('AF-Tables'!C:C,'AF-Tables'!$A:$A,$B2)</f>
        <v>0</v>
      </c>
      <c r="F2" s="99">
        <f>SUMIFS('AF-Tables'!D:D,'AF-Tables'!$A:$A,$B2)</f>
        <v>0</v>
      </c>
      <c r="G2" s="99">
        <f>SUMIFS('AF-Tables'!E:E,'AF-Tables'!$A:$A,$B2)</f>
        <v>0</v>
      </c>
      <c r="H2" s="99">
        <f>SUMIFS('AF-Tables'!F:F,'AF-Tables'!$A:$A,$B2)</f>
        <v>0</v>
      </c>
      <c r="I2" s="99">
        <f>SUMIFS('AF-Tables'!G:G,'AF-Tables'!$A:$A,$B2)</f>
        <v>0</v>
      </c>
      <c r="J2" s="100">
        <f t="shared" ref="J2:J7" si="0">SUM(D2:I2)</f>
        <v>0</v>
      </c>
    </row>
    <row r="3" spans="1:10" ht="18.75" customHeight="1" x14ac:dyDescent="0.25">
      <c r="B3" s="98" t="s">
        <v>23</v>
      </c>
      <c r="C3" s="67"/>
      <c r="D3" s="99">
        <f>SUMIFS('AF-Tables'!B:B,'AF-Tables'!$A:$A,$B3)</f>
        <v>0</v>
      </c>
      <c r="E3" s="99">
        <f>SUMIFS('AF-Tables'!C:C,'AF-Tables'!$A:$A,$B3)</f>
        <v>0</v>
      </c>
      <c r="F3" s="99">
        <f>SUMIFS('AF-Tables'!D:D,'AF-Tables'!$A:$A,$B3)</f>
        <v>0</v>
      </c>
      <c r="G3" s="99">
        <f>SUMIFS('AF-Tables'!E:E,'AF-Tables'!$A:$A,$B3)</f>
        <v>0</v>
      </c>
      <c r="H3" s="99">
        <f>SUMIFS('AF-Tables'!F:F,'AF-Tables'!$A:$A,$B3)</f>
        <v>0</v>
      </c>
      <c r="I3" s="99">
        <f>SUMIFS('AF-Tables'!G:G,'AF-Tables'!$A:$A,$B3)</f>
        <v>0</v>
      </c>
      <c r="J3" s="100">
        <f t="shared" si="0"/>
        <v>0</v>
      </c>
    </row>
    <row r="4" spans="1:10" ht="18.75" customHeight="1" x14ac:dyDescent="0.25">
      <c r="B4" s="98" t="s">
        <v>24</v>
      </c>
      <c r="C4" s="67"/>
      <c r="D4" s="99">
        <f>SUMIFS('AF-Tables'!B:B,'AF-Tables'!$A:$A,$B4)</f>
        <v>0</v>
      </c>
      <c r="E4" s="99">
        <f>SUMIFS('AF-Tables'!C:C,'AF-Tables'!$A:$A,$B4)</f>
        <v>0</v>
      </c>
      <c r="F4" s="99">
        <f>SUMIFS('AF-Tables'!D:D,'AF-Tables'!$A:$A,$B4)</f>
        <v>0</v>
      </c>
      <c r="G4" s="99">
        <f>SUMIFS('AF-Tables'!E:E,'AF-Tables'!$A:$A,$B4)</f>
        <v>0</v>
      </c>
      <c r="H4" s="99">
        <f>SUMIFS('AF-Tables'!F:F,'AF-Tables'!$A:$A,$B4)</f>
        <v>0</v>
      </c>
      <c r="I4" s="99">
        <f>SUMIFS('AF-Tables'!G:G,'AF-Tables'!$A:$A,$B4)</f>
        <v>0</v>
      </c>
      <c r="J4" s="100">
        <f t="shared" si="0"/>
        <v>0</v>
      </c>
    </row>
    <row r="5" spans="1:10" ht="18.75" customHeight="1" x14ac:dyDescent="0.25">
      <c r="B5" s="98" t="s">
        <v>25</v>
      </c>
      <c r="C5" s="67"/>
      <c r="D5" s="99">
        <f>SUMIFS('AF-Tables'!B:B,'AF-Tables'!$A:$A,$B5)</f>
        <v>0</v>
      </c>
      <c r="E5" s="99">
        <f>SUMIFS('AF-Tables'!C:C,'AF-Tables'!$A:$A,$B5)</f>
        <v>0</v>
      </c>
      <c r="F5" s="99">
        <f>SUMIFS('AF-Tables'!D:D,'AF-Tables'!$A:$A,$B5)</f>
        <v>0</v>
      </c>
      <c r="G5" s="99">
        <f>SUMIFS('AF-Tables'!E:E,'AF-Tables'!$A:$A,$B5)</f>
        <v>0</v>
      </c>
      <c r="H5" s="99">
        <f>SUMIFS('AF-Tables'!F:F,'AF-Tables'!$A:$A,$B5)</f>
        <v>0</v>
      </c>
      <c r="I5" s="99">
        <f>SUMIFS('AF-Tables'!G:G,'AF-Tables'!$A:$A,$B5)</f>
        <v>0</v>
      </c>
      <c r="J5" s="100">
        <f t="shared" si="0"/>
        <v>0</v>
      </c>
    </row>
    <row r="6" spans="1:10" ht="18.75" customHeight="1" x14ac:dyDescent="0.25">
      <c r="B6" s="98" t="s">
        <v>26</v>
      </c>
      <c r="C6" s="67"/>
      <c r="D6" s="99">
        <f>SUMIFS('AF-Tables'!B:B,'AF-Tables'!$A:$A,$B6)</f>
        <v>0</v>
      </c>
      <c r="E6" s="99">
        <f>SUMIFS('AF-Tables'!C:C,'AF-Tables'!$A:$A,$B6)</f>
        <v>0</v>
      </c>
      <c r="F6" s="99">
        <f>SUMIFS('AF-Tables'!D:D,'AF-Tables'!$A:$A,$B6)</f>
        <v>0</v>
      </c>
      <c r="G6" s="99">
        <f>SUMIFS('AF-Tables'!E:E,'AF-Tables'!$A:$A,$B6)</f>
        <v>0</v>
      </c>
      <c r="H6" s="99">
        <f>SUMIFS('AF-Tables'!F:F,'AF-Tables'!$A:$A,$B6)</f>
        <v>0</v>
      </c>
      <c r="I6" s="99">
        <f>SUMIFS('AF-Tables'!G:G,'AF-Tables'!$A:$A,$B6)</f>
        <v>0</v>
      </c>
      <c r="J6" s="100">
        <f t="shared" si="0"/>
        <v>0</v>
      </c>
    </row>
    <row r="7" spans="1:10" ht="18.75" hidden="1" customHeight="1" x14ac:dyDescent="0.25">
      <c r="B7" s="98" t="s">
        <v>27</v>
      </c>
      <c r="C7" s="67"/>
      <c r="D7" s="99">
        <f>SUMIFS('AF-Tables'!B:B,'AF-Tables'!$A:$A,$B7)</f>
        <v>0</v>
      </c>
      <c r="E7" s="99">
        <f>SUMIFS('AF-Tables'!C:C,'AF-Tables'!$A:$A,$B7)</f>
        <v>0</v>
      </c>
      <c r="F7" s="99">
        <f>SUMIFS('AF-Tables'!D:D,'AF-Tables'!$A:$A,$B7)</f>
        <v>0</v>
      </c>
      <c r="G7" s="99">
        <f>SUMIFS('AF-Tables'!E:E,'AF-Tables'!$A:$A,$B7)</f>
        <v>0</v>
      </c>
      <c r="H7" s="99">
        <f>SUMIFS('AF-Tables'!F:F,'AF-Tables'!$A:$A,$B7)</f>
        <v>0</v>
      </c>
      <c r="I7" s="99">
        <f>SUMIFS('AF-Tables'!G:G,'AF-Tables'!$A:$A,$B7)</f>
        <v>0</v>
      </c>
      <c r="J7" s="100">
        <f t="shared" si="0"/>
        <v>0</v>
      </c>
    </row>
    <row r="8" spans="1:10" s="105" customFormat="1" ht="18.75" customHeight="1" x14ac:dyDescent="0.25">
      <c r="B8" s="101" t="s">
        <v>240</v>
      </c>
      <c r="C8" s="101"/>
      <c r="D8" s="102">
        <f t="shared" ref="D8:J8" si="1">SUM(D2:D7)</f>
        <v>0</v>
      </c>
      <c r="E8" s="102">
        <f t="shared" si="1"/>
        <v>0</v>
      </c>
      <c r="F8" s="102">
        <f t="shared" si="1"/>
        <v>0</v>
      </c>
      <c r="G8" s="102">
        <f t="shared" si="1"/>
        <v>0</v>
      </c>
      <c r="H8" s="102">
        <f t="shared" si="1"/>
        <v>0</v>
      </c>
      <c r="I8" s="102">
        <f t="shared" si="1"/>
        <v>0</v>
      </c>
      <c r="J8" s="112">
        <f t="shared" si="1"/>
        <v>0</v>
      </c>
    </row>
    <row r="11" spans="1:10" ht="34.5" customHeight="1" x14ac:dyDescent="0.25">
      <c r="A11" s="28"/>
      <c r="B11" s="28"/>
      <c r="C11" s="28"/>
      <c r="D11" s="29" t="s">
        <v>18</v>
      </c>
      <c r="E11" s="30" t="s">
        <v>19</v>
      </c>
      <c r="F11" s="30" t="s">
        <v>272</v>
      </c>
      <c r="G11" s="30" t="s">
        <v>20</v>
      </c>
      <c r="H11" s="30" t="s">
        <v>21</v>
      </c>
      <c r="I11" s="30" t="s">
        <v>442</v>
      </c>
      <c r="J11" s="108" t="s">
        <v>240</v>
      </c>
    </row>
    <row r="12" spans="1:10" ht="18.75" customHeight="1" x14ac:dyDescent="0.25">
      <c r="B12" s="98" t="s">
        <v>456</v>
      </c>
      <c r="C12" s="31">
        <f>'Cover page'!G18</f>
        <v>0</v>
      </c>
      <c r="D12" s="99">
        <f>SUMIF('LB (PP01)'!$K:$K,"A",'LB (PP01)'!$J:$J)</f>
        <v>0</v>
      </c>
      <c r="E12" s="99">
        <f>SUMIF('LB (PP01)'!$K:$K,"B",'LB (PP01)'!$J:$J)</f>
        <v>0</v>
      </c>
      <c r="F12" s="99">
        <f>SUMIF('LB (PP01)'!$K:$K,"C",'LB (PP01)'!$J:$J)</f>
        <v>0</v>
      </c>
      <c r="G12" s="99">
        <f>SUMIF('LB (PP01)'!$K:$K,"D",'LB (PP01)'!$J:$J)</f>
        <v>0</v>
      </c>
      <c r="H12" s="99">
        <f>SUMIF('LB (PP01)'!$K:$K,"E",'LB (PP01)'!$J:$J)</f>
        <v>0</v>
      </c>
      <c r="I12" s="99">
        <f>SUMIF('LB (PP01)'!$K:$K,"F",'LB (PP01)'!$J:$J)</f>
        <v>0</v>
      </c>
      <c r="J12" s="100">
        <f>SUM(D12:I12)</f>
        <v>0</v>
      </c>
    </row>
    <row r="13" spans="1:10" ht="18.75" customHeight="1" x14ac:dyDescent="0.25">
      <c r="B13" s="98" t="s">
        <v>433</v>
      </c>
      <c r="C13" s="31" t="str">
        <f>'Cover page'!G19</f>
        <v>Greece</v>
      </c>
      <c r="D13" s="99">
        <f>SUMIF('PP02'!$K:$K,"A",'PP02'!$J:$J)</f>
        <v>0</v>
      </c>
      <c r="E13" s="99">
        <f>SUMIF('PP02'!$K:$K,"B",'PP02'!$J:$J)</f>
        <v>0</v>
      </c>
      <c r="F13" s="99">
        <f>SUMIF('PP02'!$K:$K,"C",'PP02'!$J:$J)</f>
        <v>0</v>
      </c>
      <c r="G13" s="99">
        <f>SUMIF('PP02'!$K:$K,"D",'PP02'!$J:$J)</f>
        <v>0</v>
      </c>
      <c r="H13" s="99">
        <f>SUMIF('PP02'!$K:$K,"E",'PP02'!$J:$J)</f>
        <v>0</v>
      </c>
      <c r="I13" s="99">
        <f>SUMIF('PP02'!$K:$K,"F",'PP02'!$J:$J)</f>
        <v>0</v>
      </c>
      <c r="J13" s="100">
        <f t="shared" ref="J13:J21" si="2">SUM(D13:I13)</f>
        <v>0</v>
      </c>
    </row>
    <row r="14" spans="1:10" ht="18.75" customHeight="1" x14ac:dyDescent="0.25">
      <c r="B14" s="98" t="s">
        <v>434</v>
      </c>
      <c r="C14" s="31">
        <f>'Cover page'!G20</f>
        <v>0</v>
      </c>
      <c r="D14" s="99">
        <f>SUMIF('PP03'!$K:$K,"A",'PP03'!$J:$J)</f>
        <v>0</v>
      </c>
      <c r="E14" s="99">
        <f>SUMIF('PP03'!$K:$K,"B",'PP03'!$J:$J)</f>
        <v>0</v>
      </c>
      <c r="F14" s="99">
        <f>SUMIF('PP03'!$K:$K,"C",'PP03'!$J:$J)</f>
        <v>0</v>
      </c>
      <c r="G14" s="99">
        <f>SUMIF('PP03'!$K:$K,"D",'PP03'!$J:$J)</f>
        <v>0</v>
      </c>
      <c r="H14" s="99">
        <f>SUMIF('PP03'!$K:$K,"E",'PP03'!$J:$J)</f>
        <v>0</v>
      </c>
      <c r="I14" s="99">
        <f>SUMIF('PP03'!$K:$K,"F",'PP03'!$J:$J)</f>
        <v>0</v>
      </c>
      <c r="J14" s="100">
        <f t="shared" si="2"/>
        <v>0</v>
      </c>
    </row>
    <row r="15" spans="1:10" ht="18.75" customHeight="1" x14ac:dyDescent="0.25">
      <c r="B15" s="98" t="s">
        <v>435</v>
      </c>
      <c r="C15" s="31">
        <f>'Cover page'!G21</f>
        <v>0</v>
      </c>
      <c r="D15" s="99">
        <f>SUMIF('PP04'!$K:$K,"A",'PP04'!$J:$J)</f>
        <v>0</v>
      </c>
      <c r="E15" s="99">
        <f>SUMIF('PP04'!$K:$K,"B",'PP04'!$J:$J)</f>
        <v>0</v>
      </c>
      <c r="F15" s="99">
        <f>SUMIF('PP04'!$K:$K,"C",'PP04'!$J:$J)</f>
        <v>0</v>
      </c>
      <c r="G15" s="99">
        <f>SUMIF('PP04'!$K:$K,"D",'PP04'!$J:$J)</f>
        <v>0</v>
      </c>
      <c r="H15" s="99">
        <f>SUMIF('PP04'!$K:$K,"E",'PP04'!$J:$J)</f>
        <v>0</v>
      </c>
      <c r="I15" s="99">
        <f>SUMIF('PP04'!$K:$K,"F",'PP04'!$J:$J)</f>
        <v>0</v>
      </c>
      <c r="J15" s="100">
        <f t="shared" si="2"/>
        <v>0</v>
      </c>
    </row>
    <row r="16" spans="1:10" ht="18.75" customHeight="1" x14ac:dyDescent="0.25">
      <c r="B16" s="98" t="s">
        <v>436</v>
      </c>
      <c r="C16" s="31">
        <f>'Cover page'!G22</f>
        <v>0</v>
      </c>
      <c r="D16" s="99">
        <f>SUMIF('PP05'!$K:$K,"A",'PP05'!$J:$J)</f>
        <v>0</v>
      </c>
      <c r="E16" s="99">
        <f>SUMIF('PP05'!$K:$K,"B",'PP05'!$J:$J)</f>
        <v>0</v>
      </c>
      <c r="F16" s="99">
        <f>SUMIF('PP05'!$K:$K,"C",'PP05'!$J:$J)</f>
        <v>0</v>
      </c>
      <c r="G16" s="99">
        <f>SUMIF('PP05'!$K:$K,"D",'PP05'!$J:$J)</f>
        <v>0</v>
      </c>
      <c r="H16" s="99">
        <f>SUMIF('PP05'!$K:$K,"E",'PP05'!$J:$J)</f>
        <v>0</v>
      </c>
      <c r="I16" s="99">
        <f>SUMIF('PP05'!$K:$K,"F",'PP05'!$J:$J)</f>
        <v>0</v>
      </c>
      <c r="J16" s="100">
        <f t="shared" si="2"/>
        <v>0</v>
      </c>
    </row>
    <row r="17" spans="2:11" ht="18.75" hidden="1" customHeight="1" x14ac:dyDescent="0.25">
      <c r="B17" s="98" t="s">
        <v>437</v>
      </c>
      <c r="C17" s="31">
        <f>'Cover page'!G23</f>
        <v>0</v>
      </c>
      <c r="D17" s="99">
        <f>SUMIF('PP06'!$K:$K,"A",'PP06'!$J:$J)</f>
        <v>0</v>
      </c>
      <c r="E17" s="99">
        <f>SUMIF('PP06'!$K:$K,"B",'PP06'!$J:$J)</f>
        <v>0</v>
      </c>
      <c r="F17" s="99">
        <f>SUMIF('PP06'!$K:$K,"C",'PP06'!$J:$J)</f>
        <v>0</v>
      </c>
      <c r="G17" s="99">
        <f>SUMIF('PP06'!$K:$K,"D",'PP06'!$J:$J)</f>
        <v>0</v>
      </c>
      <c r="H17" s="99">
        <f>SUMIF('PP06'!$K:$K,"E",'PP06'!$J:$J)</f>
        <v>0</v>
      </c>
      <c r="I17" s="99">
        <f>SUMIF('PP06'!$K:$K,"F",'PP06'!$J:$J)</f>
        <v>0</v>
      </c>
      <c r="J17" s="100">
        <f t="shared" si="2"/>
        <v>0</v>
      </c>
    </row>
    <row r="18" spans="2:11" ht="18.75" hidden="1" customHeight="1" x14ac:dyDescent="0.25">
      <c r="B18" s="98" t="s">
        <v>438</v>
      </c>
      <c r="C18" s="31">
        <f>'Cover page'!G24</f>
        <v>0</v>
      </c>
      <c r="D18" s="99">
        <f>SUMIF('PP07'!$K:$K,"A",'PP07'!$J:$J)</f>
        <v>0</v>
      </c>
      <c r="E18" s="99">
        <f>SUMIF('PP07'!$K:$K,"B",'PP07'!$J:$J)</f>
        <v>0</v>
      </c>
      <c r="F18" s="99">
        <f>SUMIF('PP07'!$K:$K,"C",'PP07'!$J:$J)</f>
        <v>0</v>
      </c>
      <c r="G18" s="99">
        <f>SUMIF('PP07'!$K:$K,"D",'PP07'!$J:$J)</f>
        <v>0</v>
      </c>
      <c r="H18" s="99">
        <f>SUMIF('PP07'!$K:$K,"E",'PP07'!$J:$J)</f>
        <v>0</v>
      </c>
      <c r="I18" s="99">
        <f>SUMIF('PP07'!$K:$K,"F",'PP07'!$J:$J)</f>
        <v>0</v>
      </c>
      <c r="J18" s="100">
        <f t="shared" si="2"/>
        <v>0</v>
      </c>
    </row>
    <row r="19" spans="2:11" ht="18.75" hidden="1" customHeight="1" x14ac:dyDescent="0.25">
      <c r="B19" s="98" t="s">
        <v>439</v>
      </c>
      <c r="C19" s="31">
        <f>'Cover page'!G25</f>
        <v>0</v>
      </c>
      <c r="D19" s="99">
        <f>SUMIF('PP08'!$K:$K,"A",'PP08'!$J:$J)</f>
        <v>0</v>
      </c>
      <c r="E19" s="99">
        <f>SUMIF('PP08'!$K:$K,"B",'PP08'!$J:$J)</f>
        <v>0</v>
      </c>
      <c r="F19" s="99">
        <f>SUMIF('PP08'!$K:$K,"C",'PP08'!$J:$J)</f>
        <v>0</v>
      </c>
      <c r="G19" s="99">
        <f>SUMIF('PP08'!$K:$K,"D",'PP08'!$J:$J)</f>
        <v>0</v>
      </c>
      <c r="H19" s="99">
        <f>SUMIF('PP08'!$K:$K,"E",'PP08'!$J:$J)</f>
        <v>0</v>
      </c>
      <c r="I19" s="99">
        <f>SUMIF('PP08'!$K:$K,"F",'PP08'!$J:$J)</f>
        <v>0</v>
      </c>
      <c r="J19" s="100">
        <f t="shared" si="2"/>
        <v>0</v>
      </c>
    </row>
    <row r="20" spans="2:11" ht="18.75" hidden="1" customHeight="1" x14ac:dyDescent="0.25">
      <c r="B20" s="98" t="s">
        <v>440</v>
      </c>
      <c r="C20" s="31">
        <f>'Cover page'!G26</f>
        <v>0</v>
      </c>
      <c r="D20" s="99">
        <f>SUMIF('PP09'!$K:$K,"A",'PP09'!$J:$J)</f>
        <v>0</v>
      </c>
      <c r="E20" s="99">
        <f>SUMIF('PP09'!$K:$K,"B",'PP09'!$J:$J)</f>
        <v>0</v>
      </c>
      <c r="F20" s="99">
        <f>SUMIF('PP09'!$K:$K,"C",'PP09'!$J:$J)</f>
        <v>0</v>
      </c>
      <c r="G20" s="99">
        <f>SUMIF('PP09'!$K:$K,"D",'PP09'!$J:$J)</f>
        <v>0</v>
      </c>
      <c r="H20" s="99">
        <f>SUMIF('PP09'!$K:$K,"E",'PP09'!$J:$J)</f>
        <v>0</v>
      </c>
      <c r="I20" s="99">
        <f>SUMIF('PP09'!$K:$K,"F",'PP09'!$J:$J)</f>
        <v>0</v>
      </c>
      <c r="J20" s="100">
        <f t="shared" si="2"/>
        <v>0</v>
      </c>
    </row>
    <row r="21" spans="2:11" ht="18.75" hidden="1" customHeight="1" x14ac:dyDescent="0.25">
      <c r="B21" s="98" t="s">
        <v>343</v>
      </c>
      <c r="C21" s="31">
        <f>'Cover page'!G27</f>
        <v>0</v>
      </c>
      <c r="D21" s="99">
        <f>SUMIF('PP10'!$K:$K,"A",'PP10'!$J:$J)</f>
        <v>0</v>
      </c>
      <c r="E21" s="99">
        <f>SUMIF('PP10'!$K:$K,"B",'PP10'!$J:$J)</f>
        <v>0</v>
      </c>
      <c r="F21" s="99">
        <f>SUMIF('PP10'!$K:$K,"C",'PP10'!$J:$J)</f>
        <v>0</v>
      </c>
      <c r="G21" s="99">
        <f>SUMIF('PP10'!$K:$K,"D",'PP10'!$J:$J)</f>
        <v>0</v>
      </c>
      <c r="H21" s="99">
        <f>SUMIF('PP10'!$K:$K,"E",'PP10'!$J:$J)</f>
        <v>0</v>
      </c>
      <c r="I21" s="99">
        <f>SUMIF('PP10'!$K:$K,"F",'PP10'!$J:$J)</f>
        <v>0</v>
      </c>
      <c r="J21" s="100">
        <f t="shared" si="2"/>
        <v>0</v>
      </c>
    </row>
    <row r="22" spans="2:11" s="105" customFormat="1" ht="18.75" customHeight="1" x14ac:dyDescent="0.25">
      <c r="B22" s="103" t="s">
        <v>240</v>
      </c>
      <c r="C22" s="104"/>
      <c r="D22" s="102">
        <f>SUM(D12:D21)</f>
        <v>0</v>
      </c>
      <c r="E22" s="102">
        <f t="shared" ref="E22:I22" si="3">SUM(E12:E21)</f>
        <v>0</v>
      </c>
      <c r="F22" s="102">
        <f t="shared" si="3"/>
        <v>0</v>
      </c>
      <c r="G22" s="102">
        <f t="shared" si="3"/>
        <v>0</v>
      </c>
      <c r="H22" s="102">
        <f t="shared" si="3"/>
        <v>0</v>
      </c>
      <c r="I22" s="102">
        <f t="shared" si="3"/>
        <v>0</v>
      </c>
      <c r="J22" s="112">
        <f t="shared" ref="J22" si="4">SUM(D22:I22)</f>
        <v>0</v>
      </c>
    </row>
    <row r="23" spans="2:11" ht="18.75" customHeight="1" x14ac:dyDescent="0.25"/>
    <row r="25" spans="2:11" ht="30" customHeight="1" x14ac:dyDescent="0.25">
      <c r="D25" s="29" t="s">
        <v>18</v>
      </c>
      <c r="E25" s="30" t="s">
        <v>19</v>
      </c>
      <c r="F25" s="30" t="s">
        <v>272</v>
      </c>
      <c r="G25" s="30" t="s">
        <v>20</v>
      </c>
      <c r="H25" s="30" t="s">
        <v>21</v>
      </c>
      <c r="I25" s="30" t="s">
        <v>442</v>
      </c>
      <c r="J25" s="108" t="s">
        <v>240</v>
      </c>
      <c r="K25" s="108" t="s">
        <v>441</v>
      </c>
    </row>
    <row r="26" spans="2:11" s="66" customFormat="1" ht="22.5" customHeight="1" x14ac:dyDescent="0.25">
      <c r="B26" s="109" t="s">
        <v>13</v>
      </c>
      <c r="C26" s="31"/>
      <c r="D26" s="99">
        <f>SUMIF($C$12:$C$21,$B26,D$12:D$21)</f>
        <v>0</v>
      </c>
      <c r="E26" s="99">
        <f t="shared" ref="E26:I27" si="5">SUMIF($C$12:$C$21,$B26,E$12:E$21)</f>
        <v>0</v>
      </c>
      <c r="F26" s="99">
        <f t="shared" si="5"/>
        <v>0</v>
      </c>
      <c r="G26" s="99">
        <f t="shared" si="5"/>
        <v>0</v>
      </c>
      <c r="H26" s="99">
        <f t="shared" si="5"/>
        <v>0</v>
      </c>
      <c r="I26" s="99">
        <f t="shared" si="5"/>
        <v>0</v>
      </c>
      <c r="J26" s="100">
        <f>SUM(D26:I26)</f>
        <v>0</v>
      </c>
      <c r="K26" s="110">
        <f>IF($J$28&gt;0,J26/$J$28,0)</f>
        <v>0</v>
      </c>
    </row>
    <row r="27" spans="2:11" s="66" customFormat="1" ht="22.5" customHeight="1" x14ac:dyDescent="0.25">
      <c r="B27" s="109" t="s">
        <v>515</v>
      </c>
      <c r="C27" s="31"/>
      <c r="D27" s="99">
        <f>SUMIF($C$12:$C$21,$B27,D$12:D$21)</f>
        <v>0</v>
      </c>
      <c r="E27" s="99">
        <f t="shared" si="5"/>
        <v>0</v>
      </c>
      <c r="F27" s="99">
        <f t="shared" si="5"/>
        <v>0</v>
      </c>
      <c r="G27" s="99">
        <f t="shared" si="5"/>
        <v>0</v>
      </c>
      <c r="H27" s="99">
        <f t="shared" si="5"/>
        <v>0</v>
      </c>
      <c r="I27" s="99">
        <f t="shared" si="5"/>
        <v>0</v>
      </c>
      <c r="J27" s="100">
        <f>SUM(D27:I27)</f>
        <v>0</v>
      </c>
      <c r="K27" s="110">
        <f>IF($J$28&gt;0,J27/$J$28,0)</f>
        <v>0</v>
      </c>
    </row>
    <row r="28" spans="2:11" s="105" customFormat="1" ht="19.5" customHeight="1" x14ac:dyDescent="0.25">
      <c r="B28" s="103" t="s">
        <v>240</v>
      </c>
      <c r="C28" s="106"/>
      <c r="D28" s="102">
        <f t="shared" ref="D28:I28" si="6">SUM(D26:D27)</f>
        <v>0</v>
      </c>
      <c r="E28" s="102">
        <f t="shared" si="6"/>
        <v>0</v>
      </c>
      <c r="F28" s="102">
        <f t="shared" si="6"/>
        <v>0</v>
      </c>
      <c r="G28" s="102">
        <f t="shared" si="6"/>
        <v>0</v>
      </c>
      <c r="H28" s="102">
        <f t="shared" si="6"/>
        <v>0</v>
      </c>
      <c r="I28" s="102">
        <f t="shared" si="6"/>
        <v>0</v>
      </c>
      <c r="J28" s="112">
        <f>SUM(D28:I28)</f>
        <v>0</v>
      </c>
      <c r="K28" s="107">
        <v>1</v>
      </c>
    </row>
    <row r="29" spans="2:11" ht="15.75" customHeight="1" x14ac:dyDescent="0.25">
      <c r="B29" s="39"/>
      <c r="C29" s="39"/>
      <c r="D29" s="39"/>
      <c r="E29" s="40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&amp;LInterreg IPA CBC  Programme Greece- Albania 2014-2020&amp;R&amp;A</oddHeader>
    <oddFooter>&amp;LJustification of the budget&amp;R&amp;P from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Φύλλο17"/>
  <dimension ref="A2:N105"/>
  <sheetViews>
    <sheetView workbookViewId="0">
      <selection activeCell="B20" sqref="B20"/>
    </sheetView>
  </sheetViews>
  <sheetFormatPr defaultRowHeight="15" x14ac:dyDescent="0.25"/>
  <cols>
    <col min="2" max="2" width="58.5703125" customWidth="1"/>
    <col min="3" max="4" width="19.140625" customWidth="1"/>
    <col min="5" max="5" width="15.140625" customWidth="1"/>
    <col min="6" max="6" width="3.28515625" customWidth="1"/>
    <col min="7" max="7" width="14.140625" customWidth="1"/>
    <col min="8" max="8" width="3.28515625" customWidth="1"/>
    <col min="9" max="14" width="10.7109375" customWidth="1"/>
  </cols>
  <sheetData>
    <row r="2" spans="1:14" ht="18.75" x14ac:dyDescent="0.3">
      <c r="B2" s="47" t="s">
        <v>332</v>
      </c>
      <c r="C2" s="47" t="s">
        <v>345</v>
      </c>
      <c r="E2" s="47" t="s">
        <v>344</v>
      </c>
      <c r="G2" s="53" t="s">
        <v>352</v>
      </c>
      <c r="I2" s="220" t="s">
        <v>353</v>
      </c>
      <c r="J2" s="220"/>
      <c r="K2" s="220"/>
      <c r="L2" s="220"/>
      <c r="M2" s="220"/>
      <c r="N2" s="220"/>
    </row>
    <row r="3" spans="1:14" ht="18.75" x14ac:dyDescent="0.25">
      <c r="A3" s="46"/>
      <c r="B3" s="45" t="s">
        <v>334</v>
      </c>
      <c r="C3" s="52" t="s">
        <v>346</v>
      </c>
      <c r="E3" s="45" t="s">
        <v>13</v>
      </c>
      <c r="G3" s="52" t="s">
        <v>22</v>
      </c>
      <c r="I3" s="52" t="s">
        <v>354</v>
      </c>
      <c r="J3" s="52" t="s">
        <v>360</v>
      </c>
      <c r="K3" s="52" t="s">
        <v>365</v>
      </c>
      <c r="L3" s="52" t="s">
        <v>359</v>
      </c>
      <c r="M3" s="52" t="s">
        <v>374</v>
      </c>
      <c r="N3" s="52" t="s">
        <v>375</v>
      </c>
    </row>
    <row r="4" spans="1:14" ht="18.75" x14ac:dyDescent="0.25">
      <c r="A4" s="46"/>
      <c r="B4" s="45" t="s">
        <v>335</v>
      </c>
      <c r="C4" s="52" t="s">
        <v>348</v>
      </c>
      <c r="E4" s="45" t="s">
        <v>515</v>
      </c>
      <c r="G4" s="52" t="s">
        <v>23</v>
      </c>
      <c r="I4" s="52" t="s">
        <v>355</v>
      </c>
      <c r="J4" s="52" t="s">
        <v>361</v>
      </c>
      <c r="K4" s="52" t="s">
        <v>366</v>
      </c>
      <c r="L4" s="52" t="s">
        <v>370</v>
      </c>
      <c r="M4" s="52" t="s">
        <v>376</v>
      </c>
      <c r="N4" s="52" t="s">
        <v>377</v>
      </c>
    </row>
    <row r="5" spans="1:14" ht="18.75" x14ac:dyDescent="0.25">
      <c r="A5" s="46"/>
      <c r="B5" s="45" t="s">
        <v>336</v>
      </c>
      <c r="C5" s="52" t="s">
        <v>349</v>
      </c>
      <c r="G5" s="52" t="s">
        <v>24</v>
      </c>
      <c r="I5" s="52" t="s">
        <v>356</v>
      </c>
      <c r="J5" s="52" t="s">
        <v>362</v>
      </c>
      <c r="K5" s="52" t="s">
        <v>367</v>
      </c>
      <c r="L5" s="52" t="s">
        <v>371</v>
      </c>
      <c r="M5" s="52" t="s">
        <v>378</v>
      </c>
      <c r="N5" s="52" t="s">
        <v>379</v>
      </c>
    </row>
    <row r="6" spans="1:14" ht="18.75" x14ac:dyDescent="0.25">
      <c r="A6" s="54"/>
      <c r="B6" s="45" t="s">
        <v>337</v>
      </c>
      <c r="C6" s="52" t="s">
        <v>350</v>
      </c>
      <c r="G6" s="52" t="s">
        <v>25</v>
      </c>
      <c r="I6" s="52" t="s">
        <v>357</v>
      </c>
      <c r="J6" s="52" t="s">
        <v>363</v>
      </c>
      <c r="K6" s="52" t="s">
        <v>368</v>
      </c>
      <c r="L6" s="52" t="s">
        <v>372</v>
      </c>
      <c r="M6" s="52" t="s">
        <v>380</v>
      </c>
      <c r="N6" s="52" t="s">
        <v>381</v>
      </c>
    </row>
    <row r="7" spans="1:14" ht="18.75" x14ac:dyDescent="0.25">
      <c r="A7" s="54"/>
      <c r="B7" s="45" t="s">
        <v>338</v>
      </c>
      <c r="C7" s="52" t="s">
        <v>351</v>
      </c>
      <c r="G7" s="52" t="s">
        <v>26</v>
      </c>
      <c r="I7" s="52" t="s">
        <v>358</v>
      </c>
      <c r="J7" s="52" t="s">
        <v>364</v>
      </c>
      <c r="K7" s="52" t="s">
        <v>369</v>
      </c>
      <c r="L7" s="52" t="s">
        <v>373</v>
      </c>
      <c r="M7" s="52" t="s">
        <v>382</v>
      </c>
      <c r="N7" s="52" t="s">
        <v>383</v>
      </c>
    </row>
    <row r="8" spans="1:14" ht="18.75" x14ac:dyDescent="0.25">
      <c r="A8" s="54"/>
      <c r="B8" s="45" t="s">
        <v>339</v>
      </c>
      <c r="C8" s="52" t="s">
        <v>347</v>
      </c>
      <c r="G8" s="52" t="s">
        <v>27</v>
      </c>
    </row>
    <row r="9" spans="1:14" x14ac:dyDescent="0.25">
      <c r="A9" s="46"/>
      <c r="B9" s="46"/>
      <c r="C9" s="46"/>
    </row>
    <row r="10" spans="1:14" ht="18.75" x14ac:dyDescent="0.3">
      <c r="A10" s="46"/>
      <c r="B10" s="47" t="s">
        <v>488</v>
      </c>
      <c r="C10" s="47" t="s">
        <v>345</v>
      </c>
    </row>
    <row r="11" spans="1:14" ht="18.75" x14ac:dyDescent="0.25">
      <c r="A11" s="46"/>
      <c r="B11" s="45" t="s">
        <v>489</v>
      </c>
      <c r="C11" s="52" t="s">
        <v>346</v>
      </c>
    </row>
    <row r="12" spans="1:14" ht="18.75" x14ac:dyDescent="0.25">
      <c r="A12" s="46"/>
      <c r="B12" s="45" t="s">
        <v>490</v>
      </c>
      <c r="C12" s="52" t="s">
        <v>348</v>
      </c>
    </row>
    <row r="13" spans="1:14" ht="18.75" x14ac:dyDescent="0.25">
      <c r="A13" s="46"/>
      <c r="B13" s="45" t="s">
        <v>491</v>
      </c>
      <c r="C13" s="52" t="s">
        <v>349</v>
      </c>
    </row>
    <row r="14" spans="1:14" x14ac:dyDescent="0.25">
      <c r="A14" s="46"/>
      <c r="B14" s="46"/>
      <c r="C14" s="46"/>
    </row>
    <row r="15" spans="1:14" ht="18.75" x14ac:dyDescent="0.3">
      <c r="A15" s="46"/>
      <c r="B15" s="47" t="s">
        <v>408</v>
      </c>
      <c r="C15" s="47" t="s">
        <v>345</v>
      </c>
      <c r="D15" s="47" t="s">
        <v>420</v>
      </c>
    </row>
    <row r="16" spans="1:14" ht="18.75" x14ac:dyDescent="0.3">
      <c r="A16" s="46"/>
      <c r="B16" s="45" t="s">
        <v>334</v>
      </c>
      <c r="C16" s="52" t="s">
        <v>346</v>
      </c>
      <c r="D16" s="52" t="s">
        <v>346</v>
      </c>
      <c r="G16" s="47" t="s">
        <v>479</v>
      </c>
      <c r="H16" s="47"/>
      <c r="I16" s="53" t="s">
        <v>444</v>
      </c>
      <c r="J16" s="53" t="s">
        <v>445</v>
      </c>
    </row>
    <row r="17" spans="1:10" ht="18.75" x14ac:dyDescent="0.25">
      <c r="A17" s="46"/>
      <c r="B17" s="45" t="s">
        <v>335</v>
      </c>
      <c r="C17" s="52" t="s">
        <v>348</v>
      </c>
      <c r="D17" s="52" t="s">
        <v>348</v>
      </c>
      <c r="G17" t="s">
        <v>384</v>
      </c>
      <c r="I17" s="121">
        <v>0.06</v>
      </c>
      <c r="J17" s="122">
        <v>0.4</v>
      </c>
    </row>
    <row r="18" spans="1:10" ht="18.75" x14ac:dyDescent="0.25">
      <c r="A18" s="46"/>
      <c r="B18" s="45" t="s">
        <v>409</v>
      </c>
      <c r="C18" s="52" t="s">
        <v>348</v>
      </c>
      <c r="D18" s="52" t="s">
        <v>418</v>
      </c>
      <c r="G18" t="s">
        <v>385</v>
      </c>
      <c r="I18" s="121">
        <v>0</v>
      </c>
      <c r="J18" s="122">
        <v>0.15</v>
      </c>
    </row>
    <row r="19" spans="1:10" ht="18.75" x14ac:dyDescent="0.25">
      <c r="A19" s="46"/>
      <c r="B19" s="45" t="s">
        <v>410</v>
      </c>
      <c r="C19" s="52" t="s">
        <v>348</v>
      </c>
      <c r="D19" s="52" t="s">
        <v>419</v>
      </c>
      <c r="G19" t="s">
        <v>386</v>
      </c>
      <c r="I19" s="121">
        <v>0.1</v>
      </c>
      <c r="J19" s="122">
        <v>0.25</v>
      </c>
    </row>
    <row r="20" spans="1:10" ht="18.75" x14ac:dyDescent="0.25">
      <c r="A20" s="46"/>
      <c r="B20" s="45" t="s">
        <v>336</v>
      </c>
      <c r="C20" s="52" t="s">
        <v>349</v>
      </c>
      <c r="D20" s="52" t="s">
        <v>349</v>
      </c>
    </row>
    <row r="21" spans="1:10" ht="18.75" x14ac:dyDescent="0.25">
      <c r="A21" s="46"/>
      <c r="B21" s="45" t="s">
        <v>337</v>
      </c>
      <c r="C21" s="52" t="s">
        <v>350</v>
      </c>
      <c r="D21" s="52" t="s">
        <v>350</v>
      </c>
    </row>
    <row r="22" spans="1:10" ht="18.75" x14ac:dyDescent="0.3">
      <c r="A22" s="46"/>
      <c r="B22" s="45" t="s">
        <v>338</v>
      </c>
      <c r="C22" s="52" t="s">
        <v>351</v>
      </c>
      <c r="D22" s="52" t="s">
        <v>351</v>
      </c>
      <c r="G22" s="47" t="s">
        <v>401</v>
      </c>
    </row>
    <row r="23" spans="1:10" ht="18.75" x14ac:dyDescent="0.25">
      <c r="A23" s="46"/>
      <c r="B23" s="45" t="s">
        <v>411</v>
      </c>
      <c r="C23" s="52" t="s">
        <v>351</v>
      </c>
      <c r="D23" s="52" t="s">
        <v>351</v>
      </c>
      <c r="G23" t="s">
        <v>500</v>
      </c>
    </row>
    <row r="24" spans="1:10" ht="18.75" x14ac:dyDescent="0.25">
      <c r="A24" s="46"/>
      <c r="B24" s="45" t="s">
        <v>412</v>
      </c>
      <c r="C24" s="52" t="s">
        <v>351</v>
      </c>
      <c r="D24" s="52" t="s">
        <v>351</v>
      </c>
      <c r="G24" t="s">
        <v>416</v>
      </c>
    </row>
    <row r="25" spans="1:10" ht="18.75" x14ac:dyDescent="0.25">
      <c r="A25" s="46"/>
      <c r="B25" s="45" t="s">
        <v>339</v>
      </c>
      <c r="C25" s="52" t="s">
        <v>347</v>
      </c>
      <c r="D25" s="52" t="s">
        <v>347</v>
      </c>
    </row>
    <row r="26" spans="1:10" ht="18.75" x14ac:dyDescent="0.3">
      <c r="A26" s="46"/>
      <c r="B26" s="45" t="s">
        <v>413</v>
      </c>
      <c r="C26" s="52" t="s">
        <v>347</v>
      </c>
      <c r="D26" s="52" t="s">
        <v>347</v>
      </c>
      <c r="G26" s="47" t="s">
        <v>483</v>
      </c>
      <c r="H26" s="47"/>
      <c r="I26" s="47"/>
      <c r="J26" s="47"/>
    </row>
    <row r="27" spans="1:10" ht="18.75" x14ac:dyDescent="0.25">
      <c r="A27" s="46"/>
      <c r="B27" s="45" t="s">
        <v>414</v>
      </c>
      <c r="C27" s="52" t="s">
        <v>347</v>
      </c>
      <c r="D27" s="52" t="s">
        <v>347</v>
      </c>
      <c r="G27" s="46">
        <v>1</v>
      </c>
    </row>
    <row r="28" spans="1:10" ht="18.75" x14ac:dyDescent="0.25">
      <c r="B28" s="45" t="s">
        <v>489</v>
      </c>
      <c r="C28" s="52" t="s">
        <v>346</v>
      </c>
      <c r="D28" s="52" t="s">
        <v>346</v>
      </c>
    </row>
    <row r="29" spans="1:10" ht="18.75" x14ac:dyDescent="0.25">
      <c r="B29" s="45" t="s">
        <v>490</v>
      </c>
      <c r="C29" s="52" t="s">
        <v>348</v>
      </c>
      <c r="D29" s="52" t="s">
        <v>348</v>
      </c>
    </row>
    <row r="30" spans="1:10" ht="18.75" x14ac:dyDescent="0.25">
      <c r="B30" s="45" t="s">
        <v>491</v>
      </c>
      <c r="C30" s="52" t="s">
        <v>349</v>
      </c>
      <c r="D30" s="52" t="s">
        <v>349</v>
      </c>
    </row>
    <row r="32" spans="1:10" ht="18.75" x14ac:dyDescent="0.3">
      <c r="B32" s="47" t="s">
        <v>57</v>
      </c>
    </row>
    <row r="33" spans="2:2" ht="18.75" x14ac:dyDescent="0.25">
      <c r="B33" s="45" t="s">
        <v>53</v>
      </c>
    </row>
    <row r="34" spans="2:2" ht="18.75" x14ac:dyDescent="0.25">
      <c r="B34" s="45" t="s">
        <v>54</v>
      </c>
    </row>
    <row r="35" spans="2:2" ht="18.75" x14ac:dyDescent="0.25">
      <c r="B35" s="45" t="s">
        <v>55</v>
      </c>
    </row>
    <row r="36" spans="2:2" ht="18.75" x14ac:dyDescent="0.25">
      <c r="B36" s="45" t="s">
        <v>56</v>
      </c>
    </row>
    <row r="37" spans="2:2" ht="18.75" x14ac:dyDescent="0.25">
      <c r="B37" s="45" t="s">
        <v>275</v>
      </c>
    </row>
    <row r="39" spans="2:2" ht="18.75" x14ac:dyDescent="0.3">
      <c r="B39" s="47" t="s">
        <v>230</v>
      </c>
    </row>
    <row r="40" spans="2:2" ht="18.75" x14ac:dyDescent="0.25">
      <c r="B40" s="45" t="s">
        <v>235</v>
      </c>
    </row>
    <row r="41" spans="2:2" ht="18.75" x14ac:dyDescent="0.25">
      <c r="B41" s="45" t="s">
        <v>234</v>
      </c>
    </row>
    <row r="42" spans="2:2" ht="18.75" x14ac:dyDescent="0.25">
      <c r="B42" s="45" t="s">
        <v>229</v>
      </c>
    </row>
    <row r="43" spans="2:2" ht="18.75" x14ac:dyDescent="0.25">
      <c r="B43" s="45" t="s">
        <v>275</v>
      </c>
    </row>
    <row r="46" spans="2:2" ht="18.75" x14ac:dyDescent="0.3">
      <c r="B46" s="47" t="s">
        <v>232</v>
      </c>
    </row>
    <row r="47" spans="2:2" ht="18.75" x14ac:dyDescent="0.25">
      <c r="B47" s="45" t="s">
        <v>228</v>
      </c>
    </row>
    <row r="48" spans="2:2" ht="18.75" x14ac:dyDescent="0.25">
      <c r="B48" s="45" t="s">
        <v>58</v>
      </c>
    </row>
    <row r="49" spans="2:2" ht="18.75" x14ac:dyDescent="0.25">
      <c r="B49" s="45" t="s">
        <v>59</v>
      </c>
    </row>
    <row r="53" spans="2:2" ht="18.75" x14ac:dyDescent="0.3">
      <c r="B53" s="47" t="s">
        <v>233</v>
      </c>
    </row>
    <row r="54" spans="2:2" ht="18.75" x14ac:dyDescent="0.25">
      <c r="B54" s="45" t="s">
        <v>274</v>
      </c>
    </row>
    <row r="55" spans="2:2" ht="18.75" x14ac:dyDescent="0.25">
      <c r="B55" s="45" t="s">
        <v>277</v>
      </c>
    </row>
    <row r="56" spans="2:2" ht="18.75" x14ac:dyDescent="0.25">
      <c r="B56" s="45" t="s">
        <v>60</v>
      </c>
    </row>
    <row r="57" spans="2:2" ht="18.75" x14ac:dyDescent="0.25">
      <c r="B57" s="45" t="s">
        <v>61</v>
      </c>
    </row>
    <row r="58" spans="2:2" ht="18.75" x14ac:dyDescent="0.25">
      <c r="B58" s="45" t="s">
        <v>62</v>
      </c>
    </row>
    <row r="59" spans="2:2" ht="18.75" x14ac:dyDescent="0.25">
      <c r="B59" s="45" t="s">
        <v>63</v>
      </c>
    </row>
    <row r="60" spans="2:2" ht="18.75" x14ac:dyDescent="0.25">
      <c r="B60" s="45" t="s">
        <v>276</v>
      </c>
    </row>
    <row r="61" spans="2:2" ht="18.75" x14ac:dyDescent="0.25">
      <c r="B61" s="45" t="s">
        <v>275</v>
      </c>
    </row>
    <row r="64" spans="2:2" ht="18.75" x14ac:dyDescent="0.3">
      <c r="B64" s="47" t="s">
        <v>21</v>
      </c>
    </row>
    <row r="65" spans="2:2" ht="18.75" x14ac:dyDescent="0.25">
      <c r="B65" s="45" t="s">
        <v>278</v>
      </c>
    </row>
    <row r="66" spans="2:2" ht="18.75" x14ac:dyDescent="0.25">
      <c r="B66" s="45" t="s">
        <v>279</v>
      </c>
    </row>
    <row r="67" spans="2:2" ht="18.75" x14ac:dyDescent="0.25">
      <c r="B67" s="45" t="s">
        <v>284</v>
      </c>
    </row>
    <row r="68" spans="2:2" ht="18.75" x14ac:dyDescent="0.25">
      <c r="B68" s="45" t="s">
        <v>280</v>
      </c>
    </row>
    <row r="69" spans="2:2" ht="18.75" x14ac:dyDescent="0.25">
      <c r="B69" s="45" t="s">
        <v>281</v>
      </c>
    </row>
    <row r="70" spans="2:2" ht="18.75" x14ac:dyDescent="0.25">
      <c r="B70" s="45" t="s">
        <v>282</v>
      </c>
    </row>
    <row r="71" spans="2:2" ht="18.75" x14ac:dyDescent="0.25">
      <c r="B71" s="45" t="s">
        <v>283</v>
      </c>
    </row>
    <row r="72" spans="2:2" ht="18.75" x14ac:dyDescent="0.25">
      <c r="B72" s="45" t="s">
        <v>285</v>
      </c>
    </row>
    <row r="75" spans="2:2" ht="18.75" x14ac:dyDescent="0.3">
      <c r="B75" s="47" t="s">
        <v>237</v>
      </c>
    </row>
    <row r="76" spans="2:2" ht="18.75" x14ac:dyDescent="0.25">
      <c r="B76" s="45" t="s">
        <v>65</v>
      </c>
    </row>
    <row r="77" spans="2:2" ht="18.75" x14ac:dyDescent="0.25">
      <c r="B77" s="45" t="s">
        <v>64</v>
      </c>
    </row>
    <row r="78" spans="2:2" ht="18.75" x14ac:dyDescent="0.25">
      <c r="B78" s="45" t="s">
        <v>66</v>
      </c>
    </row>
    <row r="80" spans="2:2" ht="18.75" x14ac:dyDescent="0.3">
      <c r="B80" s="47" t="s">
        <v>387</v>
      </c>
    </row>
    <row r="81" spans="2:2" ht="18.75" x14ac:dyDescent="0.25">
      <c r="B81" s="45"/>
    </row>
    <row r="84" spans="2:2" ht="18.75" x14ac:dyDescent="0.3">
      <c r="B84" s="47" t="s">
        <v>501</v>
      </c>
    </row>
    <row r="85" spans="2:2" ht="18.75" x14ac:dyDescent="0.25">
      <c r="B85" s="45" t="s">
        <v>506</v>
      </c>
    </row>
    <row r="86" spans="2:2" ht="18.75" x14ac:dyDescent="0.25">
      <c r="B86" s="45" t="s">
        <v>507</v>
      </c>
    </row>
    <row r="87" spans="2:2" ht="18.75" x14ac:dyDescent="0.25">
      <c r="B87" s="45" t="s">
        <v>508</v>
      </c>
    </row>
    <row r="91" spans="2:2" ht="18.75" x14ac:dyDescent="0.3">
      <c r="B91" s="47" t="s">
        <v>502</v>
      </c>
    </row>
    <row r="92" spans="2:2" ht="18.75" x14ac:dyDescent="0.25">
      <c r="B92" s="45" t="s">
        <v>509</v>
      </c>
    </row>
    <row r="93" spans="2:2" ht="18.75" x14ac:dyDescent="0.25">
      <c r="B93" s="45" t="s">
        <v>510</v>
      </c>
    </row>
    <row r="94" spans="2:2" ht="18.75" x14ac:dyDescent="0.25">
      <c r="B94" s="45" t="s">
        <v>511</v>
      </c>
    </row>
    <row r="97" spans="2:2" ht="18.75" x14ac:dyDescent="0.3">
      <c r="B97" s="47" t="s">
        <v>503</v>
      </c>
    </row>
    <row r="98" spans="2:2" ht="18.75" x14ac:dyDescent="0.25">
      <c r="B98" s="45" t="s">
        <v>512</v>
      </c>
    </row>
    <row r="100" spans="2:2" ht="18.75" x14ac:dyDescent="0.3">
      <c r="B100" s="47" t="s">
        <v>504</v>
      </c>
    </row>
    <row r="101" spans="2:2" ht="18.75" x14ac:dyDescent="0.25">
      <c r="B101" s="45" t="s">
        <v>513</v>
      </c>
    </row>
    <row r="102" spans="2:2" ht="18.75" x14ac:dyDescent="0.25">
      <c r="B102" s="45" t="s">
        <v>514</v>
      </c>
    </row>
    <row r="104" spans="2:2" ht="18.75" x14ac:dyDescent="0.3">
      <c r="B104" s="47" t="s">
        <v>387</v>
      </c>
    </row>
    <row r="105" spans="2:2" ht="18.75" x14ac:dyDescent="0.25">
      <c r="B105" s="45"/>
    </row>
  </sheetData>
  <mergeCells count="1">
    <mergeCell ref="I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Φύλλο11"/>
  <dimension ref="B18:P39"/>
  <sheetViews>
    <sheetView topLeftCell="A24" workbookViewId="0">
      <selection activeCell="D44" sqref="D44"/>
    </sheetView>
  </sheetViews>
  <sheetFormatPr defaultRowHeight="15" x14ac:dyDescent="0.25"/>
  <cols>
    <col min="6" max="6" width="10.140625" bestFit="1" customWidth="1"/>
    <col min="7" max="7" width="11.7109375" bestFit="1" customWidth="1"/>
  </cols>
  <sheetData>
    <row r="18" spans="3:16" x14ac:dyDescent="0.25">
      <c r="P18" s="36"/>
    </row>
    <row r="19" spans="3:16" x14ac:dyDescent="0.25">
      <c r="P19" s="37" t="str">
        <f>IF('Cover page'!C13=XXXX!J23,"SO1","SO2")</f>
        <v>SO2</v>
      </c>
    </row>
    <row r="22" spans="3:16" x14ac:dyDescent="0.25">
      <c r="C22" s="33" t="s">
        <v>288</v>
      </c>
      <c r="D22" s="34"/>
      <c r="J22" s="33" t="s">
        <v>288</v>
      </c>
      <c r="K22" s="27" t="s">
        <v>298</v>
      </c>
    </row>
    <row r="23" spans="3:16" x14ac:dyDescent="0.25">
      <c r="C23" s="35" t="s">
        <v>291</v>
      </c>
      <c r="D23" s="34" t="s">
        <v>289</v>
      </c>
      <c r="J23" s="34" t="s">
        <v>295</v>
      </c>
      <c r="M23" s="34"/>
      <c r="O23" s="34"/>
      <c r="P23" t="s">
        <v>299</v>
      </c>
    </row>
    <row r="24" spans="3:16" x14ac:dyDescent="0.25">
      <c r="C24" s="35" t="s">
        <v>292</v>
      </c>
      <c r="D24" s="34" t="s">
        <v>290</v>
      </c>
      <c r="J24" s="34" t="s">
        <v>296</v>
      </c>
      <c r="O24" s="34"/>
      <c r="P24" t="s">
        <v>300</v>
      </c>
    </row>
    <row r="25" spans="3:16" x14ac:dyDescent="0.25">
      <c r="C25" t="s">
        <v>293</v>
      </c>
      <c r="D25" t="s">
        <v>294</v>
      </c>
      <c r="J25" t="s">
        <v>297</v>
      </c>
      <c r="O25" s="34"/>
      <c r="P25" t="s">
        <v>302</v>
      </c>
    </row>
    <row r="26" spans="3:16" x14ac:dyDescent="0.25">
      <c r="O26" s="34"/>
      <c r="P26" t="s">
        <v>301</v>
      </c>
    </row>
    <row r="27" spans="3:16" x14ac:dyDescent="0.25">
      <c r="O27" s="34"/>
      <c r="P27" t="s">
        <v>303</v>
      </c>
    </row>
    <row r="28" spans="3:16" x14ac:dyDescent="0.25">
      <c r="O28" s="34"/>
      <c r="P28" t="s">
        <v>304</v>
      </c>
    </row>
    <row r="29" spans="3:16" x14ac:dyDescent="0.25">
      <c r="O29" s="34"/>
      <c r="P29" t="s">
        <v>305</v>
      </c>
    </row>
    <row r="32" spans="3:16" x14ac:dyDescent="0.25">
      <c r="F32" t="s">
        <v>307</v>
      </c>
      <c r="G32" t="s">
        <v>308</v>
      </c>
      <c r="I32" t="s">
        <v>316</v>
      </c>
    </row>
    <row r="33" spans="2:10" x14ac:dyDescent="0.25">
      <c r="B33" t="s">
        <v>309</v>
      </c>
      <c r="E33" t="s">
        <v>299</v>
      </c>
      <c r="F33" s="38">
        <v>200000</v>
      </c>
      <c r="G33" s="38">
        <v>1000000</v>
      </c>
      <c r="I33" t="s">
        <v>317</v>
      </c>
      <c r="J33" s="38">
        <v>50000</v>
      </c>
    </row>
    <row r="34" spans="2:10" x14ac:dyDescent="0.25">
      <c r="B34" t="s">
        <v>310</v>
      </c>
      <c r="E34" t="s">
        <v>302</v>
      </c>
      <c r="F34" s="38">
        <v>200000</v>
      </c>
      <c r="G34" s="38">
        <v>1000000</v>
      </c>
      <c r="I34" t="s">
        <v>6</v>
      </c>
      <c r="J34" s="38">
        <v>50000</v>
      </c>
    </row>
    <row r="35" spans="2:10" x14ac:dyDescent="0.25">
      <c r="B35" t="s">
        <v>311</v>
      </c>
      <c r="E35" t="s">
        <v>305</v>
      </c>
      <c r="F35" s="38">
        <v>200000</v>
      </c>
      <c r="G35" s="38">
        <v>1000000</v>
      </c>
      <c r="I35" t="s">
        <v>7</v>
      </c>
      <c r="J35" s="38">
        <v>50000</v>
      </c>
    </row>
    <row r="36" spans="2:10" x14ac:dyDescent="0.25">
      <c r="B36" t="s">
        <v>312</v>
      </c>
      <c r="E36" t="s">
        <v>300</v>
      </c>
      <c r="F36" s="38">
        <v>200000</v>
      </c>
      <c r="G36" s="38">
        <v>1500000</v>
      </c>
      <c r="I36" t="s">
        <v>8</v>
      </c>
      <c r="J36" s="38">
        <v>50000</v>
      </c>
    </row>
    <row r="37" spans="2:10" x14ac:dyDescent="0.25">
      <c r="B37" t="s">
        <v>313</v>
      </c>
      <c r="E37" t="s">
        <v>301</v>
      </c>
      <c r="F37" s="38">
        <v>200000</v>
      </c>
      <c r="G37" s="38">
        <v>1500000</v>
      </c>
      <c r="I37" t="s">
        <v>9</v>
      </c>
      <c r="J37" s="38">
        <v>50000</v>
      </c>
    </row>
    <row r="38" spans="2:10" x14ac:dyDescent="0.25">
      <c r="B38" t="s">
        <v>314</v>
      </c>
      <c r="E38" t="s">
        <v>303</v>
      </c>
      <c r="F38" s="38">
        <v>200000</v>
      </c>
      <c r="G38" s="38">
        <v>1500000</v>
      </c>
      <c r="I38" t="s">
        <v>10</v>
      </c>
      <c r="J38" s="38">
        <v>50000</v>
      </c>
    </row>
    <row r="39" spans="2:10" x14ac:dyDescent="0.25">
      <c r="B39" t="s">
        <v>315</v>
      </c>
      <c r="E39" t="s">
        <v>304</v>
      </c>
      <c r="F39" s="38">
        <v>200000</v>
      </c>
      <c r="G39" s="38">
        <v>1500000</v>
      </c>
    </row>
  </sheetData>
  <phoneticPr fontId="18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Φύλλο12"/>
  <dimension ref="A2:Q60"/>
  <sheetViews>
    <sheetView topLeftCell="A16" workbookViewId="0">
      <selection activeCell="B50" sqref="A28:B50"/>
    </sheetView>
  </sheetViews>
  <sheetFormatPr defaultRowHeight="15" x14ac:dyDescent="0.25"/>
  <cols>
    <col min="3" max="3" width="14.7109375" customWidth="1"/>
  </cols>
  <sheetData>
    <row r="2" spans="1:17" x14ac:dyDescent="0.25"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  <c r="Q2" t="s">
        <v>202</v>
      </c>
    </row>
    <row r="3" spans="1:17" x14ac:dyDescent="0.25">
      <c r="A3" s="23" t="s">
        <v>13</v>
      </c>
      <c r="B3" s="21" t="s">
        <v>15</v>
      </c>
      <c r="C3" s="22" t="s">
        <v>18</v>
      </c>
      <c r="D3" s="21" t="s">
        <v>22</v>
      </c>
      <c r="E3" s="20" t="s">
        <v>28</v>
      </c>
      <c r="F3" s="20" t="s">
        <v>243</v>
      </c>
      <c r="G3" s="20" t="s">
        <v>242</v>
      </c>
      <c r="H3" s="20" t="s">
        <v>244</v>
      </c>
      <c r="I3" s="20" t="s">
        <v>245</v>
      </c>
      <c r="J3" s="20" t="s">
        <v>246</v>
      </c>
      <c r="L3" s="20" t="s">
        <v>203</v>
      </c>
      <c r="M3" s="20" t="s">
        <v>247</v>
      </c>
      <c r="N3" s="20" t="s">
        <v>248</v>
      </c>
      <c r="O3" s="20" t="s">
        <v>249</v>
      </c>
      <c r="P3" s="20" t="s">
        <v>251</v>
      </c>
      <c r="Q3" s="20" t="s">
        <v>250</v>
      </c>
    </row>
    <row r="4" spans="1:17" x14ac:dyDescent="0.25">
      <c r="A4" s="23" t="s">
        <v>287</v>
      </c>
      <c r="B4" s="21" t="s">
        <v>6</v>
      </c>
      <c r="C4" s="22" t="s">
        <v>19</v>
      </c>
      <c r="D4" s="21" t="s">
        <v>23</v>
      </c>
      <c r="E4" s="20" t="s">
        <v>29</v>
      </c>
      <c r="F4" s="20" t="s">
        <v>33</v>
      </c>
      <c r="G4" s="20" t="s">
        <v>37</v>
      </c>
      <c r="H4" s="20" t="s">
        <v>41</v>
      </c>
      <c r="I4" s="20" t="s">
        <v>45</v>
      </c>
      <c r="J4" s="20" t="s">
        <v>49</v>
      </c>
      <c r="L4" s="20" t="s">
        <v>204</v>
      </c>
      <c r="M4" s="20" t="s">
        <v>205</v>
      </c>
      <c r="N4" s="20" t="s">
        <v>206</v>
      </c>
      <c r="O4" s="20" t="s">
        <v>207</v>
      </c>
      <c r="P4" s="20" t="s">
        <v>208</v>
      </c>
      <c r="Q4" s="20" t="s">
        <v>209</v>
      </c>
    </row>
    <row r="5" spans="1:17" x14ac:dyDescent="0.25">
      <c r="B5" s="21" t="s">
        <v>7</v>
      </c>
      <c r="C5" s="22" t="s">
        <v>236</v>
      </c>
      <c r="D5" s="21" t="s">
        <v>24</v>
      </c>
      <c r="E5" s="20" t="s">
        <v>30</v>
      </c>
      <c r="F5" s="20" t="s">
        <v>34</v>
      </c>
      <c r="G5" s="20" t="s">
        <v>38</v>
      </c>
      <c r="H5" s="20" t="s">
        <v>42</v>
      </c>
      <c r="I5" s="20" t="s">
        <v>46</v>
      </c>
      <c r="J5" s="20" t="s">
        <v>50</v>
      </c>
      <c r="L5" s="20" t="s">
        <v>210</v>
      </c>
      <c r="M5" s="20" t="s">
        <v>211</v>
      </c>
      <c r="N5" s="20" t="s">
        <v>212</v>
      </c>
      <c r="O5" s="20" t="s">
        <v>213</v>
      </c>
      <c r="P5" s="20" t="s">
        <v>214</v>
      </c>
      <c r="Q5" s="20" t="s">
        <v>215</v>
      </c>
    </row>
    <row r="6" spans="1:17" x14ac:dyDescent="0.25">
      <c r="B6" s="21" t="s">
        <v>8</v>
      </c>
      <c r="C6" s="22" t="s">
        <v>20</v>
      </c>
      <c r="D6" s="21" t="s">
        <v>25</v>
      </c>
      <c r="E6" s="20" t="s">
        <v>31</v>
      </c>
      <c r="F6" s="20" t="s">
        <v>35</v>
      </c>
      <c r="G6" s="20" t="s">
        <v>39</v>
      </c>
      <c r="H6" s="20" t="s">
        <v>43</v>
      </c>
      <c r="I6" s="20" t="s">
        <v>47</v>
      </c>
      <c r="J6" s="20" t="s">
        <v>51</v>
      </c>
      <c r="L6" s="20" t="s">
        <v>216</v>
      </c>
      <c r="M6" s="20" t="s">
        <v>217</v>
      </c>
      <c r="N6" s="20" t="s">
        <v>218</v>
      </c>
      <c r="O6" s="20" t="s">
        <v>219</v>
      </c>
      <c r="P6" s="20" t="s">
        <v>220</v>
      </c>
      <c r="Q6" s="20" t="s">
        <v>221</v>
      </c>
    </row>
    <row r="7" spans="1:17" x14ac:dyDescent="0.25">
      <c r="B7" s="21" t="s">
        <v>9</v>
      </c>
      <c r="C7" s="22" t="s">
        <v>21</v>
      </c>
      <c r="D7" s="21" t="s">
        <v>26</v>
      </c>
      <c r="E7" s="20" t="s">
        <v>32</v>
      </c>
      <c r="F7" s="20" t="s">
        <v>36</v>
      </c>
      <c r="G7" s="20" t="s">
        <v>40</v>
      </c>
      <c r="H7" s="20" t="s">
        <v>44</v>
      </c>
      <c r="I7" s="20" t="s">
        <v>48</v>
      </c>
      <c r="J7" s="20" t="s">
        <v>52</v>
      </c>
      <c r="L7" s="20" t="s">
        <v>222</v>
      </c>
      <c r="M7" s="20" t="s">
        <v>223</v>
      </c>
      <c r="N7" s="20" t="s">
        <v>224</v>
      </c>
      <c r="O7" s="20" t="s">
        <v>225</v>
      </c>
      <c r="P7" s="20" t="s">
        <v>226</v>
      </c>
      <c r="Q7" s="20" t="s">
        <v>227</v>
      </c>
    </row>
    <row r="8" spans="1:17" x14ac:dyDescent="0.25">
      <c r="B8" s="21" t="s">
        <v>10</v>
      </c>
      <c r="C8" s="22" t="s">
        <v>231</v>
      </c>
      <c r="D8" s="21" t="s">
        <v>27</v>
      </c>
    </row>
    <row r="9" spans="1:17" x14ac:dyDescent="0.25">
      <c r="B9" s="21"/>
      <c r="E9" t="s">
        <v>117</v>
      </c>
      <c r="F9" t="s">
        <v>118</v>
      </c>
      <c r="G9" t="s">
        <v>119</v>
      </c>
      <c r="H9" t="s">
        <v>120</v>
      </c>
      <c r="I9" t="s">
        <v>121</v>
      </c>
      <c r="J9" t="s">
        <v>122</v>
      </c>
    </row>
    <row r="10" spans="1:17" x14ac:dyDescent="0.25">
      <c r="B10" s="21"/>
      <c r="E10" s="20" t="s">
        <v>67</v>
      </c>
      <c r="F10" s="20" t="s">
        <v>252</v>
      </c>
      <c r="G10" s="20" t="s">
        <v>253</v>
      </c>
      <c r="H10" s="20" t="s">
        <v>254</v>
      </c>
      <c r="I10" s="20" t="s">
        <v>255</v>
      </c>
      <c r="J10" s="20" t="s">
        <v>256</v>
      </c>
      <c r="L10" s="20"/>
      <c r="M10" s="20"/>
      <c r="N10" s="20"/>
      <c r="O10" s="20"/>
      <c r="P10" s="20"/>
      <c r="Q10" s="20"/>
    </row>
    <row r="11" spans="1:17" x14ac:dyDescent="0.25">
      <c r="B11" s="21"/>
      <c r="E11" s="20" t="s">
        <v>68</v>
      </c>
      <c r="F11" s="20" t="s">
        <v>69</v>
      </c>
      <c r="G11" s="20" t="s">
        <v>70</v>
      </c>
      <c r="H11" s="20" t="s">
        <v>71</v>
      </c>
      <c r="I11" s="20" t="s">
        <v>72</v>
      </c>
      <c r="J11" s="20" t="s">
        <v>73</v>
      </c>
      <c r="L11" s="20"/>
      <c r="M11" s="20"/>
      <c r="N11" s="20"/>
      <c r="O11" s="20"/>
      <c r="P11" s="20"/>
      <c r="Q11" s="20"/>
    </row>
    <row r="12" spans="1:17" x14ac:dyDescent="0.25">
      <c r="B12" s="21"/>
      <c r="E12" s="20" t="s">
        <v>74</v>
      </c>
      <c r="F12" s="20" t="s">
        <v>75</v>
      </c>
      <c r="G12" s="20" t="s">
        <v>76</v>
      </c>
      <c r="H12" s="20" t="s">
        <v>77</v>
      </c>
      <c r="I12" s="20" t="s">
        <v>78</v>
      </c>
      <c r="J12" s="20" t="s">
        <v>79</v>
      </c>
      <c r="L12" s="20"/>
      <c r="M12" s="20"/>
      <c r="N12" s="20"/>
      <c r="O12" s="20"/>
      <c r="P12" s="20"/>
      <c r="Q12" s="20"/>
    </row>
    <row r="13" spans="1:17" x14ac:dyDescent="0.25">
      <c r="A13" s="27" t="s">
        <v>57</v>
      </c>
      <c r="E13" s="20" t="s">
        <v>80</v>
      </c>
      <c r="F13" s="20" t="s">
        <v>81</v>
      </c>
      <c r="G13" s="20" t="s">
        <v>82</v>
      </c>
      <c r="H13" s="20" t="s">
        <v>83</v>
      </c>
      <c r="I13" s="20" t="s">
        <v>84</v>
      </c>
      <c r="J13" s="20" t="s">
        <v>85</v>
      </c>
      <c r="L13" s="20"/>
      <c r="M13" s="20"/>
      <c r="N13" s="20"/>
      <c r="O13" s="20"/>
      <c r="P13" s="20"/>
      <c r="Q13" s="20"/>
    </row>
    <row r="14" spans="1:17" x14ac:dyDescent="0.25">
      <c r="A14" s="24" t="s">
        <v>53</v>
      </c>
      <c r="E14" s="20" t="s">
        <v>86</v>
      </c>
      <c r="F14" s="20" t="s">
        <v>87</v>
      </c>
      <c r="G14" s="20" t="s">
        <v>88</v>
      </c>
      <c r="H14" s="20" t="s">
        <v>89</v>
      </c>
      <c r="I14" s="20" t="s">
        <v>90</v>
      </c>
      <c r="J14" s="20" t="s">
        <v>91</v>
      </c>
      <c r="L14" s="20"/>
      <c r="M14" s="20"/>
      <c r="N14" s="20"/>
      <c r="O14" s="20"/>
      <c r="P14" s="20"/>
      <c r="Q14" s="20"/>
    </row>
    <row r="15" spans="1:17" x14ac:dyDescent="0.25">
      <c r="A15" s="25" t="s">
        <v>54</v>
      </c>
    </row>
    <row r="16" spans="1:17" x14ac:dyDescent="0.25">
      <c r="A16" s="25" t="s">
        <v>55</v>
      </c>
      <c r="E16" t="s">
        <v>129</v>
      </c>
      <c r="F16" t="s">
        <v>130</v>
      </c>
      <c r="G16" t="s">
        <v>131</v>
      </c>
      <c r="H16" t="s">
        <v>132</v>
      </c>
      <c r="I16" t="s">
        <v>133</v>
      </c>
      <c r="J16" t="s">
        <v>134</v>
      </c>
    </row>
    <row r="17" spans="1:17" x14ac:dyDescent="0.25">
      <c r="A17" s="25" t="s">
        <v>56</v>
      </c>
      <c r="E17" s="20" t="s">
        <v>92</v>
      </c>
      <c r="F17" s="20" t="s">
        <v>267</v>
      </c>
      <c r="G17" s="20" t="s">
        <v>268</v>
      </c>
      <c r="H17" s="20" t="s">
        <v>269</v>
      </c>
      <c r="I17" s="20" t="s">
        <v>270</v>
      </c>
      <c r="J17" s="20" t="s">
        <v>271</v>
      </c>
      <c r="L17" s="20"/>
      <c r="M17" s="20"/>
      <c r="N17" s="20"/>
      <c r="O17" s="20"/>
      <c r="P17" s="20"/>
      <c r="Q17" s="20"/>
    </row>
    <row r="18" spans="1:17" x14ac:dyDescent="0.25">
      <c r="A18" s="25" t="s">
        <v>275</v>
      </c>
      <c r="E18" s="20" t="s">
        <v>93</v>
      </c>
      <c r="F18" s="20" t="s">
        <v>94</v>
      </c>
      <c r="G18" s="20" t="s">
        <v>95</v>
      </c>
      <c r="H18" s="20" t="s">
        <v>96</v>
      </c>
      <c r="I18" s="20" t="s">
        <v>97</v>
      </c>
      <c r="J18" s="20" t="s">
        <v>98</v>
      </c>
      <c r="L18" s="20"/>
      <c r="M18" s="20"/>
      <c r="N18" s="20"/>
      <c r="O18" s="20"/>
      <c r="P18" s="20"/>
      <c r="Q18" s="20"/>
    </row>
    <row r="19" spans="1:17" x14ac:dyDescent="0.25">
      <c r="E19" s="20" t="s">
        <v>99</v>
      </c>
      <c r="F19" s="20" t="s">
        <v>100</v>
      </c>
      <c r="G19" s="20" t="s">
        <v>101</v>
      </c>
      <c r="H19" s="20" t="s">
        <v>102</v>
      </c>
      <c r="I19" s="20" t="s">
        <v>103</v>
      </c>
      <c r="J19" s="20" t="s">
        <v>104</v>
      </c>
      <c r="L19" s="20"/>
      <c r="M19" s="20"/>
      <c r="N19" s="20"/>
      <c r="O19" s="20"/>
      <c r="P19" s="20"/>
      <c r="Q19" s="20"/>
    </row>
    <row r="20" spans="1:17" x14ac:dyDescent="0.25">
      <c r="A20" s="27" t="s">
        <v>230</v>
      </c>
      <c r="B20" s="27"/>
      <c r="E20" s="20" t="s">
        <v>105</v>
      </c>
      <c r="F20" s="20" t="s">
        <v>106</v>
      </c>
      <c r="G20" s="20" t="s">
        <v>107</v>
      </c>
      <c r="H20" s="20" t="s">
        <v>108</v>
      </c>
      <c r="I20" s="20" t="s">
        <v>109</v>
      </c>
      <c r="J20" s="20" t="s">
        <v>110</v>
      </c>
      <c r="L20" s="20"/>
      <c r="M20" s="20"/>
      <c r="N20" s="20"/>
      <c r="O20" s="20"/>
      <c r="P20" s="20"/>
      <c r="Q20" s="20"/>
    </row>
    <row r="21" spans="1:17" x14ac:dyDescent="0.25">
      <c r="A21" t="s">
        <v>235</v>
      </c>
      <c r="E21" s="20" t="s">
        <v>111</v>
      </c>
      <c r="F21" s="20" t="s">
        <v>112</v>
      </c>
      <c r="G21" s="20" t="s">
        <v>113</v>
      </c>
      <c r="H21" s="20" t="s">
        <v>114</v>
      </c>
      <c r="I21" s="20" t="s">
        <v>115</v>
      </c>
      <c r="J21" s="20" t="s">
        <v>116</v>
      </c>
      <c r="L21" s="20"/>
      <c r="M21" s="20"/>
      <c r="N21" s="20"/>
      <c r="O21" s="20"/>
      <c r="P21" s="20"/>
      <c r="Q21" s="20"/>
    </row>
    <row r="22" spans="1:17" x14ac:dyDescent="0.25">
      <c r="A22" t="s">
        <v>234</v>
      </c>
    </row>
    <row r="23" spans="1:17" x14ac:dyDescent="0.25">
      <c r="A23" t="s">
        <v>229</v>
      </c>
      <c r="E23" t="s">
        <v>160</v>
      </c>
      <c r="F23" t="s">
        <v>161</v>
      </c>
      <c r="G23" t="s">
        <v>162</v>
      </c>
      <c r="H23" t="s">
        <v>163</v>
      </c>
      <c r="I23" t="s">
        <v>164</v>
      </c>
      <c r="J23" t="s">
        <v>165</v>
      </c>
    </row>
    <row r="24" spans="1:17" x14ac:dyDescent="0.25">
      <c r="A24" t="s">
        <v>275</v>
      </c>
      <c r="E24" s="20" t="s">
        <v>135</v>
      </c>
      <c r="F24" s="20" t="s">
        <v>262</v>
      </c>
      <c r="G24" s="20" t="s">
        <v>263</v>
      </c>
      <c r="H24" s="20" t="s">
        <v>264</v>
      </c>
      <c r="I24" s="20" t="s">
        <v>266</v>
      </c>
      <c r="J24" s="20" t="s">
        <v>265</v>
      </c>
      <c r="L24" s="20"/>
      <c r="M24" s="20"/>
      <c r="N24" s="20"/>
      <c r="O24" s="20"/>
      <c r="P24" s="20"/>
      <c r="Q24" s="20"/>
    </row>
    <row r="25" spans="1:17" x14ac:dyDescent="0.25">
      <c r="E25" s="20" t="s">
        <v>136</v>
      </c>
      <c r="F25" s="20" t="s">
        <v>137</v>
      </c>
      <c r="G25" s="20" t="s">
        <v>138</v>
      </c>
      <c r="H25" s="20" t="s">
        <v>139</v>
      </c>
      <c r="I25" s="20" t="s">
        <v>140</v>
      </c>
      <c r="J25" s="20" t="s">
        <v>141</v>
      </c>
      <c r="L25" s="20"/>
      <c r="M25" s="20"/>
      <c r="N25" s="20"/>
      <c r="O25" s="20"/>
      <c r="P25" s="20"/>
      <c r="Q25" s="20"/>
    </row>
    <row r="26" spans="1:17" x14ac:dyDescent="0.25">
      <c r="E26" s="20" t="s">
        <v>142</v>
      </c>
      <c r="F26" s="20" t="s">
        <v>143</v>
      </c>
      <c r="G26" s="20" t="s">
        <v>144</v>
      </c>
      <c r="H26" s="20" t="s">
        <v>145</v>
      </c>
      <c r="I26" s="20" t="s">
        <v>146</v>
      </c>
      <c r="J26" s="20" t="s">
        <v>147</v>
      </c>
      <c r="L26" s="20"/>
      <c r="M26" s="20"/>
      <c r="N26" s="20"/>
      <c r="O26" s="20"/>
      <c r="P26" s="20"/>
      <c r="Q26" s="20"/>
    </row>
    <row r="27" spans="1:17" x14ac:dyDescent="0.25">
      <c r="A27" s="27" t="s">
        <v>232</v>
      </c>
      <c r="E27" s="20" t="s">
        <v>148</v>
      </c>
      <c r="F27" s="20" t="s">
        <v>149</v>
      </c>
      <c r="G27" s="20" t="s">
        <v>150</v>
      </c>
      <c r="H27" s="20" t="s">
        <v>151</v>
      </c>
      <c r="I27" s="20" t="s">
        <v>152</v>
      </c>
      <c r="J27" s="20" t="s">
        <v>153</v>
      </c>
      <c r="L27" s="20"/>
      <c r="M27" s="20"/>
      <c r="N27" s="20"/>
      <c r="O27" s="20"/>
      <c r="P27" s="20"/>
      <c r="Q27" s="20"/>
    </row>
    <row r="28" spans="1:17" x14ac:dyDescent="0.25">
      <c r="A28" s="26" t="s">
        <v>228</v>
      </c>
      <c r="E28" s="20" t="s">
        <v>154</v>
      </c>
      <c r="F28" s="20" t="s">
        <v>155</v>
      </c>
      <c r="G28" s="20" t="s">
        <v>156</v>
      </c>
      <c r="H28" s="20" t="s">
        <v>157</v>
      </c>
      <c r="I28" s="20" t="s">
        <v>158</v>
      </c>
      <c r="J28" s="20" t="s">
        <v>159</v>
      </c>
      <c r="L28" s="20"/>
      <c r="M28" s="20"/>
      <c r="N28" s="20"/>
      <c r="O28" s="20"/>
      <c r="P28" s="20"/>
      <c r="Q28" s="20"/>
    </row>
    <row r="29" spans="1:17" x14ac:dyDescent="0.25">
      <c r="A29" t="s">
        <v>58</v>
      </c>
    </row>
    <row r="30" spans="1:17" x14ac:dyDescent="0.25">
      <c r="A30" t="s">
        <v>59</v>
      </c>
      <c r="E30" t="s">
        <v>166</v>
      </c>
      <c r="F30" t="s">
        <v>167</v>
      </c>
      <c r="G30" t="s">
        <v>168</v>
      </c>
      <c r="H30" t="s">
        <v>169</v>
      </c>
      <c r="I30" t="s">
        <v>170</v>
      </c>
      <c r="J30" t="s">
        <v>171</v>
      </c>
    </row>
    <row r="31" spans="1:17" x14ac:dyDescent="0.25">
      <c r="E31" s="20" t="s">
        <v>172</v>
      </c>
      <c r="F31" s="20" t="s">
        <v>257</v>
      </c>
      <c r="G31" s="20" t="s">
        <v>258</v>
      </c>
      <c r="H31" s="20" t="s">
        <v>259</v>
      </c>
      <c r="I31" s="20" t="s">
        <v>260</v>
      </c>
      <c r="J31" s="20" t="s">
        <v>261</v>
      </c>
      <c r="L31" s="20"/>
      <c r="M31" s="20"/>
      <c r="N31" s="20"/>
      <c r="O31" s="20"/>
      <c r="P31" s="20"/>
      <c r="Q31" s="20"/>
    </row>
    <row r="32" spans="1:17" x14ac:dyDescent="0.25">
      <c r="E32" s="20" t="s">
        <v>173</v>
      </c>
      <c r="F32" s="20" t="s">
        <v>174</v>
      </c>
      <c r="G32" s="20" t="s">
        <v>175</v>
      </c>
      <c r="H32" s="20" t="s">
        <v>176</v>
      </c>
      <c r="I32" s="20" t="s">
        <v>177</v>
      </c>
      <c r="J32" s="20" t="s">
        <v>178</v>
      </c>
      <c r="L32" s="20"/>
      <c r="M32" s="20"/>
      <c r="N32" s="20"/>
      <c r="O32" s="20"/>
      <c r="P32" s="20"/>
      <c r="Q32" s="20"/>
    </row>
    <row r="33" spans="1:17" x14ac:dyDescent="0.25">
      <c r="E33" s="20" t="s">
        <v>179</v>
      </c>
      <c r="F33" s="20" t="s">
        <v>180</v>
      </c>
      <c r="G33" s="20" t="s">
        <v>181</v>
      </c>
      <c r="H33" s="20" t="s">
        <v>182</v>
      </c>
      <c r="I33" s="20" t="s">
        <v>183</v>
      </c>
      <c r="J33" s="20" t="s">
        <v>184</v>
      </c>
      <c r="L33" s="20"/>
      <c r="M33" s="20"/>
      <c r="N33" s="20"/>
      <c r="O33" s="20"/>
      <c r="P33" s="20"/>
      <c r="Q33" s="20"/>
    </row>
    <row r="34" spans="1:17" x14ac:dyDescent="0.25">
      <c r="A34" s="27" t="s">
        <v>233</v>
      </c>
      <c r="B34" s="27"/>
      <c r="E34" s="20" t="s">
        <v>185</v>
      </c>
      <c r="F34" s="20" t="s">
        <v>186</v>
      </c>
      <c r="G34" s="20" t="s">
        <v>187</v>
      </c>
      <c r="H34" s="20" t="s">
        <v>188</v>
      </c>
      <c r="I34" s="20" t="s">
        <v>189</v>
      </c>
      <c r="J34" s="20" t="s">
        <v>190</v>
      </c>
      <c r="L34" s="20"/>
      <c r="M34" s="20"/>
      <c r="N34" s="20"/>
      <c r="O34" s="20"/>
      <c r="P34" s="20"/>
      <c r="Q34" s="20"/>
    </row>
    <row r="35" spans="1:17" x14ac:dyDescent="0.25">
      <c r="A35" t="s">
        <v>274</v>
      </c>
      <c r="E35" s="20" t="s">
        <v>191</v>
      </c>
      <c r="F35" s="20" t="s">
        <v>192</v>
      </c>
      <c r="G35" s="20" t="s">
        <v>193</v>
      </c>
      <c r="H35" s="20" t="s">
        <v>194</v>
      </c>
      <c r="I35" s="20" t="s">
        <v>195</v>
      </c>
      <c r="J35" s="20" t="s">
        <v>196</v>
      </c>
      <c r="L35" s="20"/>
      <c r="M35" s="20"/>
      <c r="N35" s="20"/>
      <c r="O35" s="20"/>
      <c r="P35" s="20"/>
      <c r="Q35" s="20"/>
    </row>
    <row r="36" spans="1:17" x14ac:dyDescent="0.25">
      <c r="A36" t="s">
        <v>277</v>
      </c>
    </row>
    <row r="37" spans="1:17" x14ac:dyDescent="0.25">
      <c r="A37" t="s">
        <v>60</v>
      </c>
    </row>
    <row r="38" spans="1:17" x14ac:dyDescent="0.25">
      <c r="A38" t="s">
        <v>61</v>
      </c>
    </row>
    <row r="39" spans="1:17" x14ac:dyDescent="0.25">
      <c r="A39" s="25" t="s">
        <v>62</v>
      </c>
    </row>
    <row r="40" spans="1:17" x14ac:dyDescent="0.25">
      <c r="A40" s="25" t="s">
        <v>63</v>
      </c>
    </row>
    <row r="41" spans="1:17" x14ac:dyDescent="0.25">
      <c r="A41" t="s">
        <v>276</v>
      </c>
    </row>
    <row r="42" spans="1:17" x14ac:dyDescent="0.25">
      <c r="A42" t="s">
        <v>275</v>
      </c>
    </row>
    <row r="45" spans="1:17" x14ac:dyDescent="0.25">
      <c r="A45" s="27" t="s">
        <v>21</v>
      </c>
    </row>
    <row r="46" spans="1:17" x14ac:dyDescent="0.25">
      <c r="A46" t="s">
        <v>278</v>
      </c>
    </row>
    <row r="47" spans="1:17" x14ac:dyDescent="0.25">
      <c r="A47" t="s">
        <v>279</v>
      </c>
    </row>
    <row r="48" spans="1:17" x14ac:dyDescent="0.25">
      <c r="A48" t="s">
        <v>284</v>
      </c>
    </row>
    <row r="49" spans="1:1" x14ac:dyDescent="0.25">
      <c r="A49" t="s">
        <v>280</v>
      </c>
    </row>
    <row r="50" spans="1:1" x14ac:dyDescent="0.25">
      <c r="A50" t="s">
        <v>281</v>
      </c>
    </row>
    <row r="51" spans="1:1" x14ac:dyDescent="0.25">
      <c r="A51" t="s">
        <v>282</v>
      </c>
    </row>
    <row r="52" spans="1:1" x14ac:dyDescent="0.25">
      <c r="A52" t="s">
        <v>283</v>
      </c>
    </row>
    <row r="53" spans="1:1" x14ac:dyDescent="0.25">
      <c r="A53" t="s">
        <v>285</v>
      </c>
    </row>
    <row r="56" spans="1:1" x14ac:dyDescent="0.25">
      <c r="A56" s="27" t="s">
        <v>237</v>
      </c>
    </row>
    <row r="57" spans="1:1" x14ac:dyDescent="0.25">
      <c r="A57" t="s">
        <v>65</v>
      </c>
    </row>
    <row r="58" spans="1:1" x14ac:dyDescent="0.25">
      <c r="A58" t="s">
        <v>64</v>
      </c>
    </row>
    <row r="59" spans="1:1" x14ac:dyDescent="0.25">
      <c r="A59" t="s">
        <v>66</v>
      </c>
    </row>
    <row r="60" spans="1:1" x14ac:dyDescent="0.25">
      <c r="A60" t="s">
        <v>275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theme="9" tint="0.79998168889431442"/>
    <pageSetUpPr fitToPage="1"/>
  </sheetPr>
  <dimension ref="A1:AK208"/>
  <sheetViews>
    <sheetView showGridLines="0" zoomScaleNormal="100" zoomScaleSheetLayoutView="70" workbookViewId="0">
      <selection activeCell="C1" sqref="C1:D1"/>
    </sheetView>
  </sheetViews>
  <sheetFormatPr defaultColWidth="0" defaultRowHeight="18.75" x14ac:dyDescent="0.3"/>
  <cols>
    <col min="1" max="1" width="9.85546875" customWidth="1"/>
    <col min="2" max="2" width="18.28515625" customWidth="1"/>
    <col min="3" max="3" width="57.28515625" style="60" customWidth="1"/>
    <col min="4" max="4" width="28.140625" customWidth="1"/>
    <col min="5" max="6" width="57.42578125" customWidth="1"/>
    <col min="7" max="9" width="17.5703125" customWidth="1"/>
    <col min="10" max="10" width="21.28515625" style="56" customWidth="1"/>
    <col min="11" max="11" width="15.5703125" style="64" hidden="1" customWidth="1"/>
    <col min="12" max="12" width="15.5703125" style="65" hidden="1" customWidth="1"/>
    <col min="13" max="17" width="17.42578125" style="66" hidden="1" customWidth="1"/>
    <col min="18" max="19" width="8.5703125" style="25" hidden="1" customWidth="1"/>
    <col min="20" max="21" width="17.42578125" style="66" hidden="1" customWidth="1"/>
    <col min="22" max="23" width="9" style="25" hidden="1" customWidth="1"/>
    <col min="24" max="25" width="17.42578125" style="66" hidden="1" customWidth="1"/>
    <col min="26" max="27" width="9" style="25" hidden="1" customWidth="1"/>
    <col min="28" max="29" width="17.42578125" style="66" hidden="1" customWidth="1"/>
    <col min="30" max="30" width="3.5703125" style="25" hidden="1" customWidth="1"/>
    <col min="31" max="31" width="17.42578125" style="66" hidden="1" customWidth="1"/>
    <col min="32" max="32" width="3.5703125" style="25" hidden="1" customWidth="1"/>
    <col min="33" max="33" width="30" style="25" hidden="1" customWidth="1"/>
    <col min="34" max="34" width="15.7109375" style="25" hidden="1" customWidth="1"/>
    <col min="35" max="35" width="17.42578125" style="66" hidden="1" customWidth="1"/>
    <col min="36" max="36" width="9.140625" style="25" hidden="1" customWidth="1"/>
    <col min="37" max="37" width="0" style="25" hidden="1" customWidth="1"/>
    <col min="38" max="16384" width="9.140625" hidden="1"/>
  </cols>
  <sheetData>
    <row r="1" spans="1:37" s="44" customFormat="1" ht="34.5" customHeight="1" thickBot="1" x14ac:dyDescent="0.3">
      <c r="A1" s="80" t="s">
        <v>317</v>
      </c>
      <c r="B1" s="79" t="s">
        <v>326</v>
      </c>
      <c r="C1" s="205">
        <f>'Cover page'!C18</f>
        <v>0</v>
      </c>
      <c r="D1" s="206"/>
      <c r="E1" s="73"/>
      <c r="K1" s="61"/>
      <c r="L1" s="62"/>
      <c r="AJ1" s="63"/>
      <c r="AK1" s="63"/>
    </row>
    <row r="2" spans="1:37" s="68" customFormat="1" ht="20.25" customHeight="1" x14ac:dyDescent="0.25">
      <c r="C2" s="69"/>
      <c r="D2" s="73"/>
      <c r="E2" s="73"/>
      <c r="F2" s="73"/>
      <c r="G2" s="74"/>
      <c r="H2" s="74"/>
      <c r="I2" s="74"/>
      <c r="J2" s="75"/>
      <c r="K2" s="76"/>
      <c r="L2" s="77"/>
      <c r="M2" s="78"/>
      <c r="N2" s="78"/>
      <c r="O2" s="78"/>
      <c r="P2" s="78"/>
      <c r="Q2" s="78"/>
      <c r="R2" s="92"/>
      <c r="S2" s="92"/>
      <c r="T2" s="75"/>
      <c r="U2" s="75"/>
      <c r="V2" s="92"/>
      <c r="W2" s="92"/>
      <c r="X2" s="75"/>
      <c r="Y2" s="75"/>
      <c r="Z2" s="92"/>
      <c r="AA2" s="92"/>
      <c r="AB2" s="75"/>
      <c r="AC2" s="75"/>
      <c r="AD2" s="73"/>
      <c r="AE2" s="75"/>
      <c r="AF2" s="73"/>
      <c r="AG2" s="73"/>
      <c r="AH2" s="73"/>
      <c r="AI2" s="78"/>
      <c r="AJ2" s="73"/>
      <c r="AK2" s="73"/>
    </row>
    <row r="3" spans="1:37" s="68" customFormat="1" ht="25.5" customHeight="1" x14ac:dyDescent="0.25">
      <c r="A3" s="81" t="s">
        <v>484</v>
      </c>
      <c r="B3" s="81"/>
      <c r="C3" s="82"/>
      <c r="D3" s="83"/>
      <c r="F3" s="73"/>
      <c r="G3" s="74"/>
      <c r="H3" s="74"/>
      <c r="I3" s="74"/>
      <c r="J3" s="75"/>
      <c r="K3" s="76"/>
      <c r="L3" s="77"/>
      <c r="M3" s="126"/>
      <c r="N3" s="78"/>
      <c r="O3" s="78"/>
      <c r="P3" s="78"/>
      <c r="Q3" s="78"/>
      <c r="R3" s="92"/>
      <c r="S3" s="92"/>
      <c r="T3" s="75"/>
      <c r="U3" s="75"/>
      <c r="V3" s="92"/>
      <c r="W3" s="92"/>
      <c r="X3" s="75"/>
      <c r="Y3" s="75"/>
      <c r="Z3" s="92"/>
      <c r="AA3" s="92"/>
      <c r="AB3" s="75"/>
      <c r="AC3" s="75"/>
      <c r="AD3" s="73"/>
      <c r="AE3" s="75"/>
      <c r="AF3" s="73"/>
      <c r="AG3" s="73"/>
      <c r="AH3" s="73"/>
      <c r="AI3" s="78"/>
      <c r="AJ3" s="73"/>
      <c r="AK3" s="73"/>
    </row>
    <row r="4" spans="1:37" s="68" customFormat="1" ht="25.5" customHeight="1" x14ac:dyDescent="0.25">
      <c r="A4" s="204" t="s">
        <v>345</v>
      </c>
      <c r="B4" s="204"/>
      <c r="C4" s="84" t="s">
        <v>415</v>
      </c>
      <c r="D4" s="84" t="s">
        <v>417</v>
      </c>
      <c r="F4" s="73"/>
      <c r="G4" s="74"/>
      <c r="H4" s="74"/>
      <c r="I4" s="74"/>
      <c r="J4" s="75"/>
      <c r="K4" s="76"/>
      <c r="L4" s="77"/>
      <c r="M4" s="127"/>
      <c r="N4" s="78"/>
      <c r="O4" s="78"/>
      <c r="P4" s="78"/>
      <c r="Q4" s="78"/>
      <c r="R4" s="92"/>
      <c r="S4" s="92"/>
      <c r="T4" s="75"/>
      <c r="U4" s="75"/>
      <c r="V4" s="92"/>
      <c r="W4" s="92"/>
      <c r="X4" s="75"/>
      <c r="Y4" s="75"/>
      <c r="Z4" s="92"/>
      <c r="AA4" s="92"/>
      <c r="AB4" s="75"/>
      <c r="AC4" s="75"/>
      <c r="AD4" s="73"/>
      <c r="AE4" s="75"/>
      <c r="AF4" s="73"/>
      <c r="AG4" s="73"/>
      <c r="AH4" s="73"/>
      <c r="AI4" s="78"/>
      <c r="AJ4" s="73"/>
      <c r="AK4" s="73"/>
    </row>
    <row r="5" spans="1:37" s="68" customFormat="1" ht="25.5" customHeight="1" x14ac:dyDescent="0.25">
      <c r="A5" s="203" t="s">
        <v>18</v>
      </c>
      <c r="B5" s="203"/>
      <c r="C5" s="149"/>
      <c r="D5" s="150"/>
      <c r="E5" s="73"/>
      <c r="F5" s="73"/>
      <c r="G5" s="74"/>
      <c r="H5" s="74"/>
      <c r="J5" s="75"/>
      <c r="K5" s="76"/>
      <c r="L5" s="77"/>
      <c r="M5" s="74" t="b">
        <f>AND(C5=Data!$G$24,INT(D5*100)&lt;&gt;D5*100)</f>
        <v>0</v>
      </c>
      <c r="N5" s="78"/>
      <c r="O5" s="78"/>
      <c r="P5" s="78"/>
      <c r="Q5" s="78"/>
      <c r="R5" s="92"/>
      <c r="S5" s="92"/>
      <c r="T5" s="75"/>
      <c r="U5" s="75"/>
      <c r="V5" s="92"/>
      <c r="W5" s="92"/>
      <c r="X5" s="75"/>
      <c r="Y5" s="75"/>
      <c r="Z5" s="92"/>
      <c r="AA5" s="92"/>
      <c r="AB5" s="75"/>
      <c r="AC5" s="75"/>
      <c r="AD5" s="73"/>
      <c r="AE5" s="75"/>
      <c r="AF5" s="73"/>
      <c r="AG5" s="73"/>
      <c r="AH5" s="73"/>
      <c r="AI5" s="78"/>
      <c r="AJ5" s="73"/>
      <c r="AK5" s="73"/>
    </row>
    <row r="6" spans="1:37" s="68" customFormat="1" ht="25.5" customHeight="1" x14ac:dyDescent="0.25">
      <c r="A6" s="203" t="s">
        <v>385</v>
      </c>
      <c r="B6" s="203"/>
      <c r="C6" s="149"/>
      <c r="D6" s="150"/>
      <c r="E6" s="73"/>
      <c r="F6" s="73"/>
      <c r="G6" s="74"/>
      <c r="H6" s="74"/>
      <c r="I6" s="74"/>
      <c r="J6" s="75"/>
      <c r="K6" s="76"/>
      <c r="L6" s="77"/>
      <c r="M6" s="74" t="b">
        <f>AND(C6=Data!$G$24,INT(D6*100)&lt;&gt;D6*100)</f>
        <v>0</v>
      </c>
      <c r="N6" s="78"/>
      <c r="O6" s="78"/>
      <c r="P6" s="78"/>
      <c r="Q6" s="78"/>
      <c r="R6" s="92"/>
      <c r="S6" s="92"/>
      <c r="T6" s="75"/>
      <c r="U6" s="75"/>
      <c r="V6" s="92"/>
      <c r="W6" s="92"/>
      <c r="X6" s="75"/>
      <c r="Y6" s="75"/>
      <c r="Z6" s="92"/>
      <c r="AA6" s="92"/>
      <c r="AB6" s="75"/>
      <c r="AC6" s="75"/>
      <c r="AD6" s="73"/>
      <c r="AE6" s="75"/>
      <c r="AF6" s="73"/>
      <c r="AG6" s="73"/>
      <c r="AH6" s="73"/>
      <c r="AI6" s="78"/>
      <c r="AJ6" s="73"/>
      <c r="AK6" s="73"/>
    </row>
    <row r="7" spans="1:37" s="68" customFormat="1" ht="25.5" customHeight="1" thickBot="1" x14ac:dyDescent="0.3">
      <c r="A7" s="203" t="s">
        <v>386</v>
      </c>
      <c r="B7" s="203"/>
      <c r="C7" s="149"/>
      <c r="D7" s="150"/>
      <c r="E7" s="73"/>
      <c r="F7" s="73"/>
      <c r="G7" s="74"/>
      <c r="H7" s="74"/>
      <c r="I7" s="74"/>
      <c r="J7" s="75"/>
      <c r="K7" s="76"/>
      <c r="L7" s="77"/>
      <c r="M7" s="74" t="b">
        <f>AND(C7=Data!$G$24,INT(D7*100)&lt;&gt;D7*100)</f>
        <v>0</v>
      </c>
      <c r="N7" s="78"/>
      <c r="O7" s="78"/>
      <c r="P7" s="78"/>
      <c r="Q7" s="78"/>
      <c r="R7" s="92"/>
      <c r="S7" s="92"/>
      <c r="T7" s="75"/>
      <c r="U7" s="75"/>
      <c r="V7" s="92"/>
      <c r="W7" s="92"/>
      <c r="X7" s="75"/>
      <c r="Y7" s="75"/>
      <c r="Z7" s="92"/>
      <c r="AA7" s="92"/>
      <c r="AB7" s="75"/>
      <c r="AC7" s="75"/>
      <c r="AD7" s="73"/>
      <c r="AE7" s="75"/>
      <c r="AF7" s="73"/>
      <c r="AG7" s="73"/>
      <c r="AH7" s="73"/>
      <c r="AI7" s="78"/>
      <c r="AJ7" s="73"/>
      <c r="AK7" s="73"/>
    </row>
    <row r="8" spans="1:37" s="68" customFormat="1" ht="34.5" customHeight="1" thickBot="1" x14ac:dyDescent="0.3">
      <c r="C8" s="69"/>
      <c r="D8" s="73"/>
      <c r="E8" s="73"/>
      <c r="F8" s="73"/>
      <c r="G8" s="74"/>
      <c r="H8" s="74"/>
      <c r="I8" s="130" t="s">
        <v>505</v>
      </c>
      <c r="J8" s="85">
        <f>SUMIF(B10:B208,"D*",J10:J208)</f>
        <v>0</v>
      </c>
      <c r="K8" s="76" t="s">
        <v>421</v>
      </c>
      <c r="L8" s="77" t="s">
        <v>422</v>
      </c>
      <c r="M8" s="71" t="s">
        <v>388</v>
      </c>
      <c r="N8" s="71" t="s">
        <v>396</v>
      </c>
      <c r="O8" s="71" t="s">
        <v>397</v>
      </c>
      <c r="P8" s="71" t="s">
        <v>398</v>
      </c>
      <c r="Q8" s="71" t="s">
        <v>391</v>
      </c>
      <c r="R8" s="92" t="s">
        <v>403</v>
      </c>
      <c r="S8" s="92" t="s">
        <v>402</v>
      </c>
      <c r="T8" s="70" t="s">
        <v>389</v>
      </c>
      <c r="U8" s="70" t="s">
        <v>390</v>
      </c>
      <c r="V8" s="92" t="s">
        <v>404</v>
      </c>
      <c r="W8" s="92" t="s">
        <v>405</v>
      </c>
      <c r="X8" s="70" t="s">
        <v>394</v>
      </c>
      <c r="Y8" s="70" t="s">
        <v>395</v>
      </c>
      <c r="Z8" s="92" t="s">
        <v>406</v>
      </c>
      <c r="AA8" s="92" t="s">
        <v>407</v>
      </c>
      <c r="AB8" s="70" t="s">
        <v>392</v>
      </c>
      <c r="AC8" s="70" t="s">
        <v>393</v>
      </c>
      <c r="AD8" s="63"/>
      <c r="AE8" s="70" t="s">
        <v>399</v>
      </c>
      <c r="AF8" s="63"/>
      <c r="AG8" s="70" t="s">
        <v>485</v>
      </c>
      <c r="AH8" s="70" t="s">
        <v>487</v>
      </c>
      <c r="AI8" s="71" t="s">
        <v>240</v>
      </c>
      <c r="AJ8" s="73"/>
      <c r="AK8" s="73"/>
    </row>
    <row r="9" spans="1:37" s="44" customFormat="1" ht="34.5" customHeight="1" thickBot="1" x14ac:dyDescent="0.3">
      <c r="A9" s="87" t="s">
        <v>16</v>
      </c>
      <c r="B9" s="88" t="s">
        <v>333</v>
      </c>
      <c r="C9" s="88" t="s">
        <v>17</v>
      </c>
      <c r="D9" s="88" t="s">
        <v>239</v>
      </c>
      <c r="E9" s="89" t="s">
        <v>328</v>
      </c>
      <c r="F9" s="89" t="s">
        <v>319</v>
      </c>
      <c r="G9" s="90" t="s">
        <v>331</v>
      </c>
      <c r="H9" s="91" t="s">
        <v>273</v>
      </c>
      <c r="I9" s="131" t="s">
        <v>400</v>
      </c>
      <c r="J9" s="134" t="s">
        <v>238</v>
      </c>
      <c r="K9" s="61"/>
      <c r="L9" s="62"/>
      <c r="M9" s="72"/>
      <c r="N9" s="72"/>
      <c r="O9" s="72"/>
      <c r="P9" s="72"/>
      <c r="Q9" s="72"/>
      <c r="R9" s="128"/>
      <c r="S9" s="128"/>
      <c r="T9" s="72"/>
      <c r="U9" s="72"/>
      <c r="V9" s="128"/>
      <c r="W9" s="128"/>
      <c r="X9" s="72"/>
      <c r="Y9" s="72"/>
      <c r="Z9" s="128"/>
      <c r="AA9" s="128"/>
      <c r="AB9" s="72"/>
      <c r="AC9" s="72"/>
      <c r="AD9" s="63"/>
      <c r="AE9" s="72"/>
      <c r="AF9" s="63"/>
      <c r="AG9" s="72"/>
      <c r="AH9" s="72"/>
      <c r="AI9" s="72"/>
      <c r="AJ9" s="63"/>
      <c r="AK9" s="63"/>
    </row>
    <row r="10" spans="1:37" ht="32.25" customHeight="1" x14ac:dyDescent="0.25">
      <c r="A10" s="57"/>
      <c r="B10" s="57"/>
      <c r="C10" s="59"/>
      <c r="D10" s="119"/>
      <c r="E10" s="86"/>
      <c r="F10" s="42"/>
      <c r="G10" s="58"/>
      <c r="H10" s="123"/>
      <c r="I10" s="133"/>
      <c r="J10" s="137">
        <f>AI10</f>
        <v>0</v>
      </c>
      <c r="K10" s="64" t="str">
        <f t="shared" ref="K10:K41" si="0">IF(C10&lt;&gt;"",VLOOKUP(C10,budgetLine11ext,2,FALSE),"0")</f>
        <v>0</v>
      </c>
      <c r="L10" s="65" t="str">
        <f t="shared" ref="L10:L41" si="1">IF(C10&lt;&gt;"",VLOOKUP(C10,budgetLine11ext,3,FALSE),"0")</f>
        <v>0</v>
      </c>
      <c r="M10" s="55">
        <f>SUMIFS($J:$J,$C:$C,Data!$B$6,$B:$B,$B10)</f>
        <v>0</v>
      </c>
      <c r="N10" s="55">
        <f>SUMIFS($J:$J,$C:$C,Data!$B$7,$B:$B,$B10)</f>
        <v>0</v>
      </c>
      <c r="O10" s="55">
        <f>SUMIFS($J:$J,$C:$C,Data!$B$8,$B:$B,$B10)</f>
        <v>0</v>
      </c>
      <c r="P10" s="55">
        <f>M10+N10+O10</f>
        <v>0</v>
      </c>
      <c r="Q10" s="55">
        <f>SUMIFS(J:J,K:K,"A",B:B,B10)</f>
        <v>0</v>
      </c>
      <c r="R10" s="25" t="b">
        <f>AND($L10="A",$C$5=Data!$G$24)</f>
        <v>0</v>
      </c>
      <c r="S10" s="25" t="b">
        <f>OR(OR(L10="AL",L10="AU"),AND($L10="A",$C$5=Data!$G$23))</f>
        <v>0</v>
      </c>
      <c r="T10" s="55">
        <f>IF(S10,$G10*$H10*$I10,0)</f>
        <v>0</v>
      </c>
      <c r="U10" s="55">
        <f t="shared" ref="U10:U41" si="2">IF(R10,P10*$D$5,0)</f>
        <v>0</v>
      </c>
      <c r="V10" s="25" t="b">
        <f>AND($L10="B",$C$6=Data!$G$24)</f>
        <v>0</v>
      </c>
      <c r="W10" s="25" t="b">
        <f>OR(OR(L10="BL",L10="BU"),AND($L10="B",$C$6=Data!$G$23))</f>
        <v>0</v>
      </c>
      <c r="X10" s="55">
        <f>IF(W10,$G10*$I10,0)</f>
        <v>0</v>
      </c>
      <c r="Y10" s="55">
        <f t="shared" ref="Y10:Y41" si="3">IF(V10,Q10*$D$6,0)</f>
        <v>0</v>
      </c>
      <c r="Z10" s="25" t="b">
        <f>AND($L10="C",$C$7=Data!$G$24)</f>
        <v>0</v>
      </c>
      <c r="AA10" s="25" t="b">
        <f>OR(OR(L10="CL",L10="CU"),AND($L10="C",$C$7=Data!$G$23))</f>
        <v>0</v>
      </c>
      <c r="AB10" s="55">
        <f>IF(AA10,$G10*$H10*$I10,0)</f>
        <v>0</v>
      </c>
      <c r="AC10" s="55">
        <f t="shared" ref="AC10:AC41" si="4">IF(Z10,Q10*$D$7,0)</f>
        <v>0</v>
      </c>
      <c r="AE10" s="55">
        <f>IF(OR(L10="D",L10="E",L10="F"),$G10*$I10,0)</f>
        <v>0</v>
      </c>
      <c r="AG10" s="125" t="b">
        <f>OR(AND($C$5=Data!$G$24,K10="A"),AND($C$6=Data!$G$24,K10="B"),AND($C$7=Data!$G$24,K10="C"))*COUNTIFS(B:B,B10,K:K,K10,B:B,"&lt;&gt;"&amp;"",C:C,"&lt;&gt;"&amp;"")&gt;1</f>
        <v>0</v>
      </c>
      <c r="AH10" s="125" t="b">
        <f>AND(AND(A10&lt;&gt;"",B10&lt;&gt;""),RIGHT(A10,1)&lt;&gt;MID(B10,3,1))</f>
        <v>0</v>
      </c>
      <c r="AI10" s="55">
        <f>T10+U10+X10+Y10+AB10+AC10+AE10</f>
        <v>0</v>
      </c>
    </row>
    <row r="11" spans="1:37" ht="30.75" customHeight="1" x14ac:dyDescent="0.25">
      <c r="A11" s="57"/>
      <c r="B11" s="57"/>
      <c r="C11" s="59"/>
      <c r="D11" s="119"/>
      <c r="E11" s="43"/>
      <c r="F11" s="43"/>
      <c r="G11" s="58"/>
      <c r="H11" s="123"/>
      <c r="I11" s="132"/>
      <c r="J11" s="135">
        <f t="shared" ref="J11:J74" si="5">AI11</f>
        <v>0</v>
      </c>
      <c r="K11" s="64" t="str">
        <f t="shared" si="0"/>
        <v>0</v>
      </c>
      <c r="L11" s="65" t="str">
        <f t="shared" si="1"/>
        <v>0</v>
      </c>
      <c r="M11" s="55">
        <f>SUMIFS($J:$J,$C:$C,Data!$B$6,$B:$B,$B11)</f>
        <v>0</v>
      </c>
      <c r="N11" s="55">
        <f>SUMIFS($J:$J,$C:$C,Data!$B$7,$B:$B,$B11)</f>
        <v>0</v>
      </c>
      <c r="O11" s="55">
        <f>SUMIFS($J:$J,$C:$C,Data!$B$8,$B:$B,$B11)</f>
        <v>0</v>
      </c>
      <c r="P11" s="55">
        <f t="shared" ref="P11:P74" si="6">M11+N11+O11</f>
        <v>0</v>
      </c>
      <c r="Q11" s="55">
        <f t="shared" ref="Q11:Q74" si="7">SUMIFS(J:J,L:L,"A*",B:B,B11)</f>
        <v>0</v>
      </c>
      <c r="R11" s="25" t="b">
        <f>AND($L11="A",$C$5=Data!$G$24)</f>
        <v>0</v>
      </c>
      <c r="S11" s="25" t="b">
        <f>AND($L11="A",$C$5=Data!$G$23)</f>
        <v>0</v>
      </c>
      <c r="T11" s="55">
        <f t="shared" ref="T11:T74" si="8">IF(S11,$G11*$H11*$I11,0)</f>
        <v>0</v>
      </c>
      <c r="U11" s="55">
        <f t="shared" si="2"/>
        <v>0</v>
      </c>
      <c r="V11" s="25" t="b">
        <f>AND($L11="B",$C$6=Data!$G$24)</f>
        <v>0</v>
      </c>
      <c r="W11" s="25" t="b">
        <f>AND($L11="B",$C$6=Data!$G$23)</f>
        <v>0</v>
      </c>
      <c r="X11" s="55">
        <f t="shared" ref="X11:X74" si="9">IF(W11,$G11*$I11,0)</f>
        <v>0</v>
      </c>
      <c r="Y11" s="55">
        <f t="shared" si="3"/>
        <v>0</v>
      </c>
      <c r="Z11" s="25" t="b">
        <f>AND($L11="C",$C$7=Data!$G$24)</f>
        <v>0</v>
      </c>
      <c r="AA11" s="25" t="b">
        <f>AND($L11="C",$C$7=Data!$G$23)</f>
        <v>0</v>
      </c>
      <c r="AB11" s="55">
        <f t="shared" ref="AB11:AB74" si="10">IF(AA11,$G11*$H11*$I11,0)</f>
        <v>0</v>
      </c>
      <c r="AC11" s="55">
        <f t="shared" si="4"/>
        <v>0</v>
      </c>
      <c r="AE11" s="55">
        <f t="shared" ref="AE11:AE74" si="11">IF(OR(L11="D",L11="E",L11="F"),$G11*$I11,0)</f>
        <v>0</v>
      </c>
      <c r="AG11" s="125" t="b">
        <f>OR(AND($C$5=Data!$G$24,K11="A"),AND($C$6=Data!$G$24,K11="B"),AND($C$7=Data!$G$24,K11="C"))*COUNTIFS(B:B,B11,K:K,K11,B:B,"&lt;&gt;"&amp;"",C:C,"&lt;&gt;"&amp;"")&gt;1</f>
        <v>0</v>
      </c>
      <c r="AH11" s="125" t="b">
        <f t="shared" ref="AH11:AH74" si="12">AND(AND(A11&lt;&gt;"",B11&lt;&gt;""),RIGHT(A11,1)&lt;&gt;MID(B11,3,1))</f>
        <v>0</v>
      </c>
      <c r="AI11" s="55">
        <f t="shared" ref="AI11:AI74" si="13">T11+U11+X11+Y11+AB11+AC11+AE11</f>
        <v>0</v>
      </c>
    </row>
    <row r="12" spans="1:37" ht="30.75" customHeight="1" x14ac:dyDescent="0.25">
      <c r="A12" s="57"/>
      <c r="B12" s="57"/>
      <c r="C12" s="59"/>
      <c r="D12" s="119"/>
      <c r="E12" s="43"/>
      <c r="F12" s="43"/>
      <c r="G12" s="58"/>
      <c r="H12" s="123"/>
      <c r="I12" s="132"/>
      <c r="J12" s="135">
        <f t="shared" si="5"/>
        <v>0</v>
      </c>
      <c r="K12" s="64" t="str">
        <f t="shared" si="0"/>
        <v>0</v>
      </c>
      <c r="L12" s="65" t="str">
        <f t="shared" si="1"/>
        <v>0</v>
      </c>
      <c r="M12" s="55">
        <f>SUMIFS($J:$J,$C:$C,Data!$B$6,$B:$B,$B12)</f>
        <v>0</v>
      </c>
      <c r="N12" s="55">
        <f>SUMIFS($J:$J,$C:$C,Data!$B$7,$B:$B,$B12)</f>
        <v>0</v>
      </c>
      <c r="O12" s="55">
        <f>SUMIFS($J:$J,$C:$C,Data!$B$8,$B:$B,$B12)</f>
        <v>0</v>
      </c>
      <c r="P12" s="55">
        <f t="shared" si="6"/>
        <v>0</v>
      </c>
      <c r="Q12" s="55">
        <f t="shared" si="7"/>
        <v>0</v>
      </c>
      <c r="R12" s="25" t="b">
        <f>AND($L12="A",$C$5=Data!$G$24)</f>
        <v>0</v>
      </c>
      <c r="S12" s="25" t="b">
        <f>AND($L12="A",$C$5=Data!$G$23)</f>
        <v>0</v>
      </c>
      <c r="T12" s="55">
        <f t="shared" si="8"/>
        <v>0</v>
      </c>
      <c r="U12" s="55">
        <f t="shared" si="2"/>
        <v>0</v>
      </c>
      <c r="V12" s="25" t="b">
        <f>AND($L12="B",$C$6=Data!$G$24)</f>
        <v>0</v>
      </c>
      <c r="W12" s="25" t="b">
        <f>AND($L12="B",$C$6=Data!$G$23)</f>
        <v>0</v>
      </c>
      <c r="X12" s="55">
        <f t="shared" si="9"/>
        <v>0</v>
      </c>
      <c r="Y12" s="55">
        <f t="shared" si="3"/>
        <v>0</v>
      </c>
      <c r="Z12" s="25" t="b">
        <f>AND($L12="C",$C$7=Data!$G$24)</f>
        <v>0</v>
      </c>
      <c r="AA12" s="25" t="b">
        <f>AND($L12="C",$C$7=Data!$G$23)</f>
        <v>0</v>
      </c>
      <c r="AB12" s="55">
        <f t="shared" si="10"/>
        <v>0</v>
      </c>
      <c r="AC12" s="55">
        <f t="shared" si="4"/>
        <v>0</v>
      </c>
      <c r="AE12" s="55">
        <f t="shared" si="11"/>
        <v>0</v>
      </c>
      <c r="AG12" s="125" t="b">
        <f>OR(AND($C$5=Data!$G$24,K12="A"),AND($C$6=Data!$G$24,K12="B"),AND($C$7=Data!$G$24,K12="C"))*COUNTIFS(B:B,B12,K:K,K12,B:B,"&lt;&gt;"&amp;"",C:C,"&lt;&gt;"&amp;"")&gt;1</f>
        <v>0</v>
      </c>
      <c r="AH12" s="125" t="b">
        <f t="shared" si="12"/>
        <v>0</v>
      </c>
      <c r="AI12" s="55">
        <f t="shared" si="13"/>
        <v>0</v>
      </c>
    </row>
    <row r="13" spans="1:37" ht="30.75" customHeight="1" x14ac:dyDescent="0.25">
      <c r="A13" s="57"/>
      <c r="B13" s="57"/>
      <c r="C13" s="59"/>
      <c r="D13" s="119"/>
      <c r="E13" s="124"/>
      <c r="F13" s="43"/>
      <c r="G13" s="58"/>
      <c r="H13" s="123"/>
      <c r="I13" s="132"/>
      <c r="J13" s="135">
        <f t="shared" si="5"/>
        <v>0</v>
      </c>
      <c r="K13" s="64" t="str">
        <f t="shared" si="0"/>
        <v>0</v>
      </c>
      <c r="L13" s="65" t="str">
        <f t="shared" si="1"/>
        <v>0</v>
      </c>
      <c r="M13" s="55">
        <f>SUMIFS($J:$J,$C:$C,Data!$B$6,$B:$B,$B13)</f>
        <v>0</v>
      </c>
      <c r="N13" s="55">
        <f>SUMIFS($J:$J,$C:$C,Data!$B$7,$B:$B,$B13)</f>
        <v>0</v>
      </c>
      <c r="O13" s="55">
        <f>SUMIFS($J:$J,$C:$C,Data!$B$8,$B:$B,$B13)</f>
        <v>0</v>
      </c>
      <c r="P13" s="55">
        <f t="shared" si="6"/>
        <v>0</v>
      </c>
      <c r="Q13" s="55">
        <f t="shared" si="7"/>
        <v>0</v>
      </c>
      <c r="R13" s="25" t="b">
        <f>AND($L13="A",$C$5=Data!$G$24)</f>
        <v>0</v>
      </c>
      <c r="S13" s="25" t="b">
        <f>AND($L13="A",$C$5=Data!$G$23)</f>
        <v>0</v>
      </c>
      <c r="T13" s="55">
        <f t="shared" si="8"/>
        <v>0</v>
      </c>
      <c r="U13" s="55">
        <f t="shared" si="2"/>
        <v>0</v>
      </c>
      <c r="V13" s="25" t="b">
        <f>AND($L13="B",$C$6=Data!$G$24)</f>
        <v>0</v>
      </c>
      <c r="W13" s="25" t="b">
        <f>AND($L13="B",$C$6=Data!$G$23)</f>
        <v>0</v>
      </c>
      <c r="X13" s="55">
        <f t="shared" si="9"/>
        <v>0</v>
      </c>
      <c r="Y13" s="55">
        <f t="shared" si="3"/>
        <v>0</v>
      </c>
      <c r="Z13" s="25" t="b">
        <f>AND($L13="C",$C$7=Data!$G$24)</f>
        <v>0</v>
      </c>
      <c r="AA13" s="25" t="b">
        <f>AND($L13="C",$C$7=Data!$G$23)</f>
        <v>0</v>
      </c>
      <c r="AB13" s="55">
        <f t="shared" si="10"/>
        <v>0</v>
      </c>
      <c r="AC13" s="55">
        <f t="shared" si="4"/>
        <v>0</v>
      </c>
      <c r="AE13" s="55">
        <f t="shared" si="11"/>
        <v>0</v>
      </c>
      <c r="AG13" s="125" t="b">
        <f>OR(AND($C$5=Data!$G$24,K13="A"),AND($C$6=Data!$G$24,K13="B"),AND($C$7=Data!$G$24,K13="C"))*COUNTIFS(B:B,B13,K:K,K13,B:B,"&lt;&gt;"&amp;"",C:C,"&lt;&gt;"&amp;"")&gt;1</f>
        <v>0</v>
      </c>
      <c r="AH13" s="125" t="b">
        <f t="shared" si="12"/>
        <v>0</v>
      </c>
      <c r="AI13" s="55">
        <f t="shared" si="13"/>
        <v>0</v>
      </c>
    </row>
    <row r="14" spans="1:37" ht="30.75" customHeight="1" x14ac:dyDescent="0.25">
      <c r="A14" s="57"/>
      <c r="B14" s="57"/>
      <c r="C14" s="59"/>
      <c r="D14" s="119"/>
      <c r="E14" s="124"/>
      <c r="F14" s="43"/>
      <c r="G14" s="58"/>
      <c r="H14" s="123"/>
      <c r="I14" s="132"/>
      <c r="J14" s="135">
        <f t="shared" si="5"/>
        <v>0</v>
      </c>
      <c r="K14" s="64" t="str">
        <f t="shared" si="0"/>
        <v>0</v>
      </c>
      <c r="L14" s="65" t="str">
        <f t="shared" si="1"/>
        <v>0</v>
      </c>
      <c r="M14" s="55">
        <f>SUMIFS($J:$J,$C:$C,Data!$B$6,$B:$B,$B14)</f>
        <v>0</v>
      </c>
      <c r="N14" s="55">
        <f>SUMIFS($J:$J,$C:$C,Data!$B$7,$B:$B,$B14)</f>
        <v>0</v>
      </c>
      <c r="O14" s="55">
        <f>SUMIFS($J:$J,$C:$C,Data!$B$8,$B:$B,$B14)</f>
        <v>0</v>
      </c>
      <c r="P14" s="55">
        <f t="shared" si="6"/>
        <v>0</v>
      </c>
      <c r="Q14" s="55">
        <f t="shared" si="7"/>
        <v>0</v>
      </c>
      <c r="R14" s="25" t="b">
        <f>AND($L14="A",$C$5=Data!$G$24)</f>
        <v>0</v>
      </c>
      <c r="S14" s="25" t="b">
        <f>AND($L14="A",$C$5=Data!$G$23)</f>
        <v>0</v>
      </c>
      <c r="T14" s="55">
        <f t="shared" si="8"/>
        <v>0</v>
      </c>
      <c r="U14" s="55">
        <f t="shared" si="2"/>
        <v>0</v>
      </c>
      <c r="V14" s="25" t="b">
        <f>AND($L14="B",$C$6=Data!$G$24)</f>
        <v>0</v>
      </c>
      <c r="W14" s="25" t="b">
        <f>AND($L14="B",$C$6=Data!$G$23)</f>
        <v>0</v>
      </c>
      <c r="X14" s="55">
        <f t="shared" si="9"/>
        <v>0</v>
      </c>
      <c r="Y14" s="55">
        <f t="shared" si="3"/>
        <v>0</v>
      </c>
      <c r="Z14" s="25" t="b">
        <f>AND($L14="C",$C$7=Data!$G$24)</f>
        <v>0</v>
      </c>
      <c r="AA14" s="25" t="b">
        <f>AND($L14="C",$C$7=Data!$G$23)</f>
        <v>0</v>
      </c>
      <c r="AB14" s="55">
        <f t="shared" si="10"/>
        <v>0</v>
      </c>
      <c r="AC14" s="55">
        <f t="shared" si="4"/>
        <v>0</v>
      </c>
      <c r="AE14" s="55">
        <f t="shared" si="11"/>
        <v>0</v>
      </c>
      <c r="AG14" s="125" t="b">
        <f>OR(AND($C$5=Data!$G$24,K14="A"),AND($C$6=Data!$G$24,K14="B"),AND($C$7=Data!$G$24,K14="C"))*COUNTIFS(B:B,B14,K:K,K14,B:B,"&lt;&gt;"&amp;"",C:C,"&lt;&gt;"&amp;"")&gt;1</f>
        <v>0</v>
      </c>
      <c r="AH14" s="125" t="b">
        <f t="shared" si="12"/>
        <v>0</v>
      </c>
      <c r="AI14" s="55">
        <f t="shared" si="13"/>
        <v>0</v>
      </c>
    </row>
    <row r="15" spans="1:37" ht="30.75" customHeight="1" x14ac:dyDescent="0.25">
      <c r="A15" s="57"/>
      <c r="B15" s="57"/>
      <c r="C15" s="59"/>
      <c r="D15" s="119"/>
      <c r="E15" s="124"/>
      <c r="F15" s="43"/>
      <c r="G15" s="58"/>
      <c r="H15" s="123"/>
      <c r="I15" s="132"/>
      <c r="J15" s="135">
        <f t="shared" si="5"/>
        <v>0</v>
      </c>
      <c r="K15" s="64" t="str">
        <f t="shared" si="0"/>
        <v>0</v>
      </c>
      <c r="L15" s="65" t="str">
        <f t="shared" si="1"/>
        <v>0</v>
      </c>
      <c r="M15" s="55">
        <f>SUMIFS($J:$J,$C:$C,Data!$B$6,$B:$B,$B15)</f>
        <v>0</v>
      </c>
      <c r="N15" s="55">
        <f>SUMIFS($J:$J,$C:$C,Data!$B$7,$B:$B,$B15)</f>
        <v>0</v>
      </c>
      <c r="O15" s="55">
        <f>SUMIFS($J:$J,$C:$C,Data!$B$8,$B:$B,$B15)</f>
        <v>0</v>
      </c>
      <c r="P15" s="55">
        <f t="shared" si="6"/>
        <v>0</v>
      </c>
      <c r="Q15" s="55">
        <f t="shared" si="7"/>
        <v>0</v>
      </c>
      <c r="R15" s="25" t="b">
        <f>AND($L15="A",$C$5=Data!$G$24)</f>
        <v>0</v>
      </c>
      <c r="S15" s="25" t="b">
        <f>AND($L15="A",$C$5=Data!$G$23)</f>
        <v>0</v>
      </c>
      <c r="T15" s="55">
        <f t="shared" si="8"/>
        <v>0</v>
      </c>
      <c r="U15" s="55">
        <f t="shared" si="2"/>
        <v>0</v>
      </c>
      <c r="V15" s="25" t="b">
        <f>AND($L15="B",$C$6=Data!$G$24)</f>
        <v>0</v>
      </c>
      <c r="W15" s="25" t="b">
        <f>AND($L15="B",$C$6=Data!$G$23)</f>
        <v>0</v>
      </c>
      <c r="X15" s="55">
        <f t="shared" si="9"/>
        <v>0</v>
      </c>
      <c r="Y15" s="55">
        <f t="shared" si="3"/>
        <v>0</v>
      </c>
      <c r="Z15" s="25" t="b">
        <f>AND($L15="C",$C$7=Data!$G$24)</f>
        <v>0</v>
      </c>
      <c r="AA15" s="25" t="b">
        <f>AND($L15="C",$C$7=Data!$G$23)</f>
        <v>0</v>
      </c>
      <c r="AB15" s="55">
        <f t="shared" si="10"/>
        <v>0</v>
      </c>
      <c r="AC15" s="55">
        <f t="shared" si="4"/>
        <v>0</v>
      </c>
      <c r="AE15" s="55">
        <f t="shared" si="11"/>
        <v>0</v>
      </c>
      <c r="AG15" s="125" t="b">
        <f>OR(AND($C$5=Data!$G$24,K15="A"),AND($C$6=Data!$G$24,K15="B"),AND($C$7=Data!$G$24,K15="C"))*COUNTIFS(B:B,B15,K:K,K15,B:B,"&lt;&gt;"&amp;"",C:C,"&lt;&gt;"&amp;"")&gt;1</f>
        <v>0</v>
      </c>
      <c r="AH15" s="125" t="b">
        <f t="shared" si="12"/>
        <v>0</v>
      </c>
      <c r="AI15" s="55">
        <f t="shared" si="13"/>
        <v>0</v>
      </c>
    </row>
    <row r="16" spans="1:37" ht="30.75" customHeight="1" x14ac:dyDescent="0.25">
      <c r="A16" s="57"/>
      <c r="B16" s="57"/>
      <c r="C16" s="59"/>
      <c r="D16" s="119"/>
      <c r="E16" s="43"/>
      <c r="F16" s="43"/>
      <c r="G16" s="58"/>
      <c r="H16" s="123"/>
      <c r="I16" s="132"/>
      <c r="J16" s="135">
        <f t="shared" si="5"/>
        <v>0</v>
      </c>
      <c r="K16" s="64" t="str">
        <f t="shared" si="0"/>
        <v>0</v>
      </c>
      <c r="L16" s="65" t="str">
        <f t="shared" si="1"/>
        <v>0</v>
      </c>
      <c r="M16" s="55">
        <f>SUMIFS($J:$J,$C:$C,Data!$B$6,$B:$B,$B16)</f>
        <v>0</v>
      </c>
      <c r="N16" s="55">
        <f>SUMIFS($J:$J,$C:$C,Data!$B$7,$B:$B,$B16)</f>
        <v>0</v>
      </c>
      <c r="O16" s="55">
        <f>SUMIFS($J:$J,$C:$C,Data!$B$8,$B:$B,$B16)</f>
        <v>0</v>
      </c>
      <c r="P16" s="55">
        <f t="shared" si="6"/>
        <v>0</v>
      </c>
      <c r="Q16" s="55">
        <f t="shared" si="7"/>
        <v>0</v>
      </c>
      <c r="R16" s="25" t="b">
        <f>AND($L16="A",$C$5=Data!$G$24)</f>
        <v>0</v>
      </c>
      <c r="S16" s="25" t="b">
        <f>AND($L16="A",$C$5=Data!$G$23)</f>
        <v>0</v>
      </c>
      <c r="T16" s="55">
        <f t="shared" si="8"/>
        <v>0</v>
      </c>
      <c r="U16" s="55">
        <f t="shared" si="2"/>
        <v>0</v>
      </c>
      <c r="V16" s="25" t="b">
        <f>AND($L16="B",$C$6=Data!$G$24)</f>
        <v>0</v>
      </c>
      <c r="W16" s="25" t="b">
        <f>AND($L16="B",$C$6=Data!$G$23)</f>
        <v>0</v>
      </c>
      <c r="X16" s="55">
        <f t="shared" si="9"/>
        <v>0</v>
      </c>
      <c r="Y16" s="55">
        <f t="shared" si="3"/>
        <v>0</v>
      </c>
      <c r="Z16" s="25" t="b">
        <f>AND($L16="C",$C$7=Data!$G$24)</f>
        <v>0</v>
      </c>
      <c r="AA16" s="25" t="b">
        <f>AND($L16="C",$C$7=Data!$G$23)</f>
        <v>0</v>
      </c>
      <c r="AB16" s="55">
        <f t="shared" si="10"/>
        <v>0</v>
      </c>
      <c r="AC16" s="55">
        <f t="shared" si="4"/>
        <v>0</v>
      </c>
      <c r="AE16" s="55">
        <f t="shared" si="11"/>
        <v>0</v>
      </c>
      <c r="AG16" s="125" t="b">
        <f>OR(AND($C$5=Data!$G$24,K16="A"),AND($C$6=Data!$G$24,K16="B"),AND($C$7=Data!$G$24,K16="C"))*COUNTIFS(B:B,B16,K:K,K16,B:B,"&lt;&gt;"&amp;"",C:C,"&lt;&gt;"&amp;"")&gt;1</f>
        <v>0</v>
      </c>
      <c r="AH16" s="125" t="b">
        <f t="shared" si="12"/>
        <v>0</v>
      </c>
      <c r="AI16" s="55">
        <f t="shared" si="13"/>
        <v>0</v>
      </c>
    </row>
    <row r="17" spans="1:35" ht="30.75" customHeight="1" x14ac:dyDescent="0.25">
      <c r="A17" s="57"/>
      <c r="B17" s="57"/>
      <c r="C17" s="59"/>
      <c r="D17" s="119"/>
      <c r="E17" s="43"/>
      <c r="F17" s="43"/>
      <c r="G17" s="58"/>
      <c r="H17" s="123"/>
      <c r="I17" s="132"/>
      <c r="J17" s="135">
        <f t="shared" si="5"/>
        <v>0</v>
      </c>
      <c r="K17" s="64" t="str">
        <f t="shared" si="0"/>
        <v>0</v>
      </c>
      <c r="L17" s="65" t="str">
        <f t="shared" si="1"/>
        <v>0</v>
      </c>
      <c r="M17" s="55">
        <f>SUMIFS($J:$J,$C:$C,Data!$B$6,$B:$B,$B17)</f>
        <v>0</v>
      </c>
      <c r="N17" s="55">
        <f>SUMIFS($J:$J,$C:$C,Data!$B$7,$B:$B,$B17)</f>
        <v>0</v>
      </c>
      <c r="O17" s="55">
        <f>SUMIFS($J:$J,$C:$C,Data!$B$8,$B:$B,$B17)</f>
        <v>0</v>
      </c>
      <c r="P17" s="55">
        <f t="shared" si="6"/>
        <v>0</v>
      </c>
      <c r="Q17" s="55">
        <f t="shared" si="7"/>
        <v>0</v>
      </c>
      <c r="R17" s="25" t="b">
        <f>AND($L17="A",$C$5=Data!$G$24)</f>
        <v>0</v>
      </c>
      <c r="S17" s="25" t="b">
        <f>AND($L17="A",$C$5=Data!$G$23)</f>
        <v>0</v>
      </c>
      <c r="T17" s="55">
        <f t="shared" si="8"/>
        <v>0</v>
      </c>
      <c r="U17" s="55">
        <f t="shared" si="2"/>
        <v>0</v>
      </c>
      <c r="V17" s="25" t="b">
        <f>AND($L17="B",$C$6=Data!$G$24)</f>
        <v>0</v>
      </c>
      <c r="W17" s="25" t="b">
        <f>AND($L17="B",$C$6=Data!$G$23)</f>
        <v>0</v>
      </c>
      <c r="X17" s="55">
        <f t="shared" si="9"/>
        <v>0</v>
      </c>
      <c r="Y17" s="55">
        <f t="shared" si="3"/>
        <v>0</v>
      </c>
      <c r="Z17" s="25" t="b">
        <f>AND($L17="C",$C$7=Data!$G$24)</f>
        <v>0</v>
      </c>
      <c r="AA17" s="25" t="b">
        <f>AND($L17="C",$C$7=Data!$G$23)</f>
        <v>0</v>
      </c>
      <c r="AB17" s="55">
        <f t="shared" si="10"/>
        <v>0</v>
      </c>
      <c r="AC17" s="55">
        <f t="shared" si="4"/>
        <v>0</v>
      </c>
      <c r="AE17" s="55">
        <f t="shared" si="11"/>
        <v>0</v>
      </c>
      <c r="AG17" s="125" t="b">
        <f>OR(AND($C$5=Data!$G$24,K17="A"),AND($C$6=Data!$G$24,K17="B"),AND($C$7=Data!$G$24,K17="C"))*COUNTIFS(B:B,B17,K:K,K17,B:B,"&lt;&gt;"&amp;"",C:C,"&lt;&gt;"&amp;"")&gt;1</f>
        <v>0</v>
      </c>
      <c r="AH17" s="125" t="b">
        <f t="shared" si="12"/>
        <v>0</v>
      </c>
      <c r="AI17" s="55">
        <f t="shared" si="13"/>
        <v>0</v>
      </c>
    </row>
    <row r="18" spans="1:35" ht="30.75" customHeight="1" x14ac:dyDescent="0.25">
      <c r="A18" s="57"/>
      <c r="B18" s="57"/>
      <c r="C18" s="59"/>
      <c r="D18" s="119"/>
      <c r="E18" s="43"/>
      <c r="F18" s="43"/>
      <c r="G18" s="58"/>
      <c r="H18" s="123"/>
      <c r="I18" s="132"/>
      <c r="J18" s="135">
        <f t="shared" si="5"/>
        <v>0</v>
      </c>
      <c r="K18" s="64" t="str">
        <f t="shared" si="0"/>
        <v>0</v>
      </c>
      <c r="L18" s="65" t="str">
        <f t="shared" si="1"/>
        <v>0</v>
      </c>
      <c r="M18" s="55">
        <f>SUMIFS($J:$J,$C:$C,Data!$B$6,$B:$B,$B18)</f>
        <v>0</v>
      </c>
      <c r="N18" s="55">
        <f>SUMIFS($J:$J,$C:$C,Data!$B$7,$B:$B,$B18)</f>
        <v>0</v>
      </c>
      <c r="O18" s="55">
        <f>SUMIFS($J:$J,$C:$C,Data!$B$8,$B:$B,$B18)</f>
        <v>0</v>
      </c>
      <c r="P18" s="55">
        <f t="shared" si="6"/>
        <v>0</v>
      </c>
      <c r="Q18" s="55">
        <f t="shared" si="7"/>
        <v>0</v>
      </c>
      <c r="R18" s="25" t="b">
        <f>AND($L18="A",$C$5=Data!$G$24)</f>
        <v>0</v>
      </c>
      <c r="S18" s="25" t="b">
        <f>AND($L18="A",$C$5=Data!$G$23)</f>
        <v>0</v>
      </c>
      <c r="T18" s="55">
        <f t="shared" si="8"/>
        <v>0</v>
      </c>
      <c r="U18" s="55">
        <f t="shared" si="2"/>
        <v>0</v>
      </c>
      <c r="V18" s="25" t="b">
        <f>AND($L18="B",$C$6=Data!$G$24)</f>
        <v>0</v>
      </c>
      <c r="W18" s="25" t="b">
        <f>AND($L18="B",$C$6=Data!$G$23)</f>
        <v>0</v>
      </c>
      <c r="X18" s="55">
        <f t="shared" si="9"/>
        <v>0</v>
      </c>
      <c r="Y18" s="55">
        <f t="shared" si="3"/>
        <v>0</v>
      </c>
      <c r="Z18" s="25" t="b">
        <f>AND($L18="C",$C$7=Data!$G$24)</f>
        <v>0</v>
      </c>
      <c r="AA18" s="25" t="b">
        <f>AND($L18="C",$C$7=Data!$G$23)</f>
        <v>0</v>
      </c>
      <c r="AB18" s="55">
        <f t="shared" si="10"/>
        <v>0</v>
      </c>
      <c r="AC18" s="55">
        <f t="shared" si="4"/>
        <v>0</v>
      </c>
      <c r="AE18" s="55">
        <f t="shared" si="11"/>
        <v>0</v>
      </c>
      <c r="AG18" s="125" t="b">
        <f>OR(AND($C$5=Data!$G$24,K18="A"),AND($C$6=Data!$G$24,K18="B"),AND($C$7=Data!$G$24,K18="C"))*COUNTIFS(B:B,B18,K:K,K18,B:B,"&lt;&gt;"&amp;"",C:C,"&lt;&gt;"&amp;"")&gt;1</f>
        <v>0</v>
      </c>
      <c r="AH18" s="125" t="b">
        <f t="shared" si="12"/>
        <v>0</v>
      </c>
      <c r="AI18" s="55">
        <f t="shared" si="13"/>
        <v>0</v>
      </c>
    </row>
    <row r="19" spans="1:35" ht="30.75" customHeight="1" x14ac:dyDescent="0.25">
      <c r="A19" s="57"/>
      <c r="B19" s="57"/>
      <c r="C19" s="59"/>
      <c r="D19" s="119"/>
      <c r="E19" s="43"/>
      <c r="F19" s="43"/>
      <c r="G19" s="58"/>
      <c r="H19" s="123"/>
      <c r="I19" s="132"/>
      <c r="J19" s="135">
        <f t="shared" si="5"/>
        <v>0</v>
      </c>
      <c r="K19" s="64" t="str">
        <f t="shared" si="0"/>
        <v>0</v>
      </c>
      <c r="L19" s="65" t="str">
        <f t="shared" si="1"/>
        <v>0</v>
      </c>
      <c r="M19" s="55">
        <f>SUMIFS($J:$J,$C:$C,Data!$B$6,$B:$B,$B19)</f>
        <v>0</v>
      </c>
      <c r="N19" s="55">
        <f>SUMIFS($J:$J,$C:$C,Data!$B$7,$B:$B,$B19)</f>
        <v>0</v>
      </c>
      <c r="O19" s="55">
        <f>SUMIFS($J:$J,$C:$C,Data!$B$8,$B:$B,$B19)</f>
        <v>0</v>
      </c>
      <c r="P19" s="55">
        <f t="shared" si="6"/>
        <v>0</v>
      </c>
      <c r="Q19" s="55">
        <f t="shared" si="7"/>
        <v>0</v>
      </c>
      <c r="R19" s="25" t="b">
        <f>AND($L19="A",$C$5=Data!$G$24)</f>
        <v>0</v>
      </c>
      <c r="S19" s="25" t="b">
        <f>AND($L19="A",$C$5=Data!$G$23)</f>
        <v>0</v>
      </c>
      <c r="T19" s="55">
        <f t="shared" si="8"/>
        <v>0</v>
      </c>
      <c r="U19" s="55">
        <f t="shared" si="2"/>
        <v>0</v>
      </c>
      <c r="V19" s="25" t="b">
        <f>AND($L19="B",$C$6=Data!$G$24)</f>
        <v>0</v>
      </c>
      <c r="W19" s="25" t="b">
        <f>AND($L19="B",$C$6=Data!$G$23)</f>
        <v>0</v>
      </c>
      <c r="X19" s="55">
        <f t="shared" si="9"/>
        <v>0</v>
      </c>
      <c r="Y19" s="55">
        <f t="shared" si="3"/>
        <v>0</v>
      </c>
      <c r="Z19" s="25" t="b">
        <f>AND($L19="C",$C$7=Data!$G$24)</f>
        <v>0</v>
      </c>
      <c r="AA19" s="25" t="b">
        <f>AND($L19="C",$C$7=Data!$G$23)</f>
        <v>0</v>
      </c>
      <c r="AB19" s="55">
        <f t="shared" si="10"/>
        <v>0</v>
      </c>
      <c r="AC19" s="55">
        <f t="shared" si="4"/>
        <v>0</v>
      </c>
      <c r="AE19" s="55">
        <f t="shared" si="11"/>
        <v>0</v>
      </c>
      <c r="AG19" s="125" t="b">
        <f>OR(AND($C$5=Data!$G$24,K19="A"),AND($C$6=Data!$G$24,K19="B"),AND($C$7=Data!$G$24,K19="C"))*COUNTIFS(B:B,B19,K:K,K19,B:B,"&lt;&gt;"&amp;"",C:C,"&lt;&gt;"&amp;"")&gt;1</f>
        <v>0</v>
      </c>
      <c r="AH19" s="125" t="b">
        <f t="shared" si="12"/>
        <v>0</v>
      </c>
      <c r="AI19" s="55">
        <f t="shared" si="13"/>
        <v>0</v>
      </c>
    </row>
    <row r="20" spans="1:35" ht="30.75" customHeight="1" x14ac:dyDescent="0.25">
      <c r="A20" s="57"/>
      <c r="B20" s="57"/>
      <c r="C20" s="59"/>
      <c r="D20" s="119"/>
      <c r="E20" s="43"/>
      <c r="F20" s="43"/>
      <c r="G20" s="58"/>
      <c r="H20" s="123"/>
      <c r="I20" s="132"/>
      <c r="J20" s="135">
        <f t="shared" si="5"/>
        <v>0</v>
      </c>
      <c r="K20" s="64" t="str">
        <f t="shared" si="0"/>
        <v>0</v>
      </c>
      <c r="L20" s="65" t="str">
        <f t="shared" si="1"/>
        <v>0</v>
      </c>
      <c r="M20" s="55">
        <f>SUMIFS($J:$J,$C:$C,Data!$B$6,$B:$B,$B20)</f>
        <v>0</v>
      </c>
      <c r="N20" s="55">
        <f>SUMIFS($J:$J,$C:$C,Data!$B$7,$B:$B,$B20)</f>
        <v>0</v>
      </c>
      <c r="O20" s="55">
        <f>SUMIFS($J:$J,$C:$C,Data!$B$8,$B:$B,$B20)</f>
        <v>0</v>
      </c>
      <c r="P20" s="55">
        <f t="shared" si="6"/>
        <v>0</v>
      </c>
      <c r="Q20" s="55">
        <f t="shared" si="7"/>
        <v>0</v>
      </c>
      <c r="R20" s="25" t="b">
        <f>AND($L20="A",$C$5=Data!$G$24)</f>
        <v>0</v>
      </c>
      <c r="S20" s="25" t="b">
        <f>AND($L20="A",$C$5=Data!$G$23)</f>
        <v>0</v>
      </c>
      <c r="T20" s="55">
        <f t="shared" si="8"/>
        <v>0</v>
      </c>
      <c r="U20" s="55">
        <f t="shared" si="2"/>
        <v>0</v>
      </c>
      <c r="V20" s="25" t="b">
        <f>AND($L20="B",$C$6=Data!$G$24)</f>
        <v>0</v>
      </c>
      <c r="W20" s="25" t="b">
        <f>AND($L20="B",$C$6=Data!$G$23)</f>
        <v>0</v>
      </c>
      <c r="X20" s="55">
        <f t="shared" si="9"/>
        <v>0</v>
      </c>
      <c r="Y20" s="55">
        <f t="shared" si="3"/>
        <v>0</v>
      </c>
      <c r="Z20" s="25" t="b">
        <f>AND($L20="C",$C$7=Data!$G$24)</f>
        <v>0</v>
      </c>
      <c r="AA20" s="25" t="b">
        <f>AND($L20="C",$C$7=Data!$G$23)</f>
        <v>0</v>
      </c>
      <c r="AB20" s="55">
        <f t="shared" si="10"/>
        <v>0</v>
      </c>
      <c r="AC20" s="55">
        <f t="shared" si="4"/>
        <v>0</v>
      </c>
      <c r="AE20" s="55">
        <f t="shared" si="11"/>
        <v>0</v>
      </c>
      <c r="AG20" s="125" t="b">
        <f>OR(AND($C$5=Data!$G$24,K20="A"),AND($C$6=Data!$G$24,K20="B"),AND($C$7=Data!$G$24,K20="C"))*COUNTIFS(B:B,B20,K:K,K20,B:B,"&lt;&gt;"&amp;"",C:C,"&lt;&gt;"&amp;"")&gt;1</f>
        <v>0</v>
      </c>
      <c r="AH20" s="125" t="b">
        <f t="shared" si="12"/>
        <v>0</v>
      </c>
      <c r="AI20" s="55">
        <f t="shared" si="13"/>
        <v>0</v>
      </c>
    </row>
    <row r="21" spans="1:35" ht="30.75" customHeight="1" x14ac:dyDescent="0.25">
      <c r="A21" s="57"/>
      <c r="B21" s="57"/>
      <c r="C21" s="59"/>
      <c r="D21" s="119"/>
      <c r="E21" s="43"/>
      <c r="F21" s="43"/>
      <c r="G21" s="58"/>
      <c r="H21" s="123"/>
      <c r="I21" s="132"/>
      <c r="J21" s="135">
        <f t="shared" si="5"/>
        <v>0</v>
      </c>
      <c r="K21" s="64" t="str">
        <f t="shared" si="0"/>
        <v>0</v>
      </c>
      <c r="L21" s="65" t="str">
        <f t="shared" si="1"/>
        <v>0</v>
      </c>
      <c r="M21" s="55">
        <f>SUMIFS($J:$J,$C:$C,Data!$B$6,$B:$B,$B21)</f>
        <v>0</v>
      </c>
      <c r="N21" s="55">
        <f>SUMIFS($J:$J,$C:$C,Data!$B$7,$B:$B,$B21)</f>
        <v>0</v>
      </c>
      <c r="O21" s="55">
        <f>SUMIFS($J:$J,$C:$C,Data!$B$8,$B:$B,$B21)</f>
        <v>0</v>
      </c>
      <c r="P21" s="55">
        <f t="shared" si="6"/>
        <v>0</v>
      </c>
      <c r="Q21" s="55">
        <f t="shared" si="7"/>
        <v>0</v>
      </c>
      <c r="R21" s="25" t="b">
        <f>AND($L21="A",$C$5=Data!$G$24)</f>
        <v>0</v>
      </c>
      <c r="S21" s="25" t="b">
        <f>AND($L21="A",$C$5=Data!$G$23)</f>
        <v>0</v>
      </c>
      <c r="T21" s="55">
        <f t="shared" si="8"/>
        <v>0</v>
      </c>
      <c r="U21" s="55">
        <f t="shared" si="2"/>
        <v>0</v>
      </c>
      <c r="V21" s="25" t="b">
        <f>AND($L21="B",$C$6=Data!$G$24)</f>
        <v>0</v>
      </c>
      <c r="W21" s="25" t="b">
        <f>AND($L21="B",$C$6=Data!$G$23)</f>
        <v>0</v>
      </c>
      <c r="X21" s="55">
        <f t="shared" si="9"/>
        <v>0</v>
      </c>
      <c r="Y21" s="55">
        <f t="shared" si="3"/>
        <v>0</v>
      </c>
      <c r="Z21" s="25" t="b">
        <f>AND($L21="C",$C$7=Data!$G$24)</f>
        <v>0</v>
      </c>
      <c r="AA21" s="25" t="b">
        <f>AND($L21="C",$C$7=Data!$G$23)</f>
        <v>0</v>
      </c>
      <c r="AB21" s="55">
        <f t="shared" si="10"/>
        <v>0</v>
      </c>
      <c r="AC21" s="55">
        <f t="shared" si="4"/>
        <v>0</v>
      </c>
      <c r="AE21" s="55">
        <f t="shared" si="11"/>
        <v>0</v>
      </c>
      <c r="AG21" s="125" t="b">
        <f>OR(AND($C$5=Data!$G$24,K21="A"),AND($C$6=Data!$G$24,K21="B"),AND($C$7=Data!$G$24,K21="C"))*COUNTIFS(B:B,B21,K:K,K21,B:B,"&lt;&gt;"&amp;"",C:C,"&lt;&gt;"&amp;"")&gt;1</f>
        <v>0</v>
      </c>
      <c r="AH21" s="125" t="b">
        <f t="shared" si="12"/>
        <v>0</v>
      </c>
      <c r="AI21" s="55">
        <f t="shared" si="13"/>
        <v>0</v>
      </c>
    </row>
    <row r="22" spans="1:35" ht="30.75" customHeight="1" x14ac:dyDescent="0.25">
      <c r="A22" s="57"/>
      <c r="B22" s="57"/>
      <c r="C22" s="59"/>
      <c r="D22" s="119"/>
      <c r="E22" s="43"/>
      <c r="F22" s="43"/>
      <c r="G22" s="58"/>
      <c r="H22" s="123"/>
      <c r="I22" s="132"/>
      <c r="J22" s="135">
        <f t="shared" si="5"/>
        <v>0</v>
      </c>
      <c r="K22" s="64" t="str">
        <f t="shared" si="0"/>
        <v>0</v>
      </c>
      <c r="L22" s="65" t="str">
        <f t="shared" si="1"/>
        <v>0</v>
      </c>
      <c r="M22" s="55">
        <f>SUMIFS($J:$J,$C:$C,Data!$B$6,$B:$B,$B22)</f>
        <v>0</v>
      </c>
      <c r="N22" s="55">
        <f>SUMIFS($J:$J,$C:$C,Data!$B$7,$B:$B,$B22)</f>
        <v>0</v>
      </c>
      <c r="O22" s="55">
        <f>SUMIFS($J:$J,$C:$C,Data!$B$8,$B:$B,$B22)</f>
        <v>0</v>
      </c>
      <c r="P22" s="55">
        <f t="shared" si="6"/>
        <v>0</v>
      </c>
      <c r="Q22" s="55">
        <f t="shared" si="7"/>
        <v>0</v>
      </c>
      <c r="R22" s="25" t="b">
        <f>AND($L22="A",$C$5=Data!$G$24)</f>
        <v>0</v>
      </c>
      <c r="S22" s="25" t="b">
        <f>AND($L22="A",$C$5=Data!$G$23)</f>
        <v>0</v>
      </c>
      <c r="T22" s="55">
        <f t="shared" si="8"/>
        <v>0</v>
      </c>
      <c r="U22" s="55">
        <f t="shared" si="2"/>
        <v>0</v>
      </c>
      <c r="V22" s="25" t="b">
        <f>AND($L22="B",$C$6=Data!$G$24)</f>
        <v>0</v>
      </c>
      <c r="W22" s="25" t="b">
        <f>AND($L22="B",$C$6=Data!$G$23)</f>
        <v>0</v>
      </c>
      <c r="X22" s="55">
        <f t="shared" si="9"/>
        <v>0</v>
      </c>
      <c r="Y22" s="55">
        <f t="shared" si="3"/>
        <v>0</v>
      </c>
      <c r="Z22" s="25" t="b">
        <f>AND($L22="C",$C$7=Data!$G$24)</f>
        <v>0</v>
      </c>
      <c r="AA22" s="25" t="b">
        <f>AND($L22="C",$C$7=Data!$G$23)</f>
        <v>0</v>
      </c>
      <c r="AB22" s="55">
        <f t="shared" si="10"/>
        <v>0</v>
      </c>
      <c r="AC22" s="55">
        <f t="shared" si="4"/>
        <v>0</v>
      </c>
      <c r="AE22" s="55">
        <f t="shared" si="11"/>
        <v>0</v>
      </c>
      <c r="AG22" s="125" t="b">
        <f>OR(AND($C$5=Data!$G$24,K22="A"),AND($C$6=Data!$G$24,K22="B"),AND($C$7=Data!$G$24,K22="C"))*COUNTIFS(B:B,B22,K:K,K22,B:B,"&lt;&gt;"&amp;"",C:C,"&lt;&gt;"&amp;"")&gt;1</f>
        <v>0</v>
      </c>
      <c r="AH22" s="125" t="b">
        <f t="shared" si="12"/>
        <v>0</v>
      </c>
      <c r="AI22" s="55">
        <f t="shared" si="13"/>
        <v>0</v>
      </c>
    </row>
    <row r="23" spans="1:35" ht="30.75" customHeight="1" x14ac:dyDescent="0.25">
      <c r="A23" s="57"/>
      <c r="B23" s="57"/>
      <c r="C23" s="59"/>
      <c r="D23" s="119"/>
      <c r="E23" s="43"/>
      <c r="F23" s="43"/>
      <c r="G23" s="58"/>
      <c r="H23" s="123"/>
      <c r="I23" s="132"/>
      <c r="J23" s="135">
        <f t="shared" si="5"/>
        <v>0</v>
      </c>
      <c r="K23" s="64" t="str">
        <f t="shared" si="0"/>
        <v>0</v>
      </c>
      <c r="L23" s="65" t="str">
        <f t="shared" si="1"/>
        <v>0</v>
      </c>
      <c r="M23" s="55">
        <f>SUMIFS($J:$J,$C:$C,Data!$B$6,$B:$B,$B23)</f>
        <v>0</v>
      </c>
      <c r="N23" s="55">
        <f>SUMIFS($J:$J,$C:$C,Data!$B$7,$B:$B,$B23)</f>
        <v>0</v>
      </c>
      <c r="O23" s="55">
        <f>SUMIFS($J:$J,$C:$C,Data!$B$8,$B:$B,$B23)</f>
        <v>0</v>
      </c>
      <c r="P23" s="55">
        <f t="shared" si="6"/>
        <v>0</v>
      </c>
      <c r="Q23" s="55">
        <f t="shared" si="7"/>
        <v>0</v>
      </c>
      <c r="R23" s="25" t="b">
        <f>AND($L23="A",$C$5=Data!$G$24)</f>
        <v>0</v>
      </c>
      <c r="S23" s="25" t="b">
        <f>AND($L23="A",$C$5=Data!$G$23)</f>
        <v>0</v>
      </c>
      <c r="T23" s="55">
        <f t="shared" si="8"/>
        <v>0</v>
      </c>
      <c r="U23" s="55">
        <f t="shared" si="2"/>
        <v>0</v>
      </c>
      <c r="V23" s="25" t="b">
        <f>AND($L23="B",$C$6=Data!$G$24)</f>
        <v>0</v>
      </c>
      <c r="W23" s="25" t="b">
        <f>AND($L23="B",$C$6=Data!$G$23)</f>
        <v>0</v>
      </c>
      <c r="X23" s="55">
        <f t="shared" si="9"/>
        <v>0</v>
      </c>
      <c r="Y23" s="55">
        <f t="shared" si="3"/>
        <v>0</v>
      </c>
      <c r="Z23" s="25" t="b">
        <f>AND($L23="C",$C$7=Data!$G$24)</f>
        <v>0</v>
      </c>
      <c r="AA23" s="25" t="b">
        <f>AND($L23="C",$C$7=Data!$G$23)</f>
        <v>0</v>
      </c>
      <c r="AB23" s="55">
        <f t="shared" si="10"/>
        <v>0</v>
      </c>
      <c r="AC23" s="55">
        <f t="shared" si="4"/>
        <v>0</v>
      </c>
      <c r="AE23" s="55">
        <f t="shared" si="11"/>
        <v>0</v>
      </c>
      <c r="AG23" s="125" t="b">
        <f>OR(AND($C$5=Data!$G$24,K23="A"),AND($C$6=Data!$G$24,K23="B"),AND($C$7=Data!$G$24,K23="C"))*COUNTIFS(B:B,B23,K:K,K23,B:B,"&lt;&gt;"&amp;"",C:C,"&lt;&gt;"&amp;"")&gt;1</f>
        <v>0</v>
      </c>
      <c r="AH23" s="125" t="b">
        <f t="shared" si="12"/>
        <v>0</v>
      </c>
      <c r="AI23" s="55">
        <f t="shared" si="13"/>
        <v>0</v>
      </c>
    </row>
    <row r="24" spans="1:35" ht="30.75" customHeight="1" x14ac:dyDescent="0.25">
      <c r="A24" s="57"/>
      <c r="B24" s="57"/>
      <c r="C24" s="59"/>
      <c r="D24" s="119"/>
      <c r="E24" s="43"/>
      <c r="F24" s="43"/>
      <c r="G24" s="58"/>
      <c r="H24" s="123"/>
      <c r="I24" s="132"/>
      <c r="J24" s="135">
        <f t="shared" si="5"/>
        <v>0</v>
      </c>
      <c r="K24" s="64" t="str">
        <f t="shared" si="0"/>
        <v>0</v>
      </c>
      <c r="L24" s="65" t="str">
        <f t="shared" si="1"/>
        <v>0</v>
      </c>
      <c r="M24" s="55">
        <f>SUMIFS($J:$J,$C:$C,Data!$B$6,$B:$B,$B24)</f>
        <v>0</v>
      </c>
      <c r="N24" s="55">
        <f>SUMIFS($J:$J,$C:$C,Data!$B$7,$B:$B,$B24)</f>
        <v>0</v>
      </c>
      <c r="O24" s="55">
        <f>SUMIFS($J:$J,$C:$C,Data!$B$8,$B:$B,$B24)</f>
        <v>0</v>
      </c>
      <c r="P24" s="55">
        <f t="shared" si="6"/>
        <v>0</v>
      </c>
      <c r="Q24" s="55">
        <f t="shared" si="7"/>
        <v>0</v>
      </c>
      <c r="R24" s="25" t="b">
        <f>AND($L24="A",$C$5=Data!$G$24)</f>
        <v>0</v>
      </c>
      <c r="S24" s="25" t="b">
        <f>AND($L24="A",$C$5=Data!$G$23)</f>
        <v>0</v>
      </c>
      <c r="T24" s="55">
        <f t="shared" si="8"/>
        <v>0</v>
      </c>
      <c r="U24" s="55">
        <f t="shared" si="2"/>
        <v>0</v>
      </c>
      <c r="V24" s="25" t="b">
        <f>AND($L24="B",$C$6=Data!$G$24)</f>
        <v>0</v>
      </c>
      <c r="W24" s="25" t="b">
        <f>AND($L24="B",$C$6=Data!$G$23)</f>
        <v>0</v>
      </c>
      <c r="X24" s="55">
        <f t="shared" si="9"/>
        <v>0</v>
      </c>
      <c r="Y24" s="55">
        <f t="shared" si="3"/>
        <v>0</v>
      </c>
      <c r="Z24" s="25" t="b">
        <f>AND($L24="C",$C$7=Data!$G$24)</f>
        <v>0</v>
      </c>
      <c r="AA24" s="25" t="b">
        <f>AND($L24="C",$C$7=Data!$G$23)</f>
        <v>0</v>
      </c>
      <c r="AB24" s="55">
        <f t="shared" si="10"/>
        <v>0</v>
      </c>
      <c r="AC24" s="55">
        <f t="shared" si="4"/>
        <v>0</v>
      </c>
      <c r="AE24" s="55">
        <f t="shared" si="11"/>
        <v>0</v>
      </c>
      <c r="AG24" s="125" t="b">
        <f>OR(AND($C$5=Data!$G$24,K24="A"),AND($C$6=Data!$G$24,K24="B"),AND($C$7=Data!$G$24,K24="C"))*COUNTIFS(B:B,B24,K:K,K24,B:B,"&lt;&gt;"&amp;"",C:C,"&lt;&gt;"&amp;"")&gt;1</f>
        <v>0</v>
      </c>
      <c r="AH24" s="125" t="b">
        <f t="shared" si="12"/>
        <v>0</v>
      </c>
      <c r="AI24" s="55">
        <f t="shared" si="13"/>
        <v>0</v>
      </c>
    </row>
    <row r="25" spans="1:35" ht="30.75" customHeight="1" x14ac:dyDescent="0.25">
      <c r="A25" s="57"/>
      <c r="B25" s="57"/>
      <c r="C25" s="59"/>
      <c r="D25" s="119"/>
      <c r="E25" s="43"/>
      <c r="F25" s="43"/>
      <c r="G25" s="58"/>
      <c r="H25" s="123"/>
      <c r="I25" s="132"/>
      <c r="J25" s="135">
        <f t="shared" si="5"/>
        <v>0</v>
      </c>
      <c r="K25" s="64" t="str">
        <f t="shared" si="0"/>
        <v>0</v>
      </c>
      <c r="L25" s="65" t="str">
        <f t="shared" si="1"/>
        <v>0</v>
      </c>
      <c r="M25" s="55">
        <f>SUMIFS($J:$J,$C:$C,Data!$B$6,$B:$B,$B25)</f>
        <v>0</v>
      </c>
      <c r="N25" s="55">
        <f>SUMIFS($J:$J,$C:$C,Data!$B$7,$B:$B,$B25)</f>
        <v>0</v>
      </c>
      <c r="O25" s="55">
        <f>SUMIFS($J:$J,$C:$C,Data!$B$8,$B:$B,$B25)</f>
        <v>0</v>
      </c>
      <c r="P25" s="55">
        <f t="shared" si="6"/>
        <v>0</v>
      </c>
      <c r="Q25" s="55">
        <f t="shared" si="7"/>
        <v>0</v>
      </c>
      <c r="R25" s="25" t="b">
        <f>AND($L25="A",$C$5=Data!$G$24)</f>
        <v>0</v>
      </c>
      <c r="S25" s="25" t="b">
        <f>AND($L25="A",$C$5=Data!$G$23)</f>
        <v>0</v>
      </c>
      <c r="T25" s="55">
        <f t="shared" si="8"/>
        <v>0</v>
      </c>
      <c r="U25" s="55">
        <f t="shared" si="2"/>
        <v>0</v>
      </c>
      <c r="V25" s="25" t="b">
        <f>AND($L25="B",$C$6=Data!$G$24)</f>
        <v>0</v>
      </c>
      <c r="W25" s="25" t="b">
        <f>AND($L25="B",$C$6=Data!$G$23)</f>
        <v>0</v>
      </c>
      <c r="X25" s="55">
        <f t="shared" si="9"/>
        <v>0</v>
      </c>
      <c r="Y25" s="55">
        <f t="shared" si="3"/>
        <v>0</v>
      </c>
      <c r="Z25" s="25" t="b">
        <f>AND($L25="C",$C$7=Data!$G$24)</f>
        <v>0</v>
      </c>
      <c r="AA25" s="25" t="b">
        <f>AND($L25="C",$C$7=Data!$G$23)</f>
        <v>0</v>
      </c>
      <c r="AB25" s="55">
        <f t="shared" si="10"/>
        <v>0</v>
      </c>
      <c r="AC25" s="55">
        <f t="shared" si="4"/>
        <v>0</v>
      </c>
      <c r="AE25" s="55">
        <f t="shared" si="11"/>
        <v>0</v>
      </c>
      <c r="AG25" s="125" t="b">
        <f>OR(AND($C$5=Data!$G$24,K25="A"),AND($C$6=Data!$G$24,K25="B"),AND($C$7=Data!$G$24,K25="C"))*COUNTIFS(B:B,B25,K:K,K25,B:B,"&lt;&gt;"&amp;"",C:C,"&lt;&gt;"&amp;"")&gt;1</f>
        <v>0</v>
      </c>
      <c r="AH25" s="125" t="b">
        <f t="shared" si="12"/>
        <v>0</v>
      </c>
      <c r="AI25" s="55">
        <f t="shared" si="13"/>
        <v>0</v>
      </c>
    </row>
    <row r="26" spans="1:35" ht="30.75" customHeight="1" x14ac:dyDescent="0.25">
      <c r="A26" s="57"/>
      <c r="B26" s="57"/>
      <c r="C26" s="59"/>
      <c r="D26" s="119"/>
      <c r="E26" s="43"/>
      <c r="F26" s="43"/>
      <c r="G26" s="58"/>
      <c r="H26" s="123"/>
      <c r="I26" s="132"/>
      <c r="J26" s="135">
        <f t="shared" si="5"/>
        <v>0</v>
      </c>
      <c r="K26" s="64" t="str">
        <f t="shared" si="0"/>
        <v>0</v>
      </c>
      <c r="L26" s="65" t="str">
        <f t="shared" si="1"/>
        <v>0</v>
      </c>
      <c r="M26" s="55">
        <f>SUMIFS($J:$J,$C:$C,Data!$B$6,$B:$B,$B26)</f>
        <v>0</v>
      </c>
      <c r="N26" s="55">
        <f>SUMIFS($J:$J,$C:$C,Data!$B$7,$B:$B,$B26)</f>
        <v>0</v>
      </c>
      <c r="O26" s="55">
        <f>SUMIFS($J:$J,$C:$C,Data!$B$8,$B:$B,$B26)</f>
        <v>0</v>
      </c>
      <c r="P26" s="55">
        <f t="shared" si="6"/>
        <v>0</v>
      </c>
      <c r="Q26" s="55">
        <f t="shared" si="7"/>
        <v>0</v>
      </c>
      <c r="R26" s="25" t="b">
        <f>AND($L26="A",$C$5=Data!$G$24)</f>
        <v>0</v>
      </c>
      <c r="S26" s="25" t="b">
        <f>AND($L26="A",$C$5=Data!$G$23)</f>
        <v>0</v>
      </c>
      <c r="T26" s="55">
        <f t="shared" si="8"/>
        <v>0</v>
      </c>
      <c r="U26" s="55">
        <f t="shared" si="2"/>
        <v>0</v>
      </c>
      <c r="V26" s="25" t="b">
        <f>AND($L26="B",$C$6=Data!$G$24)</f>
        <v>0</v>
      </c>
      <c r="W26" s="25" t="b">
        <f>AND($L26="B",$C$6=Data!$G$23)</f>
        <v>0</v>
      </c>
      <c r="X26" s="55">
        <f t="shared" si="9"/>
        <v>0</v>
      </c>
      <c r="Y26" s="55">
        <f t="shared" si="3"/>
        <v>0</v>
      </c>
      <c r="Z26" s="25" t="b">
        <f>AND($L26="C",$C$7=Data!$G$24)</f>
        <v>0</v>
      </c>
      <c r="AA26" s="25" t="b">
        <f>AND($L26="C",$C$7=Data!$G$23)</f>
        <v>0</v>
      </c>
      <c r="AB26" s="55">
        <f t="shared" si="10"/>
        <v>0</v>
      </c>
      <c r="AC26" s="55">
        <f t="shared" si="4"/>
        <v>0</v>
      </c>
      <c r="AE26" s="55">
        <f t="shared" si="11"/>
        <v>0</v>
      </c>
      <c r="AG26" s="125" t="b">
        <f>OR(AND($C$5=Data!$G$24,K26="A"),AND($C$6=Data!$G$24,K26="B"),AND($C$7=Data!$G$24,K26="C"))*COUNTIFS(B:B,B26,K:K,K26,B:B,"&lt;&gt;"&amp;"",C:C,"&lt;&gt;"&amp;"")&gt;1</f>
        <v>0</v>
      </c>
      <c r="AH26" s="125" t="b">
        <f t="shared" si="12"/>
        <v>0</v>
      </c>
      <c r="AI26" s="55">
        <f t="shared" si="13"/>
        <v>0</v>
      </c>
    </row>
    <row r="27" spans="1:35" ht="30.75" customHeight="1" x14ac:dyDescent="0.25">
      <c r="A27" s="57"/>
      <c r="B27" s="57"/>
      <c r="C27" s="59"/>
      <c r="D27" s="119"/>
      <c r="E27" s="43"/>
      <c r="F27" s="43"/>
      <c r="G27" s="58"/>
      <c r="H27" s="123"/>
      <c r="I27" s="132"/>
      <c r="J27" s="135">
        <f t="shared" si="5"/>
        <v>0</v>
      </c>
      <c r="K27" s="64" t="str">
        <f t="shared" si="0"/>
        <v>0</v>
      </c>
      <c r="L27" s="65" t="str">
        <f t="shared" si="1"/>
        <v>0</v>
      </c>
      <c r="M27" s="55">
        <f>SUMIFS($J:$J,$C:$C,Data!$B$6,$B:$B,$B27)</f>
        <v>0</v>
      </c>
      <c r="N27" s="55">
        <f>SUMIFS($J:$J,$C:$C,Data!$B$7,$B:$B,$B27)</f>
        <v>0</v>
      </c>
      <c r="O27" s="55">
        <f>SUMIFS($J:$J,$C:$C,Data!$B$8,$B:$B,$B27)</f>
        <v>0</v>
      </c>
      <c r="P27" s="55">
        <f t="shared" si="6"/>
        <v>0</v>
      </c>
      <c r="Q27" s="55">
        <f t="shared" si="7"/>
        <v>0</v>
      </c>
      <c r="R27" s="25" t="b">
        <f>AND($L27="A",$C$5=Data!$G$24)</f>
        <v>0</v>
      </c>
      <c r="S27" s="25" t="b">
        <f>AND($L27="A",$C$5=Data!$G$23)</f>
        <v>0</v>
      </c>
      <c r="T27" s="55">
        <f t="shared" si="8"/>
        <v>0</v>
      </c>
      <c r="U27" s="55">
        <f t="shared" si="2"/>
        <v>0</v>
      </c>
      <c r="V27" s="25" t="b">
        <f>AND($L27="B",$C$6=Data!$G$24)</f>
        <v>0</v>
      </c>
      <c r="W27" s="25" t="b">
        <f>AND($L27="B",$C$6=Data!$G$23)</f>
        <v>0</v>
      </c>
      <c r="X27" s="55">
        <f t="shared" si="9"/>
        <v>0</v>
      </c>
      <c r="Y27" s="55">
        <f t="shared" si="3"/>
        <v>0</v>
      </c>
      <c r="Z27" s="25" t="b">
        <f>AND($L27="C",$C$7=Data!$G$24)</f>
        <v>0</v>
      </c>
      <c r="AA27" s="25" t="b">
        <f>AND($L27="C",$C$7=Data!$G$23)</f>
        <v>0</v>
      </c>
      <c r="AB27" s="55">
        <f t="shared" si="10"/>
        <v>0</v>
      </c>
      <c r="AC27" s="55">
        <f t="shared" si="4"/>
        <v>0</v>
      </c>
      <c r="AE27" s="55">
        <f t="shared" si="11"/>
        <v>0</v>
      </c>
      <c r="AG27" s="125" t="b">
        <f>OR(AND($C$5=Data!$G$24,K27="A"),AND($C$6=Data!$G$24,K27="B"),AND($C$7=Data!$G$24,K27="C"))*COUNTIFS(B:B,B27,K:K,K27,B:B,"&lt;&gt;"&amp;"",C:C,"&lt;&gt;"&amp;"")&gt;1</f>
        <v>0</v>
      </c>
      <c r="AH27" s="125" t="b">
        <f t="shared" si="12"/>
        <v>0</v>
      </c>
      <c r="AI27" s="55">
        <f t="shared" si="13"/>
        <v>0</v>
      </c>
    </row>
    <row r="28" spans="1:35" ht="30.75" customHeight="1" x14ac:dyDescent="0.25">
      <c r="A28" s="57"/>
      <c r="B28" s="57"/>
      <c r="C28" s="59"/>
      <c r="D28" s="119"/>
      <c r="E28" s="43"/>
      <c r="F28" s="43"/>
      <c r="G28" s="58"/>
      <c r="H28" s="123"/>
      <c r="I28" s="132"/>
      <c r="J28" s="135">
        <f t="shared" si="5"/>
        <v>0</v>
      </c>
      <c r="K28" s="64" t="str">
        <f t="shared" si="0"/>
        <v>0</v>
      </c>
      <c r="L28" s="65" t="str">
        <f t="shared" si="1"/>
        <v>0</v>
      </c>
      <c r="M28" s="55">
        <f>SUMIFS($J:$J,$C:$C,Data!$B$6,$B:$B,$B28)</f>
        <v>0</v>
      </c>
      <c r="N28" s="55">
        <f>SUMIFS($J:$J,$C:$C,Data!$B$7,$B:$B,$B28)</f>
        <v>0</v>
      </c>
      <c r="O28" s="55">
        <f>SUMIFS($J:$J,$C:$C,Data!$B$8,$B:$B,$B28)</f>
        <v>0</v>
      </c>
      <c r="P28" s="55">
        <f t="shared" si="6"/>
        <v>0</v>
      </c>
      <c r="Q28" s="55">
        <f t="shared" si="7"/>
        <v>0</v>
      </c>
      <c r="R28" s="25" t="b">
        <f>AND($L28="A",$C$5=Data!$G$24)</f>
        <v>0</v>
      </c>
      <c r="S28" s="25" t="b">
        <f>AND($L28="A",$C$5=Data!$G$23)</f>
        <v>0</v>
      </c>
      <c r="T28" s="55">
        <f t="shared" si="8"/>
        <v>0</v>
      </c>
      <c r="U28" s="55">
        <f t="shared" si="2"/>
        <v>0</v>
      </c>
      <c r="V28" s="25" t="b">
        <f>AND($L28="B",$C$6=Data!$G$24)</f>
        <v>0</v>
      </c>
      <c r="W28" s="25" t="b">
        <f>AND($L28="B",$C$6=Data!$G$23)</f>
        <v>0</v>
      </c>
      <c r="X28" s="55">
        <f t="shared" si="9"/>
        <v>0</v>
      </c>
      <c r="Y28" s="55">
        <f t="shared" si="3"/>
        <v>0</v>
      </c>
      <c r="Z28" s="25" t="b">
        <f>AND($L28="C",$C$7=Data!$G$24)</f>
        <v>0</v>
      </c>
      <c r="AA28" s="25" t="b">
        <f>AND($L28="C",$C$7=Data!$G$23)</f>
        <v>0</v>
      </c>
      <c r="AB28" s="55">
        <f t="shared" si="10"/>
        <v>0</v>
      </c>
      <c r="AC28" s="55">
        <f t="shared" si="4"/>
        <v>0</v>
      </c>
      <c r="AE28" s="55">
        <f t="shared" si="11"/>
        <v>0</v>
      </c>
      <c r="AG28" s="125" t="b">
        <f>OR(AND($C$5=Data!$G$24,K28="A"),AND($C$6=Data!$G$24,K28="B"),AND($C$7=Data!$G$24,K28="C"))*COUNTIFS(B:B,B28,K:K,K28,B:B,"&lt;&gt;"&amp;"",C:C,"&lt;&gt;"&amp;"")&gt;1</f>
        <v>0</v>
      </c>
      <c r="AH28" s="125" t="b">
        <f t="shared" si="12"/>
        <v>0</v>
      </c>
      <c r="AI28" s="55">
        <f t="shared" si="13"/>
        <v>0</v>
      </c>
    </row>
    <row r="29" spans="1:35" ht="30.75" customHeight="1" x14ac:dyDescent="0.25">
      <c r="A29" s="57"/>
      <c r="B29" s="57"/>
      <c r="C29" s="59"/>
      <c r="D29" s="119"/>
      <c r="E29" s="43"/>
      <c r="F29" s="43"/>
      <c r="G29" s="58"/>
      <c r="H29" s="123"/>
      <c r="I29" s="132"/>
      <c r="J29" s="135">
        <f t="shared" si="5"/>
        <v>0</v>
      </c>
      <c r="K29" s="64" t="str">
        <f t="shared" si="0"/>
        <v>0</v>
      </c>
      <c r="L29" s="65" t="str">
        <f t="shared" si="1"/>
        <v>0</v>
      </c>
      <c r="M29" s="55">
        <f>SUMIFS($J:$J,$C:$C,Data!$B$6,$B:$B,$B29)</f>
        <v>0</v>
      </c>
      <c r="N29" s="55">
        <f>SUMIFS($J:$J,$C:$C,Data!$B$7,$B:$B,$B29)</f>
        <v>0</v>
      </c>
      <c r="O29" s="55">
        <f>SUMIFS($J:$J,$C:$C,Data!$B$8,$B:$B,$B29)</f>
        <v>0</v>
      </c>
      <c r="P29" s="55">
        <f t="shared" si="6"/>
        <v>0</v>
      </c>
      <c r="Q29" s="55">
        <f t="shared" si="7"/>
        <v>0</v>
      </c>
      <c r="R29" s="25" t="b">
        <f>AND($L29="A",$C$5=Data!$G$24)</f>
        <v>0</v>
      </c>
      <c r="S29" s="25" t="b">
        <f>AND($L29="A",$C$5=Data!$G$23)</f>
        <v>0</v>
      </c>
      <c r="T29" s="55">
        <f t="shared" si="8"/>
        <v>0</v>
      </c>
      <c r="U29" s="55">
        <f t="shared" si="2"/>
        <v>0</v>
      </c>
      <c r="V29" s="25" t="b">
        <f>AND($L29="B",$C$6=Data!$G$24)</f>
        <v>0</v>
      </c>
      <c r="W29" s="25" t="b">
        <f>AND($L29="B",$C$6=Data!$G$23)</f>
        <v>0</v>
      </c>
      <c r="X29" s="55">
        <f t="shared" si="9"/>
        <v>0</v>
      </c>
      <c r="Y29" s="55">
        <f t="shared" si="3"/>
        <v>0</v>
      </c>
      <c r="Z29" s="25" t="b">
        <f>AND($L29="C",$C$7=Data!$G$24)</f>
        <v>0</v>
      </c>
      <c r="AA29" s="25" t="b">
        <f>AND($L29="C",$C$7=Data!$G$23)</f>
        <v>0</v>
      </c>
      <c r="AB29" s="55">
        <f t="shared" si="10"/>
        <v>0</v>
      </c>
      <c r="AC29" s="55">
        <f t="shared" si="4"/>
        <v>0</v>
      </c>
      <c r="AE29" s="55">
        <f t="shared" si="11"/>
        <v>0</v>
      </c>
      <c r="AG29" s="125" t="b">
        <f>OR(AND($C$5=Data!$G$24,K29="A"),AND($C$6=Data!$G$24,K29="B"),AND($C$7=Data!$G$24,K29="C"))*COUNTIFS(B:B,B29,K:K,K29,B:B,"&lt;&gt;"&amp;"",C:C,"&lt;&gt;"&amp;"")&gt;1</f>
        <v>0</v>
      </c>
      <c r="AH29" s="125" t="b">
        <f t="shared" si="12"/>
        <v>0</v>
      </c>
      <c r="AI29" s="55">
        <f t="shared" si="13"/>
        <v>0</v>
      </c>
    </row>
    <row r="30" spans="1:35" ht="30.75" customHeight="1" x14ac:dyDescent="0.25">
      <c r="A30" s="57"/>
      <c r="B30" s="57"/>
      <c r="C30" s="59"/>
      <c r="D30" s="119"/>
      <c r="E30" s="43"/>
      <c r="F30" s="43"/>
      <c r="G30" s="58"/>
      <c r="H30" s="123"/>
      <c r="I30" s="132"/>
      <c r="J30" s="135">
        <f t="shared" si="5"/>
        <v>0</v>
      </c>
      <c r="K30" s="64" t="str">
        <f t="shared" si="0"/>
        <v>0</v>
      </c>
      <c r="L30" s="65" t="str">
        <f t="shared" si="1"/>
        <v>0</v>
      </c>
      <c r="M30" s="55">
        <f>SUMIFS($J:$J,$C:$C,Data!$B$6,$B:$B,$B30)</f>
        <v>0</v>
      </c>
      <c r="N30" s="55">
        <f>SUMIFS($J:$J,$C:$C,Data!$B$7,$B:$B,$B30)</f>
        <v>0</v>
      </c>
      <c r="O30" s="55">
        <f>SUMIFS($J:$J,$C:$C,Data!$B$8,$B:$B,$B30)</f>
        <v>0</v>
      </c>
      <c r="P30" s="55">
        <f t="shared" si="6"/>
        <v>0</v>
      </c>
      <c r="Q30" s="55">
        <f t="shared" si="7"/>
        <v>0</v>
      </c>
      <c r="R30" s="25" t="b">
        <f>AND($L30="A",$C$5=Data!$G$24)</f>
        <v>0</v>
      </c>
      <c r="S30" s="25" t="b">
        <f>AND($L30="A",$C$5=Data!$G$23)</f>
        <v>0</v>
      </c>
      <c r="T30" s="55">
        <f t="shared" si="8"/>
        <v>0</v>
      </c>
      <c r="U30" s="55">
        <f t="shared" si="2"/>
        <v>0</v>
      </c>
      <c r="V30" s="25" t="b">
        <f>AND($L30="B",$C$6=Data!$G$24)</f>
        <v>0</v>
      </c>
      <c r="W30" s="25" t="b">
        <f>AND($L30="B",$C$6=Data!$G$23)</f>
        <v>0</v>
      </c>
      <c r="X30" s="55">
        <f t="shared" si="9"/>
        <v>0</v>
      </c>
      <c r="Y30" s="55">
        <f t="shared" si="3"/>
        <v>0</v>
      </c>
      <c r="Z30" s="25" t="b">
        <f>AND($L30="C",$C$7=Data!$G$24)</f>
        <v>0</v>
      </c>
      <c r="AA30" s="25" t="b">
        <f>AND($L30="C",$C$7=Data!$G$23)</f>
        <v>0</v>
      </c>
      <c r="AB30" s="55">
        <f t="shared" si="10"/>
        <v>0</v>
      </c>
      <c r="AC30" s="55">
        <f t="shared" si="4"/>
        <v>0</v>
      </c>
      <c r="AE30" s="55">
        <f t="shared" si="11"/>
        <v>0</v>
      </c>
      <c r="AG30" s="125" t="b">
        <f>OR(AND($C$5=Data!$G$24,K30="A"),AND($C$6=Data!$G$24,K30="B"),AND($C$7=Data!$G$24,K30="C"))*COUNTIFS(B:B,B30,K:K,K30,B:B,"&lt;&gt;"&amp;"",C:C,"&lt;&gt;"&amp;"")&gt;1</f>
        <v>0</v>
      </c>
      <c r="AH30" s="125" t="b">
        <f t="shared" si="12"/>
        <v>0</v>
      </c>
      <c r="AI30" s="55">
        <f t="shared" si="13"/>
        <v>0</v>
      </c>
    </row>
    <row r="31" spans="1:35" ht="30.75" customHeight="1" x14ac:dyDescent="0.25">
      <c r="A31" s="57"/>
      <c r="B31" s="57"/>
      <c r="C31" s="59"/>
      <c r="D31" s="119"/>
      <c r="E31" s="43"/>
      <c r="F31" s="43"/>
      <c r="G31" s="58"/>
      <c r="H31" s="123"/>
      <c r="I31" s="132"/>
      <c r="J31" s="135">
        <f t="shared" si="5"/>
        <v>0</v>
      </c>
      <c r="K31" s="64" t="str">
        <f t="shared" si="0"/>
        <v>0</v>
      </c>
      <c r="L31" s="65" t="str">
        <f t="shared" si="1"/>
        <v>0</v>
      </c>
      <c r="M31" s="55">
        <f>SUMIFS($J:$J,$C:$C,Data!$B$6,$B:$B,$B31)</f>
        <v>0</v>
      </c>
      <c r="N31" s="55">
        <f>SUMIFS($J:$J,$C:$C,Data!$B$7,$B:$B,$B31)</f>
        <v>0</v>
      </c>
      <c r="O31" s="55">
        <f>SUMIFS($J:$J,$C:$C,Data!$B$8,$B:$B,$B31)</f>
        <v>0</v>
      </c>
      <c r="P31" s="55">
        <f t="shared" si="6"/>
        <v>0</v>
      </c>
      <c r="Q31" s="55">
        <f t="shared" si="7"/>
        <v>0</v>
      </c>
      <c r="R31" s="25" t="b">
        <f>AND($L31="A",$C$5=Data!$G$24)</f>
        <v>0</v>
      </c>
      <c r="S31" s="25" t="b">
        <f>AND($L31="A",$C$5=Data!$G$23)</f>
        <v>0</v>
      </c>
      <c r="T31" s="55">
        <f t="shared" si="8"/>
        <v>0</v>
      </c>
      <c r="U31" s="55">
        <f t="shared" si="2"/>
        <v>0</v>
      </c>
      <c r="V31" s="25" t="b">
        <f>AND($L31="B",$C$6=Data!$G$24)</f>
        <v>0</v>
      </c>
      <c r="W31" s="25" t="b">
        <f>AND($L31="B",$C$6=Data!$G$23)</f>
        <v>0</v>
      </c>
      <c r="X31" s="55">
        <f t="shared" si="9"/>
        <v>0</v>
      </c>
      <c r="Y31" s="55">
        <f t="shared" si="3"/>
        <v>0</v>
      </c>
      <c r="Z31" s="25" t="b">
        <f>AND($L31="C",$C$7=Data!$G$24)</f>
        <v>0</v>
      </c>
      <c r="AA31" s="25" t="b">
        <f>AND($L31="C",$C$7=Data!$G$23)</f>
        <v>0</v>
      </c>
      <c r="AB31" s="55">
        <f t="shared" si="10"/>
        <v>0</v>
      </c>
      <c r="AC31" s="55">
        <f t="shared" si="4"/>
        <v>0</v>
      </c>
      <c r="AE31" s="55">
        <f t="shared" si="11"/>
        <v>0</v>
      </c>
      <c r="AG31" s="125" t="b">
        <f>OR(AND($C$5=Data!$G$24,K31="A"),AND($C$6=Data!$G$24,K31="B"),AND($C$7=Data!$G$24,K31="C"))*COUNTIFS(B:B,B31,K:K,K31,B:B,"&lt;&gt;"&amp;"",C:C,"&lt;&gt;"&amp;"")&gt;1</f>
        <v>0</v>
      </c>
      <c r="AH31" s="125" t="b">
        <f t="shared" si="12"/>
        <v>0</v>
      </c>
      <c r="AI31" s="55">
        <f t="shared" si="13"/>
        <v>0</v>
      </c>
    </row>
    <row r="32" spans="1:35" ht="30.75" customHeight="1" x14ac:dyDescent="0.25">
      <c r="A32" s="57"/>
      <c r="B32" s="57"/>
      <c r="C32" s="59"/>
      <c r="D32" s="119"/>
      <c r="E32" s="43"/>
      <c r="F32" s="43"/>
      <c r="G32" s="58"/>
      <c r="H32" s="123"/>
      <c r="I32" s="132"/>
      <c r="J32" s="135">
        <f t="shared" si="5"/>
        <v>0</v>
      </c>
      <c r="K32" s="64" t="str">
        <f t="shared" si="0"/>
        <v>0</v>
      </c>
      <c r="L32" s="65" t="str">
        <f t="shared" si="1"/>
        <v>0</v>
      </c>
      <c r="M32" s="55">
        <f>SUMIFS($J:$J,$C:$C,Data!$B$6,$B:$B,$B32)</f>
        <v>0</v>
      </c>
      <c r="N32" s="55">
        <f>SUMIFS($J:$J,$C:$C,Data!$B$7,$B:$B,$B32)</f>
        <v>0</v>
      </c>
      <c r="O32" s="55">
        <f>SUMIFS($J:$J,$C:$C,Data!$B$8,$B:$B,$B32)</f>
        <v>0</v>
      </c>
      <c r="P32" s="55">
        <f t="shared" si="6"/>
        <v>0</v>
      </c>
      <c r="Q32" s="55">
        <f t="shared" si="7"/>
        <v>0</v>
      </c>
      <c r="R32" s="25" t="b">
        <f>AND($L32="A",$C$5=Data!$G$24)</f>
        <v>0</v>
      </c>
      <c r="S32" s="25" t="b">
        <f>AND($L32="A",$C$5=Data!$G$23)</f>
        <v>0</v>
      </c>
      <c r="T32" s="55">
        <f t="shared" si="8"/>
        <v>0</v>
      </c>
      <c r="U32" s="55">
        <f t="shared" si="2"/>
        <v>0</v>
      </c>
      <c r="V32" s="25" t="b">
        <f>AND($L32="B",$C$6=Data!$G$24)</f>
        <v>0</v>
      </c>
      <c r="W32" s="25" t="b">
        <f>AND($L32="B",$C$6=Data!$G$23)</f>
        <v>0</v>
      </c>
      <c r="X32" s="55">
        <f t="shared" si="9"/>
        <v>0</v>
      </c>
      <c r="Y32" s="55">
        <f t="shared" si="3"/>
        <v>0</v>
      </c>
      <c r="Z32" s="25" t="b">
        <f>AND($L32="C",$C$7=Data!$G$24)</f>
        <v>0</v>
      </c>
      <c r="AA32" s="25" t="b">
        <f>AND($L32="C",$C$7=Data!$G$23)</f>
        <v>0</v>
      </c>
      <c r="AB32" s="55">
        <f t="shared" si="10"/>
        <v>0</v>
      </c>
      <c r="AC32" s="55">
        <f t="shared" si="4"/>
        <v>0</v>
      </c>
      <c r="AE32" s="55">
        <f t="shared" si="11"/>
        <v>0</v>
      </c>
      <c r="AG32" s="125" t="b">
        <f>OR(AND($C$5=Data!$G$24,K32="A"),AND($C$6=Data!$G$24,K32="B"),AND($C$7=Data!$G$24,K32="C"))*COUNTIFS(B:B,B32,K:K,K32,B:B,"&lt;&gt;"&amp;"",C:C,"&lt;&gt;"&amp;"")&gt;1</f>
        <v>0</v>
      </c>
      <c r="AH32" s="125" t="b">
        <f t="shared" si="12"/>
        <v>0</v>
      </c>
      <c r="AI32" s="55">
        <f t="shared" si="13"/>
        <v>0</v>
      </c>
    </row>
    <row r="33" spans="1:35" ht="30.75" customHeight="1" x14ac:dyDescent="0.25">
      <c r="A33" s="57"/>
      <c r="B33" s="57"/>
      <c r="C33" s="59"/>
      <c r="D33" s="119"/>
      <c r="E33" s="43"/>
      <c r="F33" s="43"/>
      <c r="G33" s="58"/>
      <c r="H33" s="123"/>
      <c r="I33" s="132"/>
      <c r="J33" s="135">
        <f t="shared" si="5"/>
        <v>0</v>
      </c>
      <c r="K33" s="64" t="str">
        <f t="shared" si="0"/>
        <v>0</v>
      </c>
      <c r="L33" s="65" t="str">
        <f t="shared" si="1"/>
        <v>0</v>
      </c>
      <c r="M33" s="55">
        <f>SUMIFS($J:$J,$C:$C,Data!$B$6,$B:$B,$B33)</f>
        <v>0</v>
      </c>
      <c r="N33" s="55">
        <f>SUMIFS($J:$J,$C:$C,Data!$B$7,$B:$B,$B33)</f>
        <v>0</v>
      </c>
      <c r="O33" s="55">
        <f>SUMIFS($J:$J,$C:$C,Data!$B$8,$B:$B,$B33)</f>
        <v>0</v>
      </c>
      <c r="P33" s="55">
        <f t="shared" si="6"/>
        <v>0</v>
      </c>
      <c r="Q33" s="55">
        <f t="shared" si="7"/>
        <v>0</v>
      </c>
      <c r="R33" s="25" t="b">
        <f>AND($L33="A",$C$5=Data!$G$24)</f>
        <v>0</v>
      </c>
      <c r="S33" s="25" t="b">
        <f>AND($L33="A",$C$5=Data!$G$23)</f>
        <v>0</v>
      </c>
      <c r="T33" s="55">
        <f t="shared" si="8"/>
        <v>0</v>
      </c>
      <c r="U33" s="55">
        <f t="shared" si="2"/>
        <v>0</v>
      </c>
      <c r="V33" s="25" t="b">
        <f>AND($L33="B",$C$6=Data!$G$24)</f>
        <v>0</v>
      </c>
      <c r="W33" s="25" t="b">
        <f>AND($L33="B",$C$6=Data!$G$23)</f>
        <v>0</v>
      </c>
      <c r="X33" s="55">
        <f t="shared" si="9"/>
        <v>0</v>
      </c>
      <c r="Y33" s="55">
        <f t="shared" si="3"/>
        <v>0</v>
      </c>
      <c r="Z33" s="25" t="b">
        <f>AND($L33="C",$C$7=Data!$G$24)</f>
        <v>0</v>
      </c>
      <c r="AA33" s="25" t="b">
        <f>AND($L33="C",$C$7=Data!$G$23)</f>
        <v>0</v>
      </c>
      <c r="AB33" s="55">
        <f t="shared" si="10"/>
        <v>0</v>
      </c>
      <c r="AC33" s="55">
        <f t="shared" si="4"/>
        <v>0</v>
      </c>
      <c r="AE33" s="55">
        <f t="shared" si="11"/>
        <v>0</v>
      </c>
      <c r="AG33" s="125" t="b">
        <f>OR(AND($C$5=Data!$G$24,K33="A"),AND($C$6=Data!$G$24,K33="B"),AND($C$7=Data!$G$24,K33="C"))*COUNTIFS(B:B,B33,K:K,K33,B:B,"&lt;&gt;"&amp;"",C:C,"&lt;&gt;"&amp;"")&gt;1</f>
        <v>0</v>
      </c>
      <c r="AH33" s="125" t="b">
        <f t="shared" si="12"/>
        <v>0</v>
      </c>
      <c r="AI33" s="55">
        <f t="shared" si="13"/>
        <v>0</v>
      </c>
    </row>
    <row r="34" spans="1:35" ht="30.75" customHeight="1" x14ac:dyDescent="0.25">
      <c r="A34" s="57"/>
      <c r="B34" s="57"/>
      <c r="C34" s="59"/>
      <c r="D34" s="119"/>
      <c r="E34" s="43"/>
      <c r="F34" s="43"/>
      <c r="G34" s="58"/>
      <c r="H34" s="123"/>
      <c r="I34" s="132"/>
      <c r="J34" s="135">
        <f t="shared" si="5"/>
        <v>0</v>
      </c>
      <c r="K34" s="64" t="str">
        <f t="shared" si="0"/>
        <v>0</v>
      </c>
      <c r="L34" s="65" t="str">
        <f t="shared" si="1"/>
        <v>0</v>
      </c>
      <c r="M34" s="55">
        <f>SUMIFS($J:$J,$C:$C,Data!$B$6,$B:$B,$B34)</f>
        <v>0</v>
      </c>
      <c r="N34" s="55">
        <f>SUMIFS($J:$J,$C:$C,Data!$B$7,$B:$B,$B34)</f>
        <v>0</v>
      </c>
      <c r="O34" s="55">
        <f>SUMIFS($J:$J,$C:$C,Data!$B$8,$B:$B,$B34)</f>
        <v>0</v>
      </c>
      <c r="P34" s="55">
        <f t="shared" si="6"/>
        <v>0</v>
      </c>
      <c r="Q34" s="55">
        <f t="shared" si="7"/>
        <v>0</v>
      </c>
      <c r="R34" s="25" t="b">
        <f>AND($L34="A",$C$5=Data!$G$24)</f>
        <v>0</v>
      </c>
      <c r="S34" s="25" t="b">
        <f>AND($L34="A",$C$5=Data!$G$23)</f>
        <v>0</v>
      </c>
      <c r="T34" s="55">
        <f t="shared" si="8"/>
        <v>0</v>
      </c>
      <c r="U34" s="55">
        <f t="shared" si="2"/>
        <v>0</v>
      </c>
      <c r="V34" s="25" t="b">
        <f>AND($L34="B",$C$6=Data!$G$24)</f>
        <v>0</v>
      </c>
      <c r="W34" s="25" t="b">
        <f>AND($L34="B",$C$6=Data!$G$23)</f>
        <v>0</v>
      </c>
      <c r="X34" s="55">
        <f t="shared" si="9"/>
        <v>0</v>
      </c>
      <c r="Y34" s="55">
        <f t="shared" si="3"/>
        <v>0</v>
      </c>
      <c r="Z34" s="25" t="b">
        <f>AND($L34="C",$C$7=Data!$G$24)</f>
        <v>0</v>
      </c>
      <c r="AA34" s="25" t="b">
        <f>AND($L34="C",$C$7=Data!$G$23)</f>
        <v>0</v>
      </c>
      <c r="AB34" s="55">
        <f t="shared" si="10"/>
        <v>0</v>
      </c>
      <c r="AC34" s="55">
        <f t="shared" si="4"/>
        <v>0</v>
      </c>
      <c r="AE34" s="55">
        <f t="shared" si="11"/>
        <v>0</v>
      </c>
      <c r="AG34" s="125" t="b">
        <f>OR(AND($C$5=Data!$G$24,K34="A"),AND($C$6=Data!$G$24,K34="B"),AND($C$7=Data!$G$24,K34="C"))*COUNTIFS(B:B,B34,K:K,K34,B:B,"&lt;&gt;"&amp;"",C:C,"&lt;&gt;"&amp;"")&gt;1</f>
        <v>0</v>
      </c>
      <c r="AH34" s="125" t="b">
        <f t="shared" si="12"/>
        <v>0</v>
      </c>
      <c r="AI34" s="55">
        <f t="shared" si="13"/>
        <v>0</v>
      </c>
    </row>
    <row r="35" spans="1:35" ht="30.75" customHeight="1" x14ac:dyDescent="0.25">
      <c r="A35" s="57"/>
      <c r="B35" s="57"/>
      <c r="C35" s="59"/>
      <c r="D35" s="119"/>
      <c r="E35" s="43"/>
      <c r="F35" s="43"/>
      <c r="G35" s="58"/>
      <c r="H35" s="123"/>
      <c r="I35" s="132"/>
      <c r="J35" s="135">
        <f t="shared" si="5"/>
        <v>0</v>
      </c>
      <c r="K35" s="64" t="str">
        <f t="shared" si="0"/>
        <v>0</v>
      </c>
      <c r="L35" s="65" t="str">
        <f t="shared" si="1"/>
        <v>0</v>
      </c>
      <c r="M35" s="55">
        <f>SUMIFS($J:$J,$C:$C,Data!$B$6,$B:$B,$B35)</f>
        <v>0</v>
      </c>
      <c r="N35" s="55">
        <f>SUMIFS($J:$J,$C:$C,Data!$B$7,$B:$B,$B35)</f>
        <v>0</v>
      </c>
      <c r="O35" s="55">
        <f>SUMIFS($J:$J,$C:$C,Data!$B$8,$B:$B,$B35)</f>
        <v>0</v>
      </c>
      <c r="P35" s="55">
        <f t="shared" si="6"/>
        <v>0</v>
      </c>
      <c r="Q35" s="55">
        <f t="shared" si="7"/>
        <v>0</v>
      </c>
      <c r="R35" s="25" t="b">
        <f>AND($L35="A",$C$5=Data!$G$24)</f>
        <v>0</v>
      </c>
      <c r="S35" s="25" t="b">
        <f>AND($L35="A",$C$5=Data!$G$23)</f>
        <v>0</v>
      </c>
      <c r="T35" s="55">
        <f t="shared" si="8"/>
        <v>0</v>
      </c>
      <c r="U35" s="55">
        <f t="shared" si="2"/>
        <v>0</v>
      </c>
      <c r="V35" s="25" t="b">
        <f>AND($L35="B",$C$6=Data!$G$24)</f>
        <v>0</v>
      </c>
      <c r="W35" s="25" t="b">
        <f>AND($L35="B",$C$6=Data!$G$23)</f>
        <v>0</v>
      </c>
      <c r="X35" s="55">
        <f t="shared" si="9"/>
        <v>0</v>
      </c>
      <c r="Y35" s="55">
        <f t="shared" si="3"/>
        <v>0</v>
      </c>
      <c r="Z35" s="25" t="b">
        <f>AND($L35="C",$C$7=Data!$G$24)</f>
        <v>0</v>
      </c>
      <c r="AA35" s="25" t="b">
        <f>AND($L35="C",$C$7=Data!$G$23)</f>
        <v>0</v>
      </c>
      <c r="AB35" s="55">
        <f t="shared" si="10"/>
        <v>0</v>
      </c>
      <c r="AC35" s="55">
        <f t="shared" si="4"/>
        <v>0</v>
      </c>
      <c r="AE35" s="55">
        <f t="shared" si="11"/>
        <v>0</v>
      </c>
      <c r="AG35" s="125" t="b">
        <f>OR(AND($C$5=Data!$G$24,K35="A"),AND($C$6=Data!$G$24,K35="B"),AND($C$7=Data!$G$24,K35="C"))*COUNTIFS(B:B,B35,K:K,K35,B:B,"&lt;&gt;"&amp;"",C:C,"&lt;&gt;"&amp;"")&gt;1</f>
        <v>0</v>
      </c>
      <c r="AH35" s="125" t="b">
        <f t="shared" si="12"/>
        <v>0</v>
      </c>
      <c r="AI35" s="55">
        <f t="shared" si="13"/>
        <v>0</v>
      </c>
    </row>
    <row r="36" spans="1:35" ht="30.75" customHeight="1" x14ac:dyDescent="0.25">
      <c r="A36" s="57"/>
      <c r="B36" s="57"/>
      <c r="C36" s="59"/>
      <c r="D36" s="119"/>
      <c r="E36" s="43"/>
      <c r="F36" s="43"/>
      <c r="G36" s="58"/>
      <c r="H36" s="123"/>
      <c r="I36" s="132"/>
      <c r="J36" s="135">
        <f t="shared" si="5"/>
        <v>0</v>
      </c>
      <c r="K36" s="64" t="str">
        <f t="shared" si="0"/>
        <v>0</v>
      </c>
      <c r="L36" s="65" t="str">
        <f t="shared" si="1"/>
        <v>0</v>
      </c>
      <c r="M36" s="55">
        <f>SUMIFS($J:$J,$C:$C,Data!$B$6,$B:$B,$B36)</f>
        <v>0</v>
      </c>
      <c r="N36" s="55">
        <f>SUMIFS($J:$J,$C:$C,Data!$B$7,$B:$B,$B36)</f>
        <v>0</v>
      </c>
      <c r="O36" s="55">
        <f>SUMIFS($J:$J,$C:$C,Data!$B$8,$B:$B,$B36)</f>
        <v>0</v>
      </c>
      <c r="P36" s="55">
        <f t="shared" si="6"/>
        <v>0</v>
      </c>
      <c r="Q36" s="55">
        <f t="shared" si="7"/>
        <v>0</v>
      </c>
      <c r="R36" s="25" t="b">
        <f>AND($L36="A",$C$5=Data!$G$24)</f>
        <v>0</v>
      </c>
      <c r="S36" s="25" t="b">
        <f>AND($L36="A",$C$5=Data!$G$23)</f>
        <v>0</v>
      </c>
      <c r="T36" s="55">
        <f t="shared" si="8"/>
        <v>0</v>
      </c>
      <c r="U36" s="55">
        <f t="shared" si="2"/>
        <v>0</v>
      </c>
      <c r="V36" s="25" t="b">
        <f>AND($L36="B",$C$6=Data!$G$24)</f>
        <v>0</v>
      </c>
      <c r="W36" s="25" t="b">
        <f>AND($L36="B",$C$6=Data!$G$23)</f>
        <v>0</v>
      </c>
      <c r="X36" s="55">
        <f t="shared" si="9"/>
        <v>0</v>
      </c>
      <c r="Y36" s="55">
        <f t="shared" si="3"/>
        <v>0</v>
      </c>
      <c r="Z36" s="25" t="b">
        <f>AND($L36="C",$C$7=Data!$G$24)</f>
        <v>0</v>
      </c>
      <c r="AA36" s="25" t="b">
        <f>AND($L36="C",$C$7=Data!$G$23)</f>
        <v>0</v>
      </c>
      <c r="AB36" s="55">
        <f t="shared" si="10"/>
        <v>0</v>
      </c>
      <c r="AC36" s="55">
        <f t="shared" si="4"/>
        <v>0</v>
      </c>
      <c r="AE36" s="55">
        <f t="shared" si="11"/>
        <v>0</v>
      </c>
      <c r="AG36" s="125" t="b">
        <f>OR(AND($C$5=Data!$G$24,K36="A"),AND($C$6=Data!$G$24,K36="B"),AND($C$7=Data!$G$24,K36="C"))*COUNTIFS(B:B,B36,K:K,K36,B:B,"&lt;&gt;"&amp;"",C:C,"&lt;&gt;"&amp;"")&gt;1</f>
        <v>0</v>
      </c>
      <c r="AH36" s="125" t="b">
        <f t="shared" si="12"/>
        <v>0</v>
      </c>
      <c r="AI36" s="55">
        <f t="shared" si="13"/>
        <v>0</v>
      </c>
    </row>
    <row r="37" spans="1:35" ht="30.75" customHeight="1" x14ac:dyDescent="0.25">
      <c r="A37" s="57"/>
      <c r="B37" s="57"/>
      <c r="C37" s="59"/>
      <c r="D37" s="119"/>
      <c r="E37" s="43"/>
      <c r="F37" s="43"/>
      <c r="G37" s="58"/>
      <c r="H37" s="123"/>
      <c r="I37" s="132"/>
      <c r="J37" s="135">
        <f t="shared" si="5"/>
        <v>0</v>
      </c>
      <c r="K37" s="64" t="str">
        <f t="shared" si="0"/>
        <v>0</v>
      </c>
      <c r="L37" s="65" t="str">
        <f t="shared" si="1"/>
        <v>0</v>
      </c>
      <c r="M37" s="55">
        <f>SUMIFS($J:$J,$C:$C,Data!$B$6,$B:$B,$B37)</f>
        <v>0</v>
      </c>
      <c r="N37" s="55">
        <f>SUMIFS($J:$J,$C:$C,Data!$B$7,$B:$B,$B37)</f>
        <v>0</v>
      </c>
      <c r="O37" s="55">
        <f>SUMIFS($J:$J,$C:$C,Data!$B$8,$B:$B,$B37)</f>
        <v>0</v>
      </c>
      <c r="P37" s="55">
        <f t="shared" si="6"/>
        <v>0</v>
      </c>
      <c r="Q37" s="55">
        <f t="shared" si="7"/>
        <v>0</v>
      </c>
      <c r="R37" s="25" t="b">
        <f>AND($L37="A",$C$5=Data!$G$24)</f>
        <v>0</v>
      </c>
      <c r="S37" s="25" t="b">
        <f>AND($L37="A",$C$5=Data!$G$23)</f>
        <v>0</v>
      </c>
      <c r="T37" s="55">
        <f t="shared" si="8"/>
        <v>0</v>
      </c>
      <c r="U37" s="55">
        <f t="shared" si="2"/>
        <v>0</v>
      </c>
      <c r="V37" s="25" t="b">
        <f>AND($L37="B",$C$6=Data!$G$24)</f>
        <v>0</v>
      </c>
      <c r="W37" s="25" t="b">
        <f>AND($L37="B",$C$6=Data!$G$23)</f>
        <v>0</v>
      </c>
      <c r="X37" s="55">
        <f t="shared" si="9"/>
        <v>0</v>
      </c>
      <c r="Y37" s="55">
        <f t="shared" si="3"/>
        <v>0</v>
      </c>
      <c r="Z37" s="25" t="b">
        <f>AND($L37="C",$C$7=Data!$G$24)</f>
        <v>0</v>
      </c>
      <c r="AA37" s="25" t="b">
        <f>AND($L37="C",$C$7=Data!$G$23)</f>
        <v>0</v>
      </c>
      <c r="AB37" s="55">
        <f t="shared" si="10"/>
        <v>0</v>
      </c>
      <c r="AC37" s="55">
        <f t="shared" si="4"/>
        <v>0</v>
      </c>
      <c r="AE37" s="55">
        <f t="shared" si="11"/>
        <v>0</v>
      </c>
      <c r="AG37" s="125" t="b">
        <f>OR(AND($C$5=Data!$G$24,K37="A"),AND($C$6=Data!$G$24,K37="B"),AND($C$7=Data!$G$24,K37="C"))*COUNTIFS(B:B,B37,K:K,K37,B:B,"&lt;&gt;"&amp;"",C:C,"&lt;&gt;"&amp;"")&gt;1</f>
        <v>0</v>
      </c>
      <c r="AH37" s="125" t="b">
        <f t="shared" si="12"/>
        <v>0</v>
      </c>
      <c r="AI37" s="55">
        <f t="shared" si="13"/>
        <v>0</v>
      </c>
    </row>
    <row r="38" spans="1:35" ht="30.75" customHeight="1" x14ac:dyDescent="0.25">
      <c r="A38" s="57"/>
      <c r="B38" s="57"/>
      <c r="C38" s="59"/>
      <c r="D38" s="119"/>
      <c r="E38" s="43"/>
      <c r="F38" s="43"/>
      <c r="G38" s="58"/>
      <c r="H38" s="123"/>
      <c r="I38" s="132"/>
      <c r="J38" s="135">
        <f t="shared" si="5"/>
        <v>0</v>
      </c>
      <c r="K38" s="64" t="str">
        <f t="shared" si="0"/>
        <v>0</v>
      </c>
      <c r="L38" s="65" t="str">
        <f t="shared" si="1"/>
        <v>0</v>
      </c>
      <c r="M38" s="55">
        <f>SUMIFS($J:$J,$C:$C,Data!$B$6,$B:$B,$B38)</f>
        <v>0</v>
      </c>
      <c r="N38" s="55">
        <f>SUMIFS($J:$J,$C:$C,Data!$B$7,$B:$B,$B38)</f>
        <v>0</v>
      </c>
      <c r="O38" s="55">
        <f>SUMIFS($J:$J,$C:$C,Data!$B$8,$B:$B,$B38)</f>
        <v>0</v>
      </c>
      <c r="P38" s="55">
        <f t="shared" si="6"/>
        <v>0</v>
      </c>
      <c r="Q38" s="55">
        <f t="shared" si="7"/>
        <v>0</v>
      </c>
      <c r="R38" s="25" t="b">
        <f>AND($L38="A",$C$5=Data!$G$24)</f>
        <v>0</v>
      </c>
      <c r="S38" s="25" t="b">
        <f>AND($L38="A",$C$5=Data!$G$23)</f>
        <v>0</v>
      </c>
      <c r="T38" s="55">
        <f t="shared" si="8"/>
        <v>0</v>
      </c>
      <c r="U38" s="55">
        <f t="shared" si="2"/>
        <v>0</v>
      </c>
      <c r="V38" s="25" t="b">
        <f>AND($L38="B",$C$6=Data!$G$24)</f>
        <v>0</v>
      </c>
      <c r="W38" s="25" t="b">
        <f>AND($L38="B",$C$6=Data!$G$23)</f>
        <v>0</v>
      </c>
      <c r="X38" s="55">
        <f t="shared" si="9"/>
        <v>0</v>
      </c>
      <c r="Y38" s="55">
        <f t="shared" si="3"/>
        <v>0</v>
      </c>
      <c r="Z38" s="25" t="b">
        <f>AND($L38="C",$C$7=Data!$G$24)</f>
        <v>0</v>
      </c>
      <c r="AA38" s="25" t="b">
        <f>AND($L38="C",$C$7=Data!$G$23)</f>
        <v>0</v>
      </c>
      <c r="AB38" s="55">
        <f t="shared" si="10"/>
        <v>0</v>
      </c>
      <c r="AC38" s="55">
        <f t="shared" si="4"/>
        <v>0</v>
      </c>
      <c r="AE38" s="55">
        <f t="shared" si="11"/>
        <v>0</v>
      </c>
      <c r="AG38" s="125" t="b">
        <f>OR(AND($C$5=Data!$G$24,K38="A"),AND($C$6=Data!$G$24,K38="B"),AND($C$7=Data!$G$24,K38="C"))*COUNTIFS(B:B,B38,K:K,K38,B:B,"&lt;&gt;"&amp;"",C:C,"&lt;&gt;"&amp;"")&gt;1</f>
        <v>0</v>
      </c>
      <c r="AH38" s="125" t="b">
        <f t="shared" si="12"/>
        <v>0</v>
      </c>
      <c r="AI38" s="55">
        <f t="shared" si="13"/>
        <v>0</v>
      </c>
    </row>
    <row r="39" spans="1:35" ht="30.75" customHeight="1" x14ac:dyDescent="0.25">
      <c r="A39" s="57"/>
      <c r="B39" s="57"/>
      <c r="C39" s="59"/>
      <c r="D39" s="119"/>
      <c r="E39" s="43"/>
      <c r="F39" s="43"/>
      <c r="G39" s="58"/>
      <c r="H39" s="123"/>
      <c r="I39" s="132"/>
      <c r="J39" s="135">
        <f t="shared" si="5"/>
        <v>0</v>
      </c>
      <c r="K39" s="64" t="str">
        <f t="shared" si="0"/>
        <v>0</v>
      </c>
      <c r="L39" s="65" t="str">
        <f t="shared" si="1"/>
        <v>0</v>
      </c>
      <c r="M39" s="55">
        <f>SUMIFS($J:$J,$C:$C,Data!$B$6,$B:$B,$B39)</f>
        <v>0</v>
      </c>
      <c r="N39" s="55">
        <f>SUMIFS($J:$J,$C:$C,Data!$B$7,$B:$B,$B39)</f>
        <v>0</v>
      </c>
      <c r="O39" s="55">
        <f>SUMIFS($J:$J,$C:$C,Data!$B$8,$B:$B,$B39)</f>
        <v>0</v>
      </c>
      <c r="P39" s="55">
        <f t="shared" si="6"/>
        <v>0</v>
      </c>
      <c r="Q39" s="55">
        <f t="shared" si="7"/>
        <v>0</v>
      </c>
      <c r="R39" s="25" t="b">
        <f>AND($L39="A",$C$5=Data!$G$24)</f>
        <v>0</v>
      </c>
      <c r="S39" s="25" t="b">
        <f>AND($L39="A",$C$5=Data!$G$23)</f>
        <v>0</v>
      </c>
      <c r="T39" s="55">
        <f t="shared" si="8"/>
        <v>0</v>
      </c>
      <c r="U39" s="55">
        <f t="shared" si="2"/>
        <v>0</v>
      </c>
      <c r="V39" s="25" t="b">
        <f>AND($L39="B",$C$6=Data!$G$24)</f>
        <v>0</v>
      </c>
      <c r="W39" s="25" t="b">
        <f>AND($L39="B",$C$6=Data!$G$23)</f>
        <v>0</v>
      </c>
      <c r="X39" s="55">
        <f t="shared" si="9"/>
        <v>0</v>
      </c>
      <c r="Y39" s="55">
        <f t="shared" si="3"/>
        <v>0</v>
      </c>
      <c r="Z39" s="25" t="b">
        <f>AND($L39="C",$C$7=Data!$G$24)</f>
        <v>0</v>
      </c>
      <c r="AA39" s="25" t="b">
        <f>AND($L39="C",$C$7=Data!$G$23)</f>
        <v>0</v>
      </c>
      <c r="AB39" s="55">
        <f t="shared" si="10"/>
        <v>0</v>
      </c>
      <c r="AC39" s="55">
        <f t="shared" si="4"/>
        <v>0</v>
      </c>
      <c r="AE39" s="55">
        <f t="shared" si="11"/>
        <v>0</v>
      </c>
      <c r="AG39" s="125" t="b">
        <f>OR(AND($C$5=Data!$G$24,K39="A"),AND($C$6=Data!$G$24,K39="B"),AND($C$7=Data!$G$24,K39="C"))*COUNTIFS(B:B,B39,K:K,K39,B:B,"&lt;&gt;"&amp;"",C:C,"&lt;&gt;"&amp;"")&gt;1</f>
        <v>0</v>
      </c>
      <c r="AH39" s="125" t="b">
        <f t="shared" si="12"/>
        <v>0</v>
      </c>
      <c r="AI39" s="55">
        <f t="shared" si="13"/>
        <v>0</v>
      </c>
    </row>
    <row r="40" spans="1:35" ht="30.75" customHeight="1" x14ac:dyDescent="0.25">
      <c r="A40" s="57"/>
      <c r="B40" s="57"/>
      <c r="C40" s="59"/>
      <c r="D40" s="119"/>
      <c r="E40" s="43"/>
      <c r="F40" s="43"/>
      <c r="G40" s="58"/>
      <c r="H40" s="123"/>
      <c r="I40" s="132"/>
      <c r="J40" s="135">
        <f t="shared" si="5"/>
        <v>0</v>
      </c>
      <c r="K40" s="64" t="str">
        <f t="shared" si="0"/>
        <v>0</v>
      </c>
      <c r="L40" s="65" t="str">
        <f t="shared" si="1"/>
        <v>0</v>
      </c>
      <c r="M40" s="55">
        <f>SUMIFS($J:$J,$C:$C,Data!$B$6,$B:$B,$B40)</f>
        <v>0</v>
      </c>
      <c r="N40" s="55">
        <f>SUMIFS($J:$J,$C:$C,Data!$B$7,$B:$B,$B40)</f>
        <v>0</v>
      </c>
      <c r="O40" s="55">
        <f>SUMIFS($J:$J,$C:$C,Data!$B$8,$B:$B,$B40)</f>
        <v>0</v>
      </c>
      <c r="P40" s="55">
        <f t="shared" si="6"/>
        <v>0</v>
      </c>
      <c r="Q40" s="55">
        <f t="shared" si="7"/>
        <v>0</v>
      </c>
      <c r="R40" s="25" t="b">
        <f>AND($L40="A",$C$5=Data!$G$24)</f>
        <v>0</v>
      </c>
      <c r="S40" s="25" t="b">
        <f>AND($L40="A",$C$5=Data!$G$23)</f>
        <v>0</v>
      </c>
      <c r="T40" s="55">
        <f t="shared" si="8"/>
        <v>0</v>
      </c>
      <c r="U40" s="55">
        <f t="shared" si="2"/>
        <v>0</v>
      </c>
      <c r="V40" s="25" t="b">
        <f>AND($L40="B",$C$6=Data!$G$24)</f>
        <v>0</v>
      </c>
      <c r="W40" s="25" t="b">
        <f>AND($L40="B",$C$6=Data!$G$23)</f>
        <v>0</v>
      </c>
      <c r="X40" s="55">
        <f t="shared" si="9"/>
        <v>0</v>
      </c>
      <c r="Y40" s="55">
        <f t="shared" si="3"/>
        <v>0</v>
      </c>
      <c r="Z40" s="25" t="b">
        <f>AND($L40="C",$C$7=Data!$G$24)</f>
        <v>0</v>
      </c>
      <c r="AA40" s="25" t="b">
        <f>AND($L40="C",$C$7=Data!$G$23)</f>
        <v>0</v>
      </c>
      <c r="AB40" s="55">
        <f t="shared" si="10"/>
        <v>0</v>
      </c>
      <c r="AC40" s="55">
        <f t="shared" si="4"/>
        <v>0</v>
      </c>
      <c r="AE40" s="55">
        <f t="shared" si="11"/>
        <v>0</v>
      </c>
      <c r="AG40" s="125" t="b">
        <f>OR(AND($C$5=Data!$G$24,K40="A"),AND($C$6=Data!$G$24,K40="B"),AND($C$7=Data!$G$24,K40="C"))*COUNTIFS(B:B,B40,K:K,K40,B:B,"&lt;&gt;"&amp;"",C:C,"&lt;&gt;"&amp;"")&gt;1</f>
        <v>0</v>
      </c>
      <c r="AH40" s="125" t="b">
        <f t="shared" si="12"/>
        <v>0</v>
      </c>
      <c r="AI40" s="55">
        <f t="shared" si="13"/>
        <v>0</v>
      </c>
    </row>
    <row r="41" spans="1:35" ht="30.75" customHeight="1" x14ac:dyDescent="0.25">
      <c r="A41" s="57"/>
      <c r="B41" s="57"/>
      <c r="C41" s="59"/>
      <c r="D41" s="119"/>
      <c r="E41" s="43"/>
      <c r="F41" s="43"/>
      <c r="G41" s="58"/>
      <c r="H41" s="123"/>
      <c r="I41" s="132"/>
      <c r="J41" s="135">
        <f t="shared" si="5"/>
        <v>0</v>
      </c>
      <c r="K41" s="64" t="str">
        <f t="shared" si="0"/>
        <v>0</v>
      </c>
      <c r="L41" s="65" t="str">
        <f t="shared" si="1"/>
        <v>0</v>
      </c>
      <c r="M41" s="55">
        <f>SUMIFS($J:$J,$C:$C,Data!$B$6,$B:$B,$B41)</f>
        <v>0</v>
      </c>
      <c r="N41" s="55">
        <f>SUMIFS($J:$J,$C:$C,Data!$B$7,$B:$B,$B41)</f>
        <v>0</v>
      </c>
      <c r="O41" s="55">
        <f>SUMIFS($J:$J,$C:$C,Data!$B$8,$B:$B,$B41)</f>
        <v>0</v>
      </c>
      <c r="P41" s="55">
        <f t="shared" si="6"/>
        <v>0</v>
      </c>
      <c r="Q41" s="55">
        <f t="shared" si="7"/>
        <v>0</v>
      </c>
      <c r="R41" s="25" t="b">
        <f>AND($L41="A",$C$5=Data!$G$24)</f>
        <v>0</v>
      </c>
      <c r="S41" s="25" t="b">
        <f>AND($L41="A",$C$5=Data!$G$23)</f>
        <v>0</v>
      </c>
      <c r="T41" s="55">
        <f t="shared" si="8"/>
        <v>0</v>
      </c>
      <c r="U41" s="55">
        <f t="shared" si="2"/>
        <v>0</v>
      </c>
      <c r="V41" s="25" t="b">
        <f>AND($L41="B",$C$6=Data!$G$24)</f>
        <v>0</v>
      </c>
      <c r="W41" s="25" t="b">
        <f>AND($L41="B",$C$6=Data!$G$23)</f>
        <v>0</v>
      </c>
      <c r="X41" s="55">
        <f t="shared" si="9"/>
        <v>0</v>
      </c>
      <c r="Y41" s="55">
        <f t="shared" si="3"/>
        <v>0</v>
      </c>
      <c r="Z41" s="25" t="b">
        <f>AND($L41="C",$C$7=Data!$G$24)</f>
        <v>0</v>
      </c>
      <c r="AA41" s="25" t="b">
        <f>AND($L41="C",$C$7=Data!$G$23)</f>
        <v>0</v>
      </c>
      <c r="AB41" s="55">
        <f t="shared" si="10"/>
        <v>0</v>
      </c>
      <c r="AC41" s="55">
        <f t="shared" si="4"/>
        <v>0</v>
      </c>
      <c r="AE41" s="55">
        <f t="shared" si="11"/>
        <v>0</v>
      </c>
      <c r="AG41" s="125" t="b">
        <f>OR(AND($C$5=Data!$G$24,K41="A"),AND($C$6=Data!$G$24,K41="B"),AND($C$7=Data!$G$24,K41="C"))*COUNTIFS(B:B,B41,K:K,K41,B:B,"&lt;&gt;"&amp;"",C:C,"&lt;&gt;"&amp;"")&gt;1</f>
        <v>0</v>
      </c>
      <c r="AH41" s="125" t="b">
        <f t="shared" si="12"/>
        <v>0</v>
      </c>
      <c r="AI41" s="55">
        <f t="shared" si="13"/>
        <v>0</v>
      </c>
    </row>
    <row r="42" spans="1:35" ht="30.75" customHeight="1" x14ac:dyDescent="0.25">
      <c r="A42" s="57"/>
      <c r="B42" s="57"/>
      <c r="C42" s="59"/>
      <c r="D42" s="119"/>
      <c r="E42" s="43"/>
      <c r="F42" s="43"/>
      <c r="G42" s="58"/>
      <c r="H42" s="123"/>
      <c r="I42" s="132"/>
      <c r="J42" s="135">
        <f t="shared" si="5"/>
        <v>0</v>
      </c>
      <c r="K42" s="64" t="str">
        <f t="shared" ref="K42:K73" si="14">IF(C42&lt;&gt;"",VLOOKUP(C42,budgetLine11ext,2,FALSE),"0")</f>
        <v>0</v>
      </c>
      <c r="L42" s="65" t="str">
        <f t="shared" ref="L42:L73" si="15">IF(C42&lt;&gt;"",VLOOKUP(C42,budgetLine11ext,3,FALSE),"0")</f>
        <v>0</v>
      </c>
      <c r="M42" s="55">
        <f>SUMIFS($J:$J,$C:$C,Data!$B$6,$B:$B,$B42)</f>
        <v>0</v>
      </c>
      <c r="N42" s="55">
        <f>SUMIFS($J:$J,$C:$C,Data!$B$7,$B:$B,$B42)</f>
        <v>0</v>
      </c>
      <c r="O42" s="55">
        <f>SUMIFS($J:$J,$C:$C,Data!$B$8,$B:$B,$B42)</f>
        <v>0</v>
      </c>
      <c r="P42" s="55">
        <f t="shared" si="6"/>
        <v>0</v>
      </c>
      <c r="Q42" s="55">
        <f t="shared" si="7"/>
        <v>0</v>
      </c>
      <c r="R42" s="25" t="b">
        <f>AND($L42="A",$C$5=Data!$G$24)</f>
        <v>0</v>
      </c>
      <c r="S42" s="25" t="b">
        <f>AND($L42="A",$C$5=Data!$G$23)</f>
        <v>0</v>
      </c>
      <c r="T42" s="55">
        <f t="shared" si="8"/>
        <v>0</v>
      </c>
      <c r="U42" s="55">
        <f t="shared" ref="U42:U73" si="16">IF(R42,P42*$D$5,0)</f>
        <v>0</v>
      </c>
      <c r="V42" s="25" t="b">
        <f>AND($L42="B",$C$6=Data!$G$24)</f>
        <v>0</v>
      </c>
      <c r="W42" s="25" t="b">
        <f>AND($L42="B",$C$6=Data!$G$23)</f>
        <v>0</v>
      </c>
      <c r="X42" s="55">
        <f t="shared" si="9"/>
        <v>0</v>
      </c>
      <c r="Y42" s="55">
        <f t="shared" ref="Y42:Y73" si="17">IF(V42,Q42*$D$6,0)</f>
        <v>0</v>
      </c>
      <c r="Z42" s="25" t="b">
        <f>AND($L42="C",$C$7=Data!$G$24)</f>
        <v>0</v>
      </c>
      <c r="AA42" s="25" t="b">
        <f>AND($L42="C",$C$7=Data!$G$23)</f>
        <v>0</v>
      </c>
      <c r="AB42" s="55">
        <f t="shared" si="10"/>
        <v>0</v>
      </c>
      <c r="AC42" s="55">
        <f t="shared" ref="AC42:AC73" si="18">IF(Z42,Q42*$D$7,0)</f>
        <v>0</v>
      </c>
      <c r="AE42" s="55">
        <f t="shared" si="11"/>
        <v>0</v>
      </c>
      <c r="AG42" s="125" t="b">
        <f>OR(AND($C$5=Data!$G$24,K42="A"),AND($C$6=Data!$G$24,K42="B"),AND($C$7=Data!$G$24,K42="C"))*COUNTIFS(B:B,B42,K:K,K42,B:B,"&lt;&gt;"&amp;"",C:C,"&lt;&gt;"&amp;"")&gt;1</f>
        <v>0</v>
      </c>
      <c r="AH42" s="125" t="b">
        <f t="shared" si="12"/>
        <v>0</v>
      </c>
      <c r="AI42" s="55">
        <f t="shared" si="13"/>
        <v>0</v>
      </c>
    </row>
    <row r="43" spans="1:35" ht="30.75" customHeight="1" x14ac:dyDescent="0.25">
      <c r="A43" s="57"/>
      <c r="B43" s="57"/>
      <c r="C43" s="59"/>
      <c r="D43" s="119"/>
      <c r="E43" s="43"/>
      <c r="F43" s="43"/>
      <c r="G43" s="58"/>
      <c r="H43" s="123"/>
      <c r="I43" s="132"/>
      <c r="J43" s="135">
        <f t="shared" si="5"/>
        <v>0</v>
      </c>
      <c r="K43" s="64" t="str">
        <f t="shared" si="14"/>
        <v>0</v>
      </c>
      <c r="L43" s="65" t="str">
        <f t="shared" si="15"/>
        <v>0</v>
      </c>
      <c r="M43" s="55">
        <f>SUMIFS($J:$J,$C:$C,Data!$B$6,$B:$B,$B43)</f>
        <v>0</v>
      </c>
      <c r="N43" s="55">
        <f>SUMIFS($J:$J,$C:$C,Data!$B$7,$B:$B,$B43)</f>
        <v>0</v>
      </c>
      <c r="O43" s="55">
        <f>SUMIFS($J:$J,$C:$C,Data!$B$8,$B:$B,$B43)</f>
        <v>0</v>
      </c>
      <c r="P43" s="55">
        <f t="shared" si="6"/>
        <v>0</v>
      </c>
      <c r="Q43" s="55">
        <f t="shared" si="7"/>
        <v>0</v>
      </c>
      <c r="R43" s="25" t="b">
        <f>AND($L43="A",$C$5=Data!$G$24)</f>
        <v>0</v>
      </c>
      <c r="S43" s="25" t="b">
        <f>AND($L43="A",$C$5=Data!$G$23)</f>
        <v>0</v>
      </c>
      <c r="T43" s="55">
        <f t="shared" si="8"/>
        <v>0</v>
      </c>
      <c r="U43" s="55">
        <f t="shared" si="16"/>
        <v>0</v>
      </c>
      <c r="V43" s="25" t="b">
        <f>AND($L43="B",$C$6=Data!$G$24)</f>
        <v>0</v>
      </c>
      <c r="W43" s="25" t="b">
        <f>AND($L43="B",$C$6=Data!$G$23)</f>
        <v>0</v>
      </c>
      <c r="X43" s="55">
        <f t="shared" si="9"/>
        <v>0</v>
      </c>
      <c r="Y43" s="55">
        <f t="shared" si="17"/>
        <v>0</v>
      </c>
      <c r="Z43" s="25" t="b">
        <f>AND($L43="C",$C$7=Data!$G$24)</f>
        <v>0</v>
      </c>
      <c r="AA43" s="25" t="b">
        <f>AND($L43="C",$C$7=Data!$G$23)</f>
        <v>0</v>
      </c>
      <c r="AB43" s="55">
        <f t="shared" si="10"/>
        <v>0</v>
      </c>
      <c r="AC43" s="55">
        <f t="shared" si="18"/>
        <v>0</v>
      </c>
      <c r="AE43" s="55">
        <f t="shared" si="11"/>
        <v>0</v>
      </c>
      <c r="AG43" s="125" t="b">
        <f>OR(AND($C$5=Data!$G$24,K43="A"),AND($C$6=Data!$G$24,K43="B"),AND($C$7=Data!$G$24,K43="C"))*COUNTIFS(B:B,B43,K:K,K43,B:B,"&lt;&gt;"&amp;"",C:C,"&lt;&gt;"&amp;"")&gt;1</f>
        <v>0</v>
      </c>
      <c r="AH43" s="125" t="b">
        <f t="shared" si="12"/>
        <v>0</v>
      </c>
      <c r="AI43" s="55">
        <f t="shared" si="13"/>
        <v>0</v>
      </c>
    </row>
    <row r="44" spans="1:35" ht="30.75" customHeight="1" x14ac:dyDescent="0.25">
      <c r="A44" s="57"/>
      <c r="B44" s="57"/>
      <c r="C44" s="59"/>
      <c r="D44" s="119"/>
      <c r="E44" s="43"/>
      <c r="F44" s="43"/>
      <c r="G44" s="58"/>
      <c r="H44" s="123"/>
      <c r="I44" s="132"/>
      <c r="J44" s="135">
        <f t="shared" si="5"/>
        <v>0</v>
      </c>
      <c r="K44" s="64" t="str">
        <f t="shared" si="14"/>
        <v>0</v>
      </c>
      <c r="L44" s="65" t="str">
        <f t="shared" si="15"/>
        <v>0</v>
      </c>
      <c r="M44" s="55">
        <f>SUMIFS($J:$J,$C:$C,Data!$B$6,$B:$B,$B44)</f>
        <v>0</v>
      </c>
      <c r="N44" s="55">
        <f>SUMIFS($J:$J,$C:$C,Data!$B$7,$B:$B,$B44)</f>
        <v>0</v>
      </c>
      <c r="O44" s="55">
        <f>SUMIFS($J:$J,$C:$C,Data!$B$8,$B:$B,$B44)</f>
        <v>0</v>
      </c>
      <c r="P44" s="55">
        <f t="shared" si="6"/>
        <v>0</v>
      </c>
      <c r="Q44" s="55">
        <f t="shared" si="7"/>
        <v>0</v>
      </c>
      <c r="R44" s="25" t="b">
        <f>AND($L44="A",$C$5=Data!$G$24)</f>
        <v>0</v>
      </c>
      <c r="S44" s="25" t="b">
        <f>AND($L44="A",$C$5=Data!$G$23)</f>
        <v>0</v>
      </c>
      <c r="T44" s="55">
        <f t="shared" si="8"/>
        <v>0</v>
      </c>
      <c r="U44" s="55">
        <f t="shared" si="16"/>
        <v>0</v>
      </c>
      <c r="V44" s="25" t="b">
        <f>AND($L44="B",$C$6=Data!$G$24)</f>
        <v>0</v>
      </c>
      <c r="W44" s="25" t="b">
        <f>AND($L44="B",$C$6=Data!$G$23)</f>
        <v>0</v>
      </c>
      <c r="X44" s="55">
        <f t="shared" si="9"/>
        <v>0</v>
      </c>
      <c r="Y44" s="55">
        <f t="shared" si="17"/>
        <v>0</v>
      </c>
      <c r="Z44" s="25" t="b">
        <f>AND($L44="C",$C$7=Data!$G$24)</f>
        <v>0</v>
      </c>
      <c r="AA44" s="25" t="b">
        <f>AND($L44="C",$C$7=Data!$G$23)</f>
        <v>0</v>
      </c>
      <c r="AB44" s="55">
        <f t="shared" si="10"/>
        <v>0</v>
      </c>
      <c r="AC44" s="55">
        <f t="shared" si="18"/>
        <v>0</v>
      </c>
      <c r="AE44" s="55">
        <f t="shared" si="11"/>
        <v>0</v>
      </c>
      <c r="AG44" s="125" t="b">
        <f>OR(AND($C$5=Data!$G$24,K44="A"),AND($C$6=Data!$G$24,K44="B"),AND($C$7=Data!$G$24,K44="C"))*COUNTIFS(B:B,B44,K:K,K44,B:B,"&lt;&gt;"&amp;"",C:C,"&lt;&gt;"&amp;"")&gt;1</f>
        <v>0</v>
      </c>
      <c r="AH44" s="125" t="b">
        <f t="shared" si="12"/>
        <v>0</v>
      </c>
      <c r="AI44" s="55">
        <f t="shared" si="13"/>
        <v>0</v>
      </c>
    </row>
    <row r="45" spans="1:35" ht="30.75" customHeight="1" x14ac:dyDescent="0.25">
      <c r="A45" s="57"/>
      <c r="B45" s="57"/>
      <c r="C45" s="59"/>
      <c r="D45" s="119"/>
      <c r="E45" s="43"/>
      <c r="F45" s="43"/>
      <c r="G45" s="58"/>
      <c r="H45" s="123"/>
      <c r="I45" s="132"/>
      <c r="J45" s="135">
        <f t="shared" si="5"/>
        <v>0</v>
      </c>
      <c r="K45" s="64" t="str">
        <f t="shared" si="14"/>
        <v>0</v>
      </c>
      <c r="L45" s="65" t="str">
        <f t="shared" si="15"/>
        <v>0</v>
      </c>
      <c r="M45" s="55">
        <f>SUMIFS($J:$J,$C:$C,Data!$B$6,$B:$B,$B45)</f>
        <v>0</v>
      </c>
      <c r="N45" s="55">
        <f>SUMIFS($J:$J,$C:$C,Data!$B$7,$B:$B,$B45)</f>
        <v>0</v>
      </c>
      <c r="O45" s="55">
        <f>SUMIFS($J:$J,$C:$C,Data!$B$8,$B:$B,$B45)</f>
        <v>0</v>
      </c>
      <c r="P45" s="55">
        <f t="shared" si="6"/>
        <v>0</v>
      </c>
      <c r="Q45" s="55">
        <f t="shared" si="7"/>
        <v>0</v>
      </c>
      <c r="R45" s="25" t="b">
        <f>AND($L45="A",$C$5=Data!$G$24)</f>
        <v>0</v>
      </c>
      <c r="S45" s="25" t="b">
        <f>AND($L45="A",$C$5=Data!$G$23)</f>
        <v>0</v>
      </c>
      <c r="T45" s="55">
        <f t="shared" si="8"/>
        <v>0</v>
      </c>
      <c r="U45" s="55">
        <f t="shared" si="16"/>
        <v>0</v>
      </c>
      <c r="V45" s="25" t="b">
        <f>AND($L45="B",$C$6=Data!$G$24)</f>
        <v>0</v>
      </c>
      <c r="W45" s="25" t="b">
        <f>AND($L45="B",$C$6=Data!$G$23)</f>
        <v>0</v>
      </c>
      <c r="X45" s="55">
        <f t="shared" si="9"/>
        <v>0</v>
      </c>
      <c r="Y45" s="55">
        <f t="shared" si="17"/>
        <v>0</v>
      </c>
      <c r="Z45" s="25" t="b">
        <f>AND($L45="C",$C$7=Data!$G$24)</f>
        <v>0</v>
      </c>
      <c r="AA45" s="25" t="b">
        <f>AND($L45="C",$C$7=Data!$G$23)</f>
        <v>0</v>
      </c>
      <c r="AB45" s="55">
        <f t="shared" si="10"/>
        <v>0</v>
      </c>
      <c r="AC45" s="55">
        <f t="shared" si="18"/>
        <v>0</v>
      </c>
      <c r="AE45" s="55">
        <f t="shared" si="11"/>
        <v>0</v>
      </c>
      <c r="AG45" s="125" t="b">
        <f>OR(AND($C$5=Data!$G$24,K45="A"),AND($C$6=Data!$G$24,K45="B"),AND($C$7=Data!$G$24,K45="C"))*COUNTIFS(B:B,B45,K:K,K45,B:B,"&lt;&gt;"&amp;"",C:C,"&lt;&gt;"&amp;"")&gt;1</f>
        <v>0</v>
      </c>
      <c r="AH45" s="125" t="b">
        <f t="shared" si="12"/>
        <v>0</v>
      </c>
      <c r="AI45" s="55">
        <f t="shared" si="13"/>
        <v>0</v>
      </c>
    </row>
    <row r="46" spans="1:35" ht="30.75" customHeight="1" x14ac:dyDescent="0.25">
      <c r="A46" s="57"/>
      <c r="B46" s="57"/>
      <c r="C46" s="59"/>
      <c r="D46" s="119"/>
      <c r="E46" s="43"/>
      <c r="F46" s="43"/>
      <c r="G46" s="58"/>
      <c r="H46" s="123"/>
      <c r="I46" s="132"/>
      <c r="J46" s="135">
        <f t="shared" si="5"/>
        <v>0</v>
      </c>
      <c r="K46" s="64" t="str">
        <f t="shared" si="14"/>
        <v>0</v>
      </c>
      <c r="L46" s="65" t="str">
        <f t="shared" si="15"/>
        <v>0</v>
      </c>
      <c r="M46" s="55">
        <f>SUMIFS($J:$J,$C:$C,Data!$B$6,$B:$B,$B46)</f>
        <v>0</v>
      </c>
      <c r="N46" s="55">
        <f>SUMIFS($J:$J,$C:$C,Data!$B$7,$B:$B,$B46)</f>
        <v>0</v>
      </c>
      <c r="O46" s="55">
        <f>SUMIFS($J:$J,$C:$C,Data!$B$8,$B:$B,$B46)</f>
        <v>0</v>
      </c>
      <c r="P46" s="55">
        <f t="shared" si="6"/>
        <v>0</v>
      </c>
      <c r="Q46" s="55">
        <f t="shared" si="7"/>
        <v>0</v>
      </c>
      <c r="R46" s="25" t="b">
        <f>AND($L46="A",$C$5=Data!$G$24)</f>
        <v>0</v>
      </c>
      <c r="S46" s="25" t="b">
        <f>AND($L46="A",$C$5=Data!$G$23)</f>
        <v>0</v>
      </c>
      <c r="T46" s="55">
        <f t="shared" si="8"/>
        <v>0</v>
      </c>
      <c r="U46" s="55">
        <f t="shared" si="16"/>
        <v>0</v>
      </c>
      <c r="V46" s="25" t="b">
        <f>AND($L46="B",$C$6=Data!$G$24)</f>
        <v>0</v>
      </c>
      <c r="W46" s="25" t="b">
        <f>AND($L46="B",$C$6=Data!$G$23)</f>
        <v>0</v>
      </c>
      <c r="X46" s="55">
        <f t="shared" si="9"/>
        <v>0</v>
      </c>
      <c r="Y46" s="55">
        <f t="shared" si="17"/>
        <v>0</v>
      </c>
      <c r="Z46" s="25" t="b">
        <f>AND($L46="C",$C$7=Data!$G$24)</f>
        <v>0</v>
      </c>
      <c r="AA46" s="25" t="b">
        <f>AND($L46="C",$C$7=Data!$G$23)</f>
        <v>0</v>
      </c>
      <c r="AB46" s="55">
        <f t="shared" si="10"/>
        <v>0</v>
      </c>
      <c r="AC46" s="55">
        <f t="shared" si="18"/>
        <v>0</v>
      </c>
      <c r="AE46" s="55">
        <f t="shared" si="11"/>
        <v>0</v>
      </c>
      <c r="AG46" s="125" t="b">
        <f>OR(AND($C$5=Data!$G$24,K46="A"),AND($C$6=Data!$G$24,K46="B"),AND($C$7=Data!$G$24,K46="C"))*COUNTIFS(B:B,B46,K:K,K46,B:B,"&lt;&gt;"&amp;"",C:C,"&lt;&gt;"&amp;"")&gt;1</f>
        <v>0</v>
      </c>
      <c r="AH46" s="125" t="b">
        <f t="shared" si="12"/>
        <v>0</v>
      </c>
      <c r="AI46" s="55">
        <f t="shared" si="13"/>
        <v>0</v>
      </c>
    </row>
    <row r="47" spans="1:35" ht="30.75" customHeight="1" x14ac:dyDescent="0.25">
      <c r="A47" s="57"/>
      <c r="B47" s="57"/>
      <c r="C47" s="59"/>
      <c r="D47" s="119"/>
      <c r="E47" s="43"/>
      <c r="F47" s="43"/>
      <c r="G47" s="58"/>
      <c r="H47" s="123"/>
      <c r="I47" s="132"/>
      <c r="J47" s="135">
        <f t="shared" si="5"/>
        <v>0</v>
      </c>
      <c r="K47" s="64" t="str">
        <f t="shared" si="14"/>
        <v>0</v>
      </c>
      <c r="L47" s="65" t="str">
        <f t="shared" si="15"/>
        <v>0</v>
      </c>
      <c r="M47" s="55">
        <f>SUMIFS($J:$J,$C:$C,Data!$B$6,$B:$B,$B47)</f>
        <v>0</v>
      </c>
      <c r="N47" s="55">
        <f>SUMIFS($J:$J,$C:$C,Data!$B$7,$B:$B,$B47)</f>
        <v>0</v>
      </c>
      <c r="O47" s="55">
        <f>SUMIFS($J:$J,$C:$C,Data!$B$8,$B:$B,$B47)</f>
        <v>0</v>
      </c>
      <c r="P47" s="55">
        <f t="shared" si="6"/>
        <v>0</v>
      </c>
      <c r="Q47" s="55">
        <f t="shared" si="7"/>
        <v>0</v>
      </c>
      <c r="R47" s="25" t="b">
        <f>AND($L47="A",$C$5=Data!$G$24)</f>
        <v>0</v>
      </c>
      <c r="S47" s="25" t="b">
        <f>AND($L47="A",$C$5=Data!$G$23)</f>
        <v>0</v>
      </c>
      <c r="T47" s="55">
        <f t="shared" si="8"/>
        <v>0</v>
      </c>
      <c r="U47" s="55">
        <f t="shared" si="16"/>
        <v>0</v>
      </c>
      <c r="V47" s="25" t="b">
        <f>AND($L47="B",$C$6=Data!$G$24)</f>
        <v>0</v>
      </c>
      <c r="W47" s="25" t="b">
        <f>AND($L47="B",$C$6=Data!$G$23)</f>
        <v>0</v>
      </c>
      <c r="X47" s="55">
        <f t="shared" si="9"/>
        <v>0</v>
      </c>
      <c r="Y47" s="55">
        <f t="shared" si="17"/>
        <v>0</v>
      </c>
      <c r="Z47" s="25" t="b">
        <f>AND($L47="C",$C$7=Data!$G$24)</f>
        <v>0</v>
      </c>
      <c r="AA47" s="25" t="b">
        <f>AND($L47="C",$C$7=Data!$G$23)</f>
        <v>0</v>
      </c>
      <c r="AB47" s="55">
        <f t="shared" si="10"/>
        <v>0</v>
      </c>
      <c r="AC47" s="55">
        <f t="shared" si="18"/>
        <v>0</v>
      </c>
      <c r="AE47" s="55">
        <f t="shared" si="11"/>
        <v>0</v>
      </c>
      <c r="AG47" s="125" t="b">
        <f>OR(AND($C$5=Data!$G$24,K47="A"),AND($C$6=Data!$G$24,K47="B"),AND($C$7=Data!$G$24,K47="C"))*COUNTIFS(B:B,B47,K:K,K47,B:B,"&lt;&gt;"&amp;"",C:C,"&lt;&gt;"&amp;"")&gt;1</f>
        <v>0</v>
      </c>
      <c r="AH47" s="125" t="b">
        <f t="shared" si="12"/>
        <v>0</v>
      </c>
      <c r="AI47" s="55">
        <f t="shared" si="13"/>
        <v>0</v>
      </c>
    </row>
    <row r="48" spans="1:35" ht="30.75" customHeight="1" x14ac:dyDescent="0.25">
      <c r="A48" s="57"/>
      <c r="B48" s="57"/>
      <c r="C48" s="59"/>
      <c r="D48" s="119"/>
      <c r="E48" s="43"/>
      <c r="F48" s="43"/>
      <c r="G48" s="58"/>
      <c r="H48" s="123"/>
      <c r="I48" s="132"/>
      <c r="J48" s="135">
        <f t="shared" si="5"/>
        <v>0</v>
      </c>
      <c r="K48" s="64" t="str">
        <f t="shared" si="14"/>
        <v>0</v>
      </c>
      <c r="L48" s="65" t="str">
        <f t="shared" si="15"/>
        <v>0</v>
      </c>
      <c r="M48" s="55">
        <f>SUMIFS($J:$J,$C:$C,Data!$B$6,$B:$B,$B48)</f>
        <v>0</v>
      </c>
      <c r="N48" s="55">
        <f>SUMIFS($J:$J,$C:$C,Data!$B$7,$B:$B,$B48)</f>
        <v>0</v>
      </c>
      <c r="O48" s="55">
        <f>SUMIFS($J:$J,$C:$C,Data!$B$8,$B:$B,$B48)</f>
        <v>0</v>
      </c>
      <c r="P48" s="55">
        <f t="shared" si="6"/>
        <v>0</v>
      </c>
      <c r="Q48" s="55">
        <f t="shared" si="7"/>
        <v>0</v>
      </c>
      <c r="R48" s="25" t="b">
        <f>AND($L48="A",$C$5=Data!$G$24)</f>
        <v>0</v>
      </c>
      <c r="S48" s="25" t="b">
        <f>AND($L48="A",$C$5=Data!$G$23)</f>
        <v>0</v>
      </c>
      <c r="T48" s="55">
        <f t="shared" si="8"/>
        <v>0</v>
      </c>
      <c r="U48" s="55">
        <f t="shared" si="16"/>
        <v>0</v>
      </c>
      <c r="V48" s="25" t="b">
        <f>AND($L48="B",$C$6=Data!$G$24)</f>
        <v>0</v>
      </c>
      <c r="W48" s="25" t="b">
        <f>AND($L48="B",$C$6=Data!$G$23)</f>
        <v>0</v>
      </c>
      <c r="X48" s="55">
        <f t="shared" si="9"/>
        <v>0</v>
      </c>
      <c r="Y48" s="55">
        <f t="shared" si="17"/>
        <v>0</v>
      </c>
      <c r="Z48" s="25" t="b">
        <f>AND($L48="C",$C$7=Data!$G$24)</f>
        <v>0</v>
      </c>
      <c r="AA48" s="25" t="b">
        <f>AND($L48="C",$C$7=Data!$G$23)</f>
        <v>0</v>
      </c>
      <c r="AB48" s="55">
        <f t="shared" si="10"/>
        <v>0</v>
      </c>
      <c r="AC48" s="55">
        <f t="shared" si="18"/>
        <v>0</v>
      </c>
      <c r="AE48" s="55">
        <f t="shared" si="11"/>
        <v>0</v>
      </c>
      <c r="AG48" s="125" t="b">
        <f>OR(AND($C$5=Data!$G$24,K48="A"),AND($C$6=Data!$G$24,K48="B"),AND($C$7=Data!$G$24,K48="C"))*COUNTIFS(B:B,B48,K:K,K48,B:B,"&lt;&gt;"&amp;"",C:C,"&lt;&gt;"&amp;"")&gt;1</f>
        <v>0</v>
      </c>
      <c r="AH48" s="125" t="b">
        <f t="shared" si="12"/>
        <v>0</v>
      </c>
      <c r="AI48" s="55">
        <f t="shared" si="13"/>
        <v>0</v>
      </c>
    </row>
    <row r="49" spans="1:35" ht="30.75" customHeight="1" x14ac:dyDescent="0.25">
      <c r="A49" s="57"/>
      <c r="B49" s="57"/>
      <c r="C49" s="59"/>
      <c r="D49" s="119"/>
      <c r="E49" s="43"/>
      <c r="F49" s="43"/>
      <c r="G49" s="58"/>
      <c r="H49" s="123"/>
      <c r="I49" s="132"/>
      <c r="J49" s="135">
        <f t="shared" si="5"/>
        <v>0</v>
      </c>
      <c r="K49" s="64" t="str">
        <f t="shared" si="14"/>
        <v>0</v>
      </c>
      <c r="L49" s="65" t="str">
        <f t="shared" si="15"/>
        <v>0</v>
      </c>
      <c r="M49" s="55">
        <f>SUMIFS($J:$J,$C:$C,Data!$B$6,$B:$B,$B49)</f>
        <v>0</v>
      </c>
      <c r="N49" s="55">
        <f>SUMIFS($J:$J,$C:$C,Data!$B$7,$B:$B,$B49)</f>
        <v>0</v>
      </c>
      <c r="O49" s="55">
        <f>SUMIFS($J:$J,$C:$C,Data!$B$8,$B:$B,$B49)</f>
        <v>0</v>
      </c>
      <c r="P49" s="55">
        <f t="shared" si="6"/>
        <v>0</v>
      </c>
      <c r="Q49" s="55">
        <f t="shared" si="7"/>
        <v>0</v>
      </c>
      <c r="R49" s="25" t="b">
        <f>AND($L49="A",$C$5=Data!$G$24)</f>
        <v>0</v>
      </c>
      <c r="S49" s="25" t="b">
        <f>AND($L49="A",$C$5=Data!$G$23)</f>
        <v>0</v>
      </c>
      <c r="T49" s="55">
        <f t="shared" si="8"/>
        <v>0</v>
      </c>
      <c r="U49" s="55">
        <f t="shared" si="16"/>
        <v>0</v>
      </c>
      <c r="V49" s="25" t="b">
        <f>AND($L49="B",$C$6=Data!$G$24)</f>
        <v>0</v>
      </c>
      <c r="W49" s="25" t="b">
        <f>AND($L49="B",$C$6=Data!$G$23)</f>
        <v>0</v>
      </c>
      <c r="X49" s="55">
        <f t="shared" si="9"/>
        <v>0</v>
      </c>
      <c r="Y49" s="55">
        <f t="shared" si="17"/>
        <v>0</v>
      </c>
      <c r="Z49" s="25" t="b">
        <f>AND($L49="C",$C$7=Data!$G$24)</f>
        <v>0</v>
      </c>
      <c r="AA49" s="25" t="b">
        <f>AND($L49="C",$C$7=Data!$G$23)</f>
        <v>0</v>
      </c>
      <c r="AB49" s="55">
        <f t="shared" si="10"/>
        <v>0</v>
      </c>
      <c r="AC49" s="55">
        <f t="shared" si="18"/>
        <v>0</v>
      </c>
      <c r="AE49" s="55">
        <f t="shared" si="11"/>
        <v>0</v>
      </c>
      <c r="AG49" s="125" t="b">
        <f>OR(AND($C$5=Data!$G$24,K49="A"),AND($C$6=Data!$G$24,K49="B"),AND($C$7=Data!$G$24,K49="C"))*COUNTIFS(B:B,B49,K:K,K49,B:B,"&lt;&gt;"&amp;"",C:C,"&lt;&gt;"&amp;"")&gt;1</f>
        <v>0</v>
      </c>
      <c r="AH49" s="125" t="b">
        <f t="shared" si="12"/>
        <v>0</v>
      </c>
      <c r="AI49" s="55">
        <f t="shared" si="13"/>
        <v>0</v>
      </c>
    </row>
    <row r="50" spans="1:35" ht="30.75" customHeight="1" x14ac:dyDescent="0.25">
      <c r="A50" s="57"/>
      <c r="B50" s="57"/>
      <c r="C50" s="59"/>
      <c r="D50" s="119"/>
      <c r="E50" s="43"/>
      <c r="F50" s="43"/>
      <c r="G50" s="58"/>
      <c r="H50" s="123"/>
      <c r="I50" s="132"/>
      <c r="J50" s="135">
        <f t="shared" si="5"/>
        <v>0</v>
      </c>
      <c r="K50" s="64" t="str">
        <f t="shared" si="14"/>
        <v>0</v>
      </c>
      <c r="L50" s="65" t="str">
        <f t="shared" si="15"/>
        <v>0</v>
      </c>
      <c r="M50" s="55">
        <f>SUMIFS($J:$J,$C:$C,Data!$B$6,$B:$B,$B50)</f>
        <v>0</v>
      </c>
      <c r="N50" s="55">
        <f>SUMIFS($J:$J,$C:$C,Data!$B$7,$B:$B,$B50)</f>
        <v>0</v>
      </c>
      <c r="O50" s="55">
        <f>SUMIFS($J:$J,$C:$C,Data!$B$8,$B:$B,$B50)</f>
        <v>0</v>
      </c>
      <c r="P50" s="55">
        <f t="shared" si="6"/>
        <v>0</v>
      </c>
      <c r="Q50" s="55">
        <f t="shared" si="7"/>
        <v>0</v>
      </c>
      <c r="R50" s="25" t="b">
        <f>AND($L50="A",$C$5=Data!$G$24)</f>
        <v>0</v>
      </c>
      <c r="S50" s="25" t="b">
        <f>AND($L50="A",$C$5=Data!$G$23)</f>
        <v>0</v>
      </c>
      <c r="T50" s="55">
        <f t="shared" si="8"/>
        <v>0</v>
      </c>
      <c r="U50" s="55">
        <f t="shared" si="16"/>
        <v>0</v>
      </c>
      <c r="V50" s="25" t="b">
        <f>AND($L50="B",$C$6=Data!$G$24)</f>
        <v>0</v>
      </c>
      <c r="W50" s="25" t="b">
        <f>AND($L50="B",$C$6=Data!$G$23)</f>
        <v>0</v>
      </c>
      <c r="X50" s="55">
        <f t="shared" si="9"/>
        <v>0</v>
      </c>
      <c r="Y50" s="55">
        <f t="shared" si="17"/>
        <v>0</v>
      </c>
      <c r="Z50" s="25" t="b">
        <f>AND($L50="C",$C$7=Data!$G$24)</f>
        <v>0</v>
      </c>
      <c r="AA50" s="25" t="b">
        <f>AND($L50="C",$C$7=Data!$G$23)</f>
        <v>0</v>
      </c>
      <c r="AB50" s="55">
        <f t="shared" si="10"/>
        <v>0</v>
      </c>
      <c r="AC50" s="55">
        <f t="shared" si="18"/>
        <v>0</v>
      </c>
      <c r="AE50" s="55">
        <f t="shared" si="11"/>
        <v>0</v>
      </c>
      <c r="AG50" s="125" t="b">
        <f>OR(AND($C$5=Data!$G$24,K50="A"),AND($C$6=Data!$G$24,K50="B"),AND($C$7=Data!$G$24,K50="C"))*COUNTIFS(B:B,B50,K:K,K50,B:B,"&lt;&gt;"&amp;"",C:C,"&lt;&gt;"&amp;"")&gt;1</f>
        <v>0</v>
      </c>
      <c r="AH50" s="125" t="b">
        <f t="shared" si="12"/>
        <v>0</v>
      </c>
      <c r="AI50" s="55">
        <f t="shared" si="13"/>
        <v>0</v>
      </c>
    </row>
    <row r="51" spans="1:35" ht="30.75" customHeight="1" x14ac:dyDescent="0.25">
      <c r="A51" s="57"/>
      <c r="B51" s="57"/>
      <c r="C51" s="59"/>
      <c r="D51" s="119"/>
      <c r="E51" s="43"/>
      <c r="F51" s="43"/>
      <c r="G51" s="58"/>
      <c r="H51" s="123"/>
      <c r="I51" s="132"/>
      <c r="J51" s="135">
        <f t="shared" si="5"/>
        <v>0</v>
      </c>
      <c r="K51" s="64" t="str">
        <f t="shared" si="14"/>
        <v>0</v>
      </c>
      <c r="L51" s="65" t="str">
        <f t="shared" si="15"/>
        <v>0</v>
      </c>
      <c r="M51" s="55">
        <f>SUMIFS($J:$J,$C:$C,Data!$B$6,$B:$B,$B51)</f>
        <v>0</v>
      </c>
      <c r="N51" s="55">
        <f>SUMIFS($J:$J,$C:$C,Data!$B$7,$B:$B,$B51)</f>
        <v>0</v>
      </c>
      <c r="O51" s="55">
        <f>SUMIFS($J:$J,$C:$C,Data!$B$8,$B:$B,$B51)</f>
        <v>0</v>
      </c>
      <c r="P51" s="55">
        <f t="shared" si="6"/>
        <v>0</v>
      </c>
      <c r="Q51" s="55">
        <f t="shared" si="7"/>
        <v>0</v>
      </c>
      <c r="R51" s="25" t="b">
        <f>AND($L51="A",$C$5=Data!$G$24)</f>
        <v>0</v>
      </c>
      <c r="S51" s="25" t="b">
        <f>AND($L51="A",$C$5=Data!$G$23)</f>
        <v>0</v>
      </c>
      <c r="T51" s="55">
        <f t="shared" si="8"/>
        <v>0</v>
      </c>
      <c r="U51" s="55">
        <f t="shared" si="16"/>
        <v>0</v>
      </c>
      <c r="V51" s="25" t="b">
        <f>AND($L51="B",$C$6=Data!$G$24)</f>
        <v>0</v>
      </c>
      <c r="W51" s="25" t="b">
        <f>AND($L51="B",$C$6=Data!$G$23)</f>
        <v>0</v>
      </c>
      <c r="X51" s="55">
        <f t="shared" si="9"/>
        <v>0</v>
      </c>
      <c r="Y51" s="55">
        <f t="shared" si="17"/>
        <v>0</v>
      </c>
      <c r="Z51" s="25" t="b">
        <f>AND($L51="C",$C$7=Data!$G$24)</f>
        <v>0</v>
      </c>
      <c r="AA51" s="25" t="b">
        <f>AND($L51="C",$C$7=Data!$G$23)</f>
        <v>0</v>
      </c>
      <c r="AB51" s="55">
        <f t="shared" si="10"/>
        <v>0</v>
      </c>
      <c r="AC51" s="55">
        <f t="shared" si="18"/>
        <v>0</v>
      </c>
      <c r="AE51" s="55">
        <f t="shared" si="11"/>
        <v>0</v>
      </c>
      <c r="AG51" s="125" t="b">
        <f>OR(AND($C$5=Data!$G$24,K51="A"),AND($C$6=Data!$G$24,K51="B"),AND($C$7=Data!$G$24,K51="C"))*COUNTIFS(B:B,B51,K:K,K51,B:B,"&lt;&gt;"&amp;"",C:C,"&lt;&gt;"&amp;"")&gt;1</f>
        <v>0</v>
      </c>
      <c r="AH51" s="125" t="b">
        <f t="shared" si="12"/>
        <v>0</v>
      </c>
      <c r="AI51" s="55">
        <f t="shared" si="13"/>
        <v>0</v>
      </c>
    </row>
    <row r="52" spans="1:35" ht="30.75" customHeight="1" x14ac:dyDescent="0.25">
      <c r="A52" s="57"/>
      <c r="B52" s="57"/>
      <c r="C52" s="59"/>
      <c r="D52" s="119"/>
      <c r="E52" s="43"/>
      <c r="F52" s="43"/>
      <c r="G52" s="58"/>
      <c r="H52" s="123"/>
      <c r="I52" s="132"/>
      <c r="J52" s="135">
        <f t="shared" si="5"/>
        <v>0</v>
      </c>
      <c r="K52" s="64" t="str">
        <f t="shared" si="14"/>
        <v>0</v>
      </c>
      <c r="L52" s="65" t="str">
        <f t="shared" si="15"/>
        <v>0</v>
      </c>
      <c r="M52" s="55">
        <f>SUMIFS($J:$J,$C:$C,Data!$B$6,$B:$B,$B52)</f>
        <v>0</v>
      </c>
      <c r="N52" s="55">
        <f>SUMIFS($J:$J,$C:$C,Data!$B$7,$B:$B,$B52)</f>
        <v>0</v>
      </c>
      <c r="O52" s="55">
        <f>SUMIFS($J:$J,$C:$C,Data!$B$8,$B:$B,$B52)</f>
        <v>0</v>
      </c>
      <c r="P52" s="55">
        <f t="shared" si="6"/>
        <v>0</v>
      </c>
      <c r="Q52" s="55">
        <f t="shared" si="7"/>
        <v>0</v>
      </c>
      <c r="R52" s="25" t="b">
        <f>AND($L52="A",$C$5=Data!$G$24)</f>
        <v>0</v>
      </c>
      <c r="S52" s="25" t="b">
        <f>AND($L52="A",$C$5=Data!$G$23)</f>
        <v>0</v>
      </c>
      <c r="T52" s="55">
        <f t="shared" si="8"/>
        <v>0</v>
      </c>
      <c r="U52" s="55">
        <f t="shared" si="16"/>
        <v>0</v>
      </c>
      <c r="V52" s="25" t="b">
        <f>AND($L52="B",$C$6=Data!$G$24)</f>
        <v>0</v>
      </c>
      <c r="W52" s="25" t="b">
        <f>AND($L52="B",$C$6=Data!$G$23)</f>
        <v>0</v>
      </c>
      <c r="X52" s="55">
        <f t="shared" si="9"/>
        <v>0</v>
      </c>
      <c r="Y52" s="55">
        <f t="shared" si="17"/>
        <v>0</v>
      </c>
      <c r="Z52" s="25" t="b">
        <f>AND($L52="C",$C$7=Data!$G$24)</f>
        <v>0</v>
      </c>
      <c r="AA52" s="25" t="b">
        <f>AND($L52="C",$C$7=Data!$G$23)</f>
        <v>0</v>
      </c>
      <c r="AB52" s="55">
        <f t="shared" si="10"/>
        <v>0</v>
      </c>
      <c r="AC52" s="55">
        <f t="shared" si="18"/>
        <v>0</v>
      </c>
      <c r="AE52" s="55">
        <f t="shared" si="11"/>
        <v>0</v>
      </c>
      <c r="AG52" s="125" t="b">
        <f>OR(AND($C$5=Data!$G$24,K52="A"),AND($C$6=Data!$G$24,K52="B"),AND($C$7=Data!$G$24,K52="C"))*COUNTIFS(B:B,B52,K:K,K52,B:B,"&lt;&gt;"&amp;"",C:C,"&lt;&gt;"&amp;"")&gt;1</f>
        <v>0</v>
      </c>
      <c r="AH52" s="125" t="b">
        <f t="shared" si="12"/>
        <v>0</v>
      </c>
      <c r="AI52" s="55">
        <f t="shared" si="13"/>
        <v>0</v>
      </c>
    </row>
    <row r="53" spans="1:35" ht="30.75" customHeight="1" x14ac:dyDescent="0.25">
      <c r="A53" s="57"/>
      <c r="B53" s="57"/>
      <c r="C53" s="59"/>
      <c r="D53" s="119"/>
      <c r="E53" s="43"/>
      <c r="F53" s="43"/>
      <c r="G53" s="58"/>
      <c r="H53" s="123"/>
      <c r="I53" s="132"/>
      <c r="J53" s="135">
        <f t="shared" si="5"/>
        <v>0</v>
      </c>
      <c r="K53" s="64" t="str">
        <f t="shared" si="14"/>
        <v>0</v>
      </c>
      <c r="L53" s="65" t="str">
        <f t="shared" si="15"/>
        <v>0</v>
      </c>
      <c r="M53" s="55">
        <f>SUMIFS($J:$J,$C:$C,Data!$B$6,$B:$B,$B53)</f>
        <v>0</v>
      </c>
      <c r="N53" s="55">
        <f>SUMIFS($J:$J,$C:$C,Data!$B$7,$B:$B,$B53)</f>
        <v>0</v>
      </c>
      <c r="O53" s="55">
        <f>SUMIFS($J:$J,$C:$C,Data!$B$8,$B:$B,$B53)</f>
        <v>0</v>
      </c>
      <c r="P53" s="55">
        <f t="shared" si="6"/>
        <v>0</v>
      </c>
      <c r="Q53" s="55">
        <f t="shared" si="7"/>
        <v>0</v>
      </c>
      <c r="R53" s="25" t="b">
        <f>AND($L53="A",$C$5=Data!$G$24)</f>
        <v>0</v>
      </c>
      <c r="S53" s="25" t="b">
        <f>AND($L53="A",$C$5=Data!$G$23)</f>
        <v>0</v>
      </c>
      <c r="T53" s="55">
        <f t="shared" si="8"/>
        <v>0</v>
      </c>
      <c r="U53" s="55">
        <f t="shared" si="16"/>
        <v>0</v>
      </c>
      <c r="V53" s="25" t="b">
        <f>AND($L53="B",$C$6=Data!$G$24)</f>
        <v>0</v>
      </c>
      <c r="W53" s="25" t="b">
        <f>AND($L53="B",$C$6=Data!$G$23)</f>
        <v>0</v>
      </c>
      <c r="X53" s="55">
        <f t="shared" si="9"/>
        <v>0</v>
      </c>
      <c r="Y53" s="55">
        <f t="shared" si="17"/>
        <v>0</v>
      </c>
      <c r="Z53" s="25" t="b">
        <f>AND($L53="C",$C$7=Data!$G$24)</f>
        <v>0</v>
      </c>
      <c r="AA53" s="25" t="b">
        <f>AND($L53="C",$C$7=Data!$G$23)</f>
        <v>0</v>
      </c>
      <c r="AB53" s="55">
        <f t="shared" si="10"/>
        <v>0</v>
      </c>
      <c r="AC53" s="55">
        <f t="shared" si="18"/>
        <v>0</v>
      </c>
      <c r="AE53" s="55">
        <f t="shared" si="11"/>
        <v>0</v>
      </c>
      <c r="AG53" s="125" t="b">
        <f>OR(AND($C$5=Data!$G$24,K53="A"),AND($C$6=Data!$G$24,K53="B"),AND($C$7=Data!$G$24,K53="C"))*COUNTIFS(B:B,B53,K:K,K53,B:B,"&lt;&gt;"&amp;"",C:C,"&lt;&gt;"&amp;"")&gt;1</f>
        <v>0</v>
      </c>
      <c r="AH53" s="125" t="b">
        <f t="shared" si="12"/>
        <v>0</v>
      </c>
      <c r="AI53" s="55">
        <f t="shared" si="13"/>
        <v>0</v>
      </c>
    </row>
    <row r="54" spans="1:35" ht="30.75" customHeight="1" x14ac:dyDescent="0.25">
      <c r="A54" s="57"/>
      <c r="B54" s="57"/>
      <c r="C54" s="59"/>
      <c r="D54" s="119"/>
      <c r="E54" s="43"/>
      <c r="F54" s="43"/>
      <c r="G54" s="58"/>
      <c r="H54" s="123"/>
      <c r="I54" s="132"/>
      <c r="J54" s="135">
        <f t="shared" si="5"/>
        <v>0</v>
      </c>
      <c r="K54" s="64" t="str">
        <f t="shared" si="14"/>
        <v>0</v>
      </c>
      <c r="L54" s="65" t="str">
        <f t="shared" si="15"/>
        <v>0</v>
      </c>
      <c r="M54" s="55">
        <f>SUMIFS($J:$J,$C:$C,Data!$B$6,$B:$B,$B54)</f>
        <v>0</v>
      </c>
      <c r="N54" s="55">
        <f>SUMIFS($J:$J,$C:$C,Data!$B$7,$B:$B,$B54)</f>
        <v>0</v>
      </c>
      <c r="O54" s="55">
        <f>SUMIFS($J:$J,$C:$C,Data!$B$8,$B:$B,$B54)</f>
        <v>0</v>
      </c>
      <c r="P54" s="55">
        <f t="shared" si="6"/>
        <v>0</v>
      </c>
      <c r="Q54" s="55">
        <f t="shared" si="7"/>
        <v>0</v>
      </c>
      <c r="R54" s="25" t="b">
        <f>AND($L54="A",$C$5=Data!$G$24)</f>
        <v>0</v>
      </c>
      <c r="S54" s="25" t="b">
        <f>AND($L54="A",$C$5=Data!$G$23)</f>
        <v>0</v>
      </c>
      <c r="T54" s="55">
        <f t="shared" si="8"/>
        <v>0</v>
      </c>
      <c r="U54" s="55">
        <f t="shared" si="16"/>
        <v>0</v>
      </c>
      <c r="V54" s="25" t="b">
        <f>AND($L54="B",$C$6=Data!$G$24)</f>
        <v>0</v>
      </c>
      <c r="W54" s="25" t="b">
        <f>AND($L54="B",$C$6=Data!$G$23)</f>
        <v>0</v>
      </c>
      <c r="X54" s="55">
        <f t="shared" si="9"/>
        <v>0</v>
      </c>
      <c r="Y54" s="55">
        <f t="shared" si="17"/>
        <v>0</v>
      </c>
      <c r="Z54" s="25" t="b">
        <f>AND($L54="C",$C$7=Data!$G$24)</f>
        <v>0</v>
      </c>
      <c r="AA54" s="25" t="b">
        <f>AND($L54="C",$C$7=Data!$G$23)</f>
        <v>0</v>
      </c>
      <c r="AB54" s="55">
        <f t="shared" si="10"/>
        <v>0</v>
      </c>
      <c r="AC54" s="55">
        <f t="shared" si="18"/>
        <v>0</v>
      </c>
      <c r="AE54" s="55">
        <f t="shared" si="11"/>
        <v>0</v>
      </c>
      <c r="AG54" s="125" t="b">
        <f>OR(AND($C$5=Data!$G$24,K54="A"),AND($C$6=Data!$G$24,K54="B"),AND($C$7=Data!$G$24,K54="C"))*COUNTIFS(B:B,B54,K:K,K54,B:B,"&lt;&gt;"&amp;"",C:C,"&lt;&gt;"&amp;"")&gt;1</f>
        <v>0</v>
      </c>
      <c r="AH54" s="125" t="b">
        <f t="shared" si="12"/>
        <v>0</v>
      </c>
      <c r="AI54" s="55">
        <f t="shared" si="13"/>
        <v>0</v>
      </c>
    </row>
    <row r="55" spans="1:35" ht="30.75" customHeight="1" x14ac:dyDescent="0.25">
      <c r="A55" s="57"/>
      <c r="B55" s="57"/>
      <c r="C55" s="59"/>
      <c r="D55" s="119"/>
      <c r="E55" s="43"/>
      <c r="F55" s="43"/>
      <c r="G55" s="58"/>
      <c r="H55" s="123"/>
      <c r="I55" s="132"/>
      <c r="J55" s="135">
        <f t="shared" si="5"/>
        <v>0</v>
      </c>
      <c r="K55" s="64" t="str">
        <f t="shared" si="14"/>
        <v>0</v>
      </c>
      <c r="L55" s="65" t="str">
        <f t="shared" si="15"/>
        <v>0</v>
      </c>
      <c r="M55" s="55">
        <f>SUMIFS($J:$J,$C:$C,Data!$B$6,$B:$B,$B55)</f>
        <v>0</v>
      </c>
      <c r="N55" s="55">
        <f>SUMIFS($J:$J,$C:$C,Data!$B$7,$B:$B,$B55)</f>
        <v>0</v>
      </c>
      <c r="O55" s="55">
        <f>SUMIFS($J:$J,$C:$C,Data!$B$8,$B:$B,$B55)</f>
        <v>0</v>
      </c>
      <c r="P55" s="55">
        <f t="shared" si="6"/>
        <v>0</v>
      </c>
      <c r="Q55" s="55">
        <f t="shared" si="7"/>
        <v>0</v>
      </c>
      <c r="R55" s="25" t="b">
        <f>AND($L55="A",$C$5=Data!$G$24)</f>
        <v>0</v>
      </c>
      <c r="S55" s="25" t="b">
        <f>AND($L55="A",$C$5=Data!$G$23)</f>
        <v>0</v>
      </c>
      <c r="T55" s="55">
        <f t="shared" si="8"/>
        <v>0</v>
      </c>
      <c r="U55" s="55">
        <f t="shared" si="16"/>
        <v>0</v>
      </c>
      <c r="V55" s="25" t="b">
        <f>AND($L55="B",$C$6=Data!$G$24)</f>
        <v>0</v>
      </c>
      <c r="W55" s="25" t="b">
        <f>AND($L55="B",$C$6=Data!$G$23)</f>
        <v>0</v>
      </c>
      <c r="X55" s="55">
        <f t="shared" si="9"/>
        <v>0</v>
      </c>
      <c r="Y55" s="55">
        <f t="shared" si="17"/>
        <v>0</v>
      </c>
      <c r="Z55" s="25" t="b">
        <f>AND($L55="C",$C$7=Data!$G$24)</f>
        <v>0</v>
      </c>
      <c r="AA55" s="25" t="b">
        <f>AND($L55="C",$C$7=Data!$G$23)</f>
        <v>0</v>
      </c>
      <c r="AB55" s="55">
        <f t="shared" si="10"/>
        <v>0</v>
      </c>
      <c r="AC55" s="55">
        <f t="shared" si="18"/>
        <v>0</v>
      </c>
      <c r="AE55" s="55">
        <f t="shared" si="11"/>
        <v>0</v>
      </c>
      <c r="AG55" s="125" t="b">
        <f>OR(AND($C$5=Data!$G$24,K55="A"),AND($C$6=Data!$G$24,K55="B"),AND($C$7=Data!$G$24,K55="C"))*COUNTIFS(B:B,B55,K:K,K55,B:B,"&lt;&gt;"&amp;"",C:C,"&lt;&gt;"&amp;"")&gt;1</f>
        <v>0</v>
      </c>
      <c r="AH55" s="125" t="b">
        <f t="shared" si="12"/>
        <v>0</v>
      </c>
      <c r="AI55" s="55">
        <f t="shared" si="13"/>
        <v>0</v>
      </c>
    </row>
    <row r="56" spans="1:35" ht="30.75" customHeight="1" x14ac:dyDescent="0.25">
      <c r="A56" s="57"/>
      <c r="B56" s="57"/>
      <c r="C56" s="59"/>
      <c r="D56" s="119"/>
      <c r="E56" s="43"/>
      <c r="F56" s="43"/>
      <c r="G56" s="58"/>
      <c r="H56" s="123"/>
      <c r="I56" s="132"/>
      <c r="J56" s="135">
        <f t="shared" si="5"/>
        <v>0</v>
      </c>
      <c r="K56" s="64" t="str">
        <f t="shared" si="14"/>
        <v>0</v>
      </c>
      <c r="L56" s="65" t="str">
        <f t="shared" si="15"/>
        <v>0</v>
      </c>
      <c r="M56" s="55">
        <f>SUMIFS($J:$J,$C:$C,Data!$B$6,$B:$B,$B56)</f>
        <v>0</v>
      </c>
      <c r="N56" s="55">
        <f>SUMIFS($J:$J,$C:$C,Data!$B$7,$B:$B,$B56)</f>
        <v>0</v>
      </c>
      <c r="O56" s="55">
        <f>SUMIFS($J:$J,$C:$C,Data!$B$8,$B:$B,$B56)</f>
        <v>0</v>
      </c>
      <c r="P56" s="55">
        <f t="shared" si="6"/>
        <v>0</v>
      </c>
      <c r="Q56" s="55">
        <f t="shared" si="7"/>
        <v>0</v>
      </c>
      <c r="R56" s="25" t="b">
        <f>AND($L56="A",$C$5=Data!$G$24)</f>
        <v>0</v>
      </c>
      <c r="S56" s="25" t="b">
        <f>AND($L56="A",$C$5=Data!$G$23)</f>
        <v>0</v>
      </c>
      <c r="T56" s="55">
        <f t="shared" si="8"/>
        <v>0</v>
      </c>
      <c r="U56" s="55">
        <f t="shared" si="16"/>
        <v>0</v>
      </c>
      <c r="V56" s="25" t="b">
        <f>AND($L56="B",$C$6=Data!$G$24)</f>
        <v>0</v>
      </c>
      <c r="W56" s="25" t="b">
        <f>AND($L56="B",$C$6=Data!$G$23)</f>
        <v>0</v>
      </c>
      <c r="X56" s="55">
        <f t="shared" si="9"/>
        <v>0</v>
      </c>
      <c r="Y56" s="55">
        <f t="shared" si="17"/>
        <v>0</v>
      </c>
      <c r="Z56" s="25" t="b">
        <f>AND($L56="C",$C$7=Data!$G$24)</f>
        <v>0</v>
      </c>
      <c r="AA56" s="25" t="b">
        <f>AND($L56="C",$C$7=Data!$G$23)</f>
        <v>0</v>
      </c>
      <c r="AB56" s="55">
        <f t="shared" si="10"/>
        <v>0</v>
      </c>
      <c r="AC56" s="55">
        <f t="shared" si="18"/>
        <v>0</v>
      </c>
      <c r="AE56" s="55">
        <f t="shared" si="11"/>
        <v>0</v>
      </c>
      <c r="AG56" s="125" t="b">
        <f>OR(AND($C$5=Data!$G$24,K56="A"),AND($C$6=Data!$G$24,K56="B"),AND($C$7=Data!$G$24,K56="C"))*COUNTIFS(B:B,B56,K:K,K56,B:B,"&lt;&gt;"&amp;"",C:C,"&lt;&gt;"&amp;"")&gt;1</f>
        <v>0</v>
      </c>
      <c r="AH56" s="125" t="b">
        <f t="shared" si="12"/>
        <v>0</v>
      </c>
      <c r="AI56" s="55">
        <f t="shared" si="13"/>
        <v>0</v>
      </c>
    </row>
    <row r="57" spans="1:35" ht="30.75" customHeight="1" x14ac:dyDescent="0.25">
      <c r="A57" s="57"/>
      <c r="B57" s="57"/>
      <c r="C57" s="59"/>
      <c r="D57" s="119"/>
      <c r="E57" s="43"/>
      <c r="F57" s="43"/>
      <c r="G57" s="58"/>
      <c r="H57" s="123"/>
      <c r="I57" s="132"/>
      <c r="J57" s="135">
        <f t="shared" si="5"/>
        <v>0</v>
      </c>
      <c r="K57" s="64" t="str">
        <f t="shared" si="14"/>
        <v>0</v>
      </c>
      <c r="L57" s="65" t="str">
        <f t="shared" si="15"/>
        <v>0</v>
      </c>
      <c r="M57" s="55">
        <f>SUMIFS($J:$J,$C:$C,Data!$B$6,$B:$B,$B57)</f>
        <v>0</v>
      </c>
      <c r="N57" s="55">
        <f>SUMIFS($J:$J,$C:$C,Data!$B$7,$B:$B,$B57)</f>
        <v>0</v>
      </c>
      <c r="O57" s="55">
        <f>SUMIFS($J:$J,$C:$C,Data!$B$8,$B:$B,$B57)</f>
        <v>0</v>
      </c>
      <c r="P57" s="55">
        <f t="shared" si="6"/>
        <v>0</v>
      </c>
      <c r="Q57" s="55">
        <f t="shared" si="7"/>
        <v>0</v>
      </c>
      <c r="R57" s="25" t="b">
        <f>AND($L57="A",$C$5=Data!$G$24)</f>
        <v>0</v>
      </c>
      <c r="S57" s="25" t="b">
        <f>AND($L57="A",$C$5=Data!$G$23)</f>
        <v>0</v>
      </c>
      <c r="T57" s="55">
        <f t="shared" si="8"/>
        <v>0</v>
      </c>
      <c r="U57" s="55">
        <f t="shared" si="16"/>
        <v>0</v>
      </c>
      <c r="V57" s="25" t="b">
        <f>AND($L57="B",$C$6=Data!$G$24)</f>
        <v>0</v>
      </c>
      <c r="W57" s="25" t="b">
        <f>AND($L57="B",$C$6=Data!$G$23)</f>
        <v>0</v>
      </c>
      <c r="X57" s="55">
        <f t="shared" si="9"/>
        <v>0</v>
      </c>
      <c r="Y57" s="55">
        <f t="shared" si="17"/>
        <v>0</v>
      </c>
      <c r="Z57" s="25" t="b">
        <f>AND($L57="C",$C$7=Data!$G$24)</f>
        <v>0</v>
      </c>
      <c r="AA57" s="25" t="b">
        <f>AND($L57="C",$C$7=Data!$G$23)</f>
        <v>0</v>
      </c>
      <c r="AB57" s="55">
        <f t="shared" si="10"/>
        <v>0</v>
      </c>
      <c r="AC57" s="55">
        <f t="shared" si="18"/>
        <v>0</v>
      </c>
      <c r="AE57" s="55">
        <f t="shared" si="11"/>
        <v>0</v>
      </c>
      <c r="AG57" s="125" t="b">
        <f>OR(AND($C$5=Data!$G$24,K57="A"),AND($C$6=Data!$G$24,K57="B"),AND($C$7=Data!$G$24,K57="C"))*COUNTIFS(B:B,B57,K:K,K57,B:B,"&lt;&gt;"&amp;"",C:C,"&lt;&gt;"&amp;"")&gt;1</f>
        <v>0</v>
      </c>
      <c r="AH57" s="125" t="b">
        <f t="shared" si="12"/>
        <v>0</v>
      </c>
      <c r="AI57" s="55">
        <f t="shared" si="13"/>
        <v>0</v>
      </c>
    </row>
    <row r="58" spans="1:35" ht="30.75" customHeight="1" x14ac:dyDescent="0.25">
      <c r="A58" s="57"/>
      <c r="B58" s="57"/>
      <c r="C58" s="59"/>
      <c r="D58" s="119"/>
      <c r="E58" s="43"/>
      <c r="F58" s="43"/>
      <c r="G58" s="58"/>
      <c r="H58" s="123"/>
      <c r="I58" s="132"/>
      <c r="J58" s="135">
        <f t="shared" si="5"/>
        <v>0</v>
      </c>
      <c r="K58" s="64" t="str">
        <f t="shared" si="14"/>
        <v>0</v>
      </c>
      <c r="L58" s="65" t="str">
        <f t="shared" si="15"/>
        <v>0</v>
      </c>
      <c r="M58" s="55">
        <f>SUMIFS($J:$J,$C:$C,Data!$B$6,$B:$B,$B58)</f>
        <v>0</v>
      </c>
      <c r="N58" s="55">
        <f>SUMIFS($J:$J,$C:$C,Data!$B$7,$B:$B,$B58)</f>
        <v>0</v>
      </c>
      <c r="O58" s="55">
        <f>SUMIFS($J:$J,$C:$C,Data!$B$8,$B:$B,$B58)</f>
        <v>0</v>
      </c>
      <c r="P58" s="55">
        <f t="shared" si="6"/>
        <v>0</v>
      </c>
      <c r="Q58" s="55">
        <f t="shared" si="7"/>
        <v>0</v>
      </c>
      <c r="R58" s="25" t="b">
        <f>AND($L58="A",$C$5=Data!$G$24)</f>
        <v>0</v>
      </c>
      <c r="S58" s="25" t="b">
        <f>AND($L58="A",$C$5=Data!$G$23)</f>
        <v>0</v>
      </c>
      <c r="T58" s="55">
        <f t="shared" si="8"/>
        <v>0</v>
      </c>
      <c r="U58" s="55">
        <f t="shared" si="16"/>
        <v>0</v>
      </c>
      <c r="V58" s="25" t="b">
        <f>AND($L58="B",$C$6=Data!$G$24)</f>
        <v>0</v>
      </c>
      <c r="W58" s="25" t="b">
        <f>AND($L58="B",$C$6=Data!$G$23)</f>
        <v>0</v>
      </c>
      <c r="X58" s="55">
        <f t="shared" si="9"/>
        <v>0</v>
      </c>
      <c r="Y58" s="55">
        <f t="shared" si="17"/>
        <v>0</v>
      </c>
      <c r="Z58" s="25" t="b">
        <f>AND($L58="C",$C$7=Data!$G$24)</f>
        <v>0</v>
      </c>
      <c r="AA58" s="25" t="b">
        <f>AND($L58="C",$C$7=Data!$G$23)</f>
        <v>0</v>
      </c>
      <c r="AB58" s="55">
        <f t="shared" si="10"/>
        <v>0</v>
      </c>
      <c r="AC58" s="55">
        <f t="shared" si="18"/>
        <v>0</v>
      </c>
      <c r="AE58" s="55">
        <f t="shared" si="11"/>
        <v>0</v>
      </c>
      <c r="AG58" s="125" t="b">
        <f>OR(AND($C$5=Data!$G$24,K58="A"),AND($C$6=Data!$G$24,K58="B"),AND($C$7=Data!$G$24,K58="C"))*COUNTIFS(B:B,B58,K:K,K58,B:B,"&lt;&gt;"&amp;"",C:C,"&lt;&gt;"&amp;"")&gt;1</f>
        <v>0</v>
      </c>
      <c r="AH58" s="125" t="b">
        <f t="shared" si="12"/>
        <v>0</v>
      </c>
      <c r="AI58" s="55">
        <f t="shared" si="13"/>
        <v>0</v>
      </c>
    </row>
    <row r="59" spans="1:35" ht="30.75" customHeight="1" x14ac:dyDescent="0.25">
      <c r="A59" s="57"/>
      <c r="B59" s="57"/>
      <c r="C59" s="59"/>
      <c r="D59" s="119"/>
      <c r="E59" s="43"/>
      <c r="F59" s="43"/>
      <c r="G59" s="58"/>
      <c r="H59" s="123"/>
      <c r="I59" s="132"/>
      <c r="J59" s="135">
        <f t="shared" si="5"/>
        <v>0</v>
      </c>
      <c r="K59" s="64" t="str">
        <f t="shared" si="14"/>
        <v>0</v>
      </c>
      <c r="L59" s="65" t="str">
        <f t="shared" si="15"/>
        <v>0</v>
      </c>
      <c r="M59" s="55">
        <f>SUMIFS($J:$J,$C:$C,Data!$B$6,$B:$B,$B59)</f>
        <v>0</v>
      </c>
      <c r="N59" s="55">
        <f>SUMIFS($J:$J,$C:$C,Data!$B$7,$B:$B,$B59)</f>
        <v>0</v>
      </c>
      <c r="O59" s="55">
        <f>SUMIFS($J:$J,$C:$C,Data!$B$8,$B:$B,$B59)</f>
        <v>0</v>
      </c>
      <c r="P59" s="55">
        <f t="shared" si="6"/>
        <v>0</v>
      </c>
      <c r="Q59" s="55">
        <f t="shared" si="7"/>
        <v>0</v>
      </c>
      <c r="R59" s="25" t="b">
        <f>AND($L59="A",$C$5=Data!$G$24)</f>
        <v>0</v>
      </c>
      <c r="S59" s="25" t="b">
        <f>AND($L59="A",$C$5=Data!$G$23)</f>
        <v>0</v>
      </c>
      <c r="T59" s="55">
        <f t="shared" si="8"/>
        <v>0</v>
      </c>
      <c r="U59" s="55">
        <f t="shared" si="16"/>
        <v>0</v>
      </c>
      <c r="V59" s="25" t="b">
        <f>AND($L59="B",$C$6=Data!$G$24)</f>
        <v>0</v>
      </c>
      <c r="W59" s="25" t="b">
        <f>AND($L59="B",$C$6=Data!$G$23)</f>
        <v>0</v>
      </c>
      <c r="X59" s="55">
        <f t="shared" si="9"/>
        <v>0</v>
      </c>
      <c r="Y59" s="55">
        <f t="shared" si="17"/>
        <v>0</v>
      </c>
      <c r="Z59" s="25" t="b">
        <f>AND($L59="C",$C$7=Data!$G$24)</f>
        <v>0</v>
      </c>
      <c r="AA59" s="25" t="b">
        <f>AND($L59="C",$C$7=Data!$G$23)</f>
        <v>0</v>
      </c>
      <c r="AB59" s="55">
        <f t="shared" si="10"/>
        <v>0</v>
      </c>
      <c r="AC59" s="55">
        <f t="shared" si="18"/>
        <v>0</v>
      </c>
      <c r="AE59" s="55">
        <f t="shared" si="11"/>
        <v>0</v>
      </c>
      <c r="AG59" s="125" t="b">
        <f>OR(AND($C$5=Data!$G$24,K59="A"),AND($C$6=Data!$G$24,K59="B"),AND($C$7=Data!$G$24,K59="C"))*COUNTIFS(B:B,B59,K:K,K59,B:B,"&lt;&gt;"&amp;"",C:C,"&lt;&gt;"&amp;"")&gt;1</f>
        <v>0</v>
      </c>
      <c r="AH59" s="125" t="b">
        <f t="shared" si="12"/>
        <v>0</v>
      </c>
      <c r="AI59" s="55">
        <f t="shared" si="13"/>
        <v>0</v>
      </c>
    </row>
    <row r="60" spans="1:35" ht="30.75" customHeight="1" x14ac:dyDescent="0.25">
      <c r="A60" s="57"/>
      <c r="B60" s="57"/>
      <c r="C60" s="59"/>
      <c r="D60" s="119"/>
      <c r="E60" s="43"/>
      <c r="F60" s="43"/>
      <c r="G60" s="58"/>
      <c r="H60" s="123"/>
      <c r="I60" s="132"/>
      <c r="J60" s="135">
        <f t="shared" si="5"/>
        <v>0</v>
      </c>
      <c r="K60" s="64" t="str">
        <f t="shared" si="14"/>
        <v>0</v>
      </c>
      <c r="L60" s="65" t="str">
        <f t="shared" si="15"/>
        <v>0</v>
      </c>
      <c r="M60" s="55">
        <f>SUMIFS($J:$J,$C:$C,Data!$B$6,$B:$B,$B60)</f>
        <v>0</v>
      </c>
      <c r="N60" s="55">
        <f>SUMIFS($J:$J,$C:$C,Data!$B$7,$B:$B,$B60)</f>
        <v>0</v>
      </c>
      <c r="O60" s="55">
        <f>SUMIFS($J:$J,$C:$C,Data!$B$8,$B:$B,$B60)</f>
        <v>0</v>
      </c>
      <c r="P60" s="55">
        <f t="shared" si="6"/>
        <v>0</v>
      </c>
      <c r="Q60" s="55">
        <f t="shared" si="7"/>
        <v>0</v>
      </c>
      <c r="R60" s="25" t="b">
        <f>AND($L60="A",$C$5=Data!$G$24)</f>
        <v>0</v>
      </c>
      <c r="S60" s="25" t="b">
        <f>AND($L60="A",$C$5=Data!$G$23)</f>
        <v>0</v>
      </c>
      <c r="T60" s="55">
        <f t="shared" si="8"/>
        <v>0</v>
      </c>
      <c r="U60" s="55">
        <f t="shared" si="16"/>
        <v>0</v>
      </c>
      <c r="V60" s="25" t="b">
        <f>AND($L60="B",$C$6=Data!$G$24)</f>
        <v>0</v>
      </c>
      <c r="W60" s="25" t="b">
        <f>AND($L60="B",$C$6=Data!$G$23)</f>
        <v>0</v>
      </c>
      <c r="X60" s="55">
        <f t="shared" si="9"/>
        <v>0</v>
      </c>
      <c r="Y60" s="55">
        <f t="shared" si="17"/>
        <v>0</v>
      </c>
      <c r="Z60" s="25" t="b">
        <f>AND($L60="C",$C$7=Data!$G$24)</f>
        <v>0</v>
      </c>
      <c r="AA60" s="25" t="b">
        <f>AND($L60="C",$C$7=Data!$G$23)</f>
        <v>0</v>
      </c>
      <c r="AB60" s="55">
        <f t="shared" si="10"/>
        <v>0</v>
      </c>
      <c r="AC60" s="55">
        <f t="shared" si="18"/>
        <v>0</v>
      </c>
      <c r="AE60" s="55">
        <f t="shared" si="11"/>
        <v>0</v>
      </c>
      <c r="AG60" s="125" t="b">
        <f>OR(AND($C$5=Data!$G$24,K60="A"),AND($C$6=Data!$G$24,K60="B"),AND($C$7=Data!$G$24,K60="C"))*COUNTIFS(B:B,B60,K:K,K60,B:B,"&lt;&gt;"&amp;"",C:C,"&lt;&gt;"&amp;"")&gt;1</f>
        <v>0</v>
      </c>
      <c r="AH60" s="125" t="b">
        <f t="shared" si="12"/>
        <v>0</v>
      </c>
      <c r="AI60" s="55">
        <f t="shared" si="13"/>
        <v>0</v>
      </c>
    </row>
    <row r="61" spans="1:35" ht="30.75" customHeight="1" x14ac:dyDescent="0.25">
      <c r="A61" s="57"/>
      <c r="B61" s="57"/>
      <c r="C61" s="59"/>
      <c r="D61" s="119"/>
      <c r="E61" s="43"/>
      <c r="F61" s="43"/>
      <c r="G61" s="58"/>
      <c r="H61" s="123"/>
      <c r="I61" s="132"/>
      <c r="J61" s="135">
        <f t="shared" si="5"/>
        <v>0</v>
      </c>
      <c r="K61" s="64" t="str">
        <f t="shared" si="14"/>
        <v>0</v>
      </c>
      <c r="L61" s="65" t="str">
        <f t="shared" si="15"/>
        <v>0</v>
      </c>
      <c r="M61" s="55">
        <f>SUMIFS($J:$J,$C:$C,Data!$B$6,$B:$B,$B61)</f>
        <v>0</v>
      </c>
      <c r="N61" s="55">
        <f>SUMIFS($J:$J,$C:$C,Data!$B$7,$B:$B,$B61)</f>
        <v>0</v>
      </c>
      <c r="O61" s="55">
        <f>SUMIFS($J:$J,$C:$C,Data!$B$8,$B:$B,$B61)</f>
        <v>0</v>
      </c>
      <c r="P61" s="55">
        <f t="shared" si="6"/>
        <v>0</v>
      </c>
      <c r="Q61" s="55">
        <f t="shared" si="7"/>
        <v>0</v>
      </c>
      <c r="R61" s="25" t="b">
        <f>AND($L61="A",$C$5=Data!$G$24)</f>
        <v>0</v>
      </c>
      <c r="S61" s="25" t="b">
        <f>AND($L61="A",$C$5=Data!$G$23)</f>
        <v>0</v>
      </c>
      <c r="T61" s="55">
        <f t="shared" si="8"/>
        <v>0</v>
      </c>
      <c r="U61" s="55">
        <f t="shared" si="16"/>
        <v>0</v>
      </c>
      <c r="V61" s="25" t="b">
        <f>AND($L61="B",$C$6=Data!$G$24)</f>
        <v>0</v>
      </c>
      <c r="W61" s="25" t="b">
        <f>AND($L61="B",$C$6=Data!$G$23)</f>
        <v>0</v>
      </c>
      <c r="X61" s="55">
        <f t="shared" si="9"/>
        <v>0</v>
      </c>
      <c r="Y61" s="55">
        <f t="shared" si="17"/>
        <v>0</v>
      </c>
      <c r="Z61" s="25" t="b">
        <f>AND($L61="C",$C$7=Data!$G$24)</f>
        <v>0</v>
      </c>
      <c r="AA61" s="25" t="b">
        <f>AND($L61="C",$C$7=Data!$G$23)</f>
        <v>0</v>
      </c>
      <c r="AB61" s="55">
        <f t="shared" si="10"/>
        <v>0</v>
      </c>
      <c r="AC61" s="55">
        <f t="shared" si="18"/>
        <v>0</v>
      </c>
      <c r="AE61" s="55">
        <f t="shared" si="11"/>
        <v>0</v>
      </c>
      <c r="AG61" s="125" t="b">
        <f>OR(AND($C$5=Data!$G$24,K61="A"),AND($C$6=Data!$G$24,K61="B"),AND($C$7=Data!$G$24,K61="C"))*COUNTIFS(B:B,B61,K:K,K61,B:B,"&lt;&gt;"&amp;"",C:C,"&lt;&gt;"&amp;"")&gt;1</f>
        <v>0</v>
      </c>
      <c r="AH61" s="125" t="b">
        <f t="shared" si="12"/>
        <v>0</v>
      </c>
      <c r="AI61" s="55">
        <f t="shared" si="13"/>
        <v>0</v>
      </c>
    </row>
    <row r="62" spans="1:35" ht="30.75" customHeight="1" x14ac:dyDescent="0.25">
      <c r="A62" s="57"/>
      <c r="B62" s="57"/>
      <c r="C62" s="59"/>
      <c r="D62" s="119"/>
      <c r="E62" s="43"/>
      <c r="F62" s="43"/>
      <c r="G62" s="58"/>
      <c r="H62" s="123"/>
      <c r="I62" s="132"/>
      <c r="J62" s="135">
        <f t="shared" si="5"/>
        <v>0</v>
      </c>
      <c r="K62" s="64" t="str">
        <f t="shared" si="14"/>
        <v>0</v>
      </c>
      <c r="L62" s="65" t="str">
        <f t="shared" si="15"/>
        <v>0</v>
      </c>
      <c r="M62" s="55">
        <f>SUMIFS($J:$J,$C:$C,Data!$B$6,$B:$B,$B62)</f>
        <v>0</v>
      </c>
      <c r="N62" s="55">
        <f>SUMIFS($J:$J,$C:$C,Data!$B$7,$B:$B,$B62)</f>
        <v>0</v>
      </c>
      <c r="O62" s="55">
        <f>SUMIFS($J:$J,$C:$C,Data!$B$8,$B:$B,$B62)</f>
        <v>0</v>
      </c>
      <c r="P62" s="55">
        <f t="shared" si="6"/>
        <v>0</v>
      </c>
      <c r="Q62" s="55">
        <f t="shared" si="7"/>
        <v>0</v>
      </c>
      <c r="R62" s="25" t="b">
        <f>AND($L62="A",$C$5=Data!$G$24)</f>
        <v>0</v>
      </c>
      <c r="S62" s="25" t="b">
        <f>AND($L62="A",$C$5=Data!$G$23)</f>
        <v>0</v>
      </c>
      <c r="T62" s="55">
        <f t="shared" si="8"/>
        <v>0</v>
      </c>
      <c r="U62" s="55">
        <f t="shared" si="16"/>
        <v>0</v>
      </c>
      <c r="V62" s="25" t="b">
        <f>AND($L62="B",$C$6=Data!$G$24)</f>
        <v>0</v>
      </c>
      <c r="W62" s="25" t="b">
        <f>AND($L62="B",$C$6=Data!$G$23)</f>
        <v>0</v>
      </c>
      <c r="X62" s="55">
        <f t="shared" si="9"/>
        <v>0</v>
      </c>
      <c r="Y62" s="55">
        <f t="shared" si="17"/>
        <v>0</v>
      </c>
      <c r="Z62" s="25" t="b">
        <f>AND($L62="C",$C$7=Data!$G$24)</f>
        <v>0</v>
      </c>
      <c r="AA62" s="25" t="b">
        <f>AND($L62="C",$C$7=Data!$G$23)</f>
        <v>0</v>
      </c>
      <c r="AB62" s="55">
        <f t="shared" si="10"/>
        <v>0</v>
      </c>
      <c r="AC62" s="55">
        <f t="shared" si="18"/>
        <v>0</v>
      </c>
      <c r="AE62" s="55">
        <f t="shared" si="11"/>
        <v>0</v>
      </c>
      <c r="AG62" s="125" t="b">
        <f>OR(AND($C$5=Data!$G$24,K62="A"),AND($C$6=Data!$G$24,K62="B"),AND($C$7=Data!$G$24,K62="C"))*COUNTIFS(B:B,B62,K:K,K62,B:B,"&lt;&gt;"&amp;"",C:C,"&lt;&gt;"&amp;"")&gt;1</f>
        <v>0</v>
      </c>
      <c r="AH62" s="125" t="b">
        <f t="shared" si="12"/>
        <v>0</v>
      </c>
      <c r="AI62" s="55">
        <f t="shared" si="13"/>
        <v>0</v>
      </c>
    </row>
    <row r="63" spans="1:35" ht="30.75" customHeight="1" x14ac:dyDescent="0.25">
      <c r="A63" s="57"/>
      <c r="B63" s="57"/>
      <c r="C63" s="59"/>
      <c r="D63" s="119"/>
      <c r="E63" s="43"/>
      <c r="F63" s="43"/>
      <c r="G63" s="58"/>
      <c r="H63" s="123"/>
      <c r="I63" s="132"/>
      <c r="J63" s="135">
        <f t="shared" si="5"/>
        <v>0</v>
      </c>
      <c r="K63" s="64" t="str">
        <f t="shared" si="14"/>
        <v>0</v>
      </c>
      <c r="L63" s="65" t="str">
        <f t="shared" si="15"/>
        <v>0</v>
      </c>
      <c r="M63" s="55">
        <f>SUMIFS($J:$J,$C:$C,Data!$B$6,$B:$B,$B63)</f>
        <v>0</v>
      </c>
      <c r="N63" s="55">
        <f>SUMIFS($J:$J,$C:$C,Data!$B$7,$B:$B,$B63)</f>
        <v>0</v>
      </c>
      <c r="O63" s="55">
        <f>SUMIFS($J:$J,$C:$C,Data!$B$8,$B:$B,$B63)</f>
        <v>0</v>
      </c>
      <c r="P63" s="55">
        <f t="shared" si="6"/>
        <v>0</v>
      </c>
      <c r="Q63" s="55">
        <f t="shared" si="7"/>
        <v>0</v>
      </c>
      <c r="R63" s="25" t="b">
        <f>AND($L63="A",$C$5=Data!$G$24)</f>
        <v>0</v>
      </c>
      <c r="S63" s="25" t="b">
        <f>AND($L63="A",$C$5=Data!$G$23)</f>
        <v>0</v>
      </c>
      <c r="T63" s="55">
        <f t="shared" si="8"/>
        <v>0</v>
      </c>
      <c r="U63" s="55">
        <f t="shared" si="16"/>
        <v>0</v>
      </c>
      <c r="V63" s="25" t="b">
        <f>AND($L63="B",$C$6=Data!$G$24)</f>
        <v>0</v>
      </c>
      <c r="W63" s="25" t="b">
        <f>AND($L63="B",$C$6=Data!$G$23)</f>
        <v>0</v>
      </c>
      <c r="X63" s="55">
        <f t="shared" si="9"/>
        <v>0</v>
      </c>
      <c r="Y63" s="55">
        <f t="shared" si="17"/>
        <v>0</v>
      </c>
      <c r="Z63" s="25" t="b">
        <f>AND($L63="C",$C$7=Data!$G$24)</f>
        <v>0</v>
      </c>
      <c r="AA63" s="25" t="b">
        <f>AND($L63="C",$C$7=Data!$G$23)</f>
        <v>0</v>
      </c>
      <c r="AB63" s="55">
        <f t="shared" si="10"/>
        <v>0</v>
      </c>
      <c r="AC63" s="55">
        <f t="shared" si="18"/>
        <v>0</v>
      </c>
      <c r="AE63" s="55">
        <f t="shared" si="11"/>
        <v>0</v>
      </c>
      <c r="AG63" s="125" t="b">
        <f>OR(AND($C$5=Data!$G$24,K63="A"),AND($C$6=Data!$G$24,K63="B"),AND($C$7=Data!$G$24,K63="C"))*COUNTIFS(B:B,B63,K:K,K63,B:B,"&lt;&gt;"&amp;"",C:C,"&lt;&gt;"&amp;"")&gt;1</f>
        <v>0</v>
      </c>
      <c r="AH63" s="125" t="b">
        <f t="shared" si="12"/>
        <v>0</v>
      </c>
      <c r="AI63" s="55">
        <f t="shared" si="13"/>
        <v>0</v>
      </c>
    </row>
    <row r="64" spans="1:35" ht="30.75" customHeight="1" x14ac:dyDescent="0.25">
      <c r="A64" s="57"/>
      <c r="B64" s="57"/>
      <c r="C64" s="59"/>
      <c r="D64" s="119"/>
      <c r="E64" s="43"/>
      <c r="F64" s="43"/>
      <c r="G64" s="58"/>
      <c r="H64" s="123"/>
      <c r="I64" s="132"/>
      <c r="J64" s="135">
        <f t="shared" si="5"/>
        <v>0</v>
      </c>
      <c r="K64" s="64" t="str">
        <f t="shared" si="14"/>
        <v>0</v>
      </c>
      <c r="L64" s="65" t="str">
        <f t="shared" si="15"/>
        <v>0</v>
      </c>
      <c r="M64" s="55">
        <f>SUMIFS($J:$J,$C:$C,Data!$B$6,$B:$B,$B64)</f>
        <v>0</v>
      </c>
      <c r="N64" s="55">
        <f>SUMIFS($J:$J,$C:$C,Data!$B$7,$B:$B,$B64)</f>
        <v>0</v>
      </c>
      <c r="O64" s="55">
        <f>SUMIFS($J:$J,$C:$C,Data!$B$8,$B:$B,$B64)</f>
        <v>0</v>
      </c>
      <c r="P64" s="55">
        <f t="shared" si="6"/>
        <v>0</v>
      </c>
      <c r="Q64" s="55">
        <f t="shared" si="7"/>
        <v>0</v>
      </c>
      <c r="R64" s="25" t="b">
        <f>AND($L64="A",$C$5=Data!$G$24)</f>
        <v>0</v>
      </c>
      <c r="S64" s="25" t="b">
        <f>AND($L64="A",$C$5=Data!$G$23)</f>
        <v>0</v>
      </c>
      <c r="T64" s="55">
        <f t="shared" si="8"/>
        <v>0</v>
      </c>
      <c r="U64" s="55">
        <f t="shared" si="16"/>
        <v>0</v>
      </c>
      <c r="V64" s="25" t="b">
        <f>AND($L64="B",$C$6=Data!$G$24)</f>
        <v>0</v>
      </c>
      <c r="W64" s="25" t="b">
        <f>AND($L64="B",$C$6=Data!$G$23)</f>
        <v>0</v>
      </c>
      <c r="X64" s="55">
        <f t="shared" si="9"/>
        <v>0</v>
      </c>
      <c r="Y64" s="55">
        <f t="shared" si="17"/>
        <v>0</v>
      </c>
      <c r="Z64" s="25" t="b">
        <f>AND($L64="C",$C$7=Data!$G$24)</f>
        <v>0</v>
      </c>
      <c r="AA64" s="25" t="b">
        <f>AND($L64="C",$C$7=Data!$G$23)</f>
        <v>0</v>
      </c>
      <c r="AB64" s="55">
        <f t="shared" si="10"/>
        <v>0</v>
      </c>
      <c r="AC64" s="55">
        <f t="shared" si="18"/>
        <v>0</v>
      </c>
      <c r="AE64" s="55">
        <f t="shared" si="11"/>
        <v>0</v>
      </c>
      <c r="AG64" s="125" t="b">
        <f>OR(AND($C$5=Data!$G$24,K64="A"),AND($C$6=Data!$G$24,K64="B"),AND($C$7=Data!$G$24,K64="C"))*COUNTIFS(B:B,B64,K:K,K64,B:B,"&lt;&gt;"&amp;"",C:C,"&lt;&gt;"&amp;"")&gt;1</f>
        <v>0</v>
      </c>
      <c r="AH64" s="125" t="b">
        <f t="shared" si="12"/>
        <v>0</v>
      </c>
      <c r="AI64" s="55">
        <f t="shared" si="13"/>
        <v>0</v>
      </c>
    </row>
    <row r="65" spans="1:35" ht="30.75" customHeight="1" x14ac:dyDescent="0.25">
      <c r="A65" s="57"/>
      <c r="B65" s="57"/>
      <c r="C65" s="59"/>
      <c r="D65" s="119"/>
      <c r="E65" s="43"/>
      <c r="F65" s="43"/>
      <c r="G65" s="58"/>
      <c r="H65" s="123"/>
      <c r="I65" s="132"/>
      <c r="J65" s="135">
        <f t="shared" si="5"/>
        <v>0</v>
      </c>
      <c r="K65" s="64" t="str">
        <f t="shared" si="14"/>
        <v>0</v>
      </c>
      <c r="L65" s="65" t="str">
        <f t="shared" si="15"/>
        <v>0</v>
      </c>
      <c r="M65" s="55">
        <f>SUMIFS($J:$J,$C:$C,Data!$B$6,$B:$B,$B65)</f>
        <v>0</v>
      </c>
      <c r="N65" s="55">
        <f>SUMIFS($J:$J,$C:$C,Data!$B$7,$B:$B,$B65)</f>
        <v>0</v>
      </c>
      <c r="O65" s="55">
        <f>SUMIFS($J:$J,$C:$C,Data!$B$8,$B:$B,$B65)</f>
        <v>0</v>
      </c>
      <c r="P65" s="55">
        <f t="shared" si="6"/>
        <v>0</v>
      </c>
      <c r="Q65" s="55">
        <f t="shared" si="7"/>
        <v>0</v>
      </c>
      <c r="R65" s="25" t="b">
        <f>AND($L65="A",$C$5=Data!$G$24)</f>
        <v>0</v>
      </c>
      <c r="S65" s="25" t="b">
        <f>AND($L65="A",$C$5=Data!$G$23)</f>
        <v>0</v>
      </c>
      <c r="T65" s="55">
        <f t="shared" si="8"/>
        <v>0</v>
      </c>
      <c r="U65" s="55">
        <f t="shared" si="16"/>
        <v>0</v>
      </c>
      <c r="V65" s="25" t="b">
        <f>AND($L65="B",$C$6=Data!$G$24)</f>
        <v>0</v>
      </c>
      <c r="W65" s="25" t="b">
        <f>AND($L65="B",$C$6=Data!$G$23)</f>
        <v>0</v>
      </c>
      <c r="X65" s="55">
        <f t="shared" si="9"/>
        <v>0</v>
      </c>
      <c r="Y65" s="55">
        <f t="shared" si="17"/>
        <v>0</v>
      </c>
      <c r="Z65" s="25" t="b">
        <f>AND($L65="C",$C$7=Data!$G$24)</f>
        <v>0</v>
      </c>
      <c r="AA65" s="25" t="b">
        <f>AND($L65="C",$C$7=Data!$G$23)</f>
        <v>0</v>
      </c>
      <c r="AB65" s="55">
        <f t="shared" si="10"/>
        <v>0</v>
      </c>
      <c r="AC65" s="55">
        <f t="shared" si="18"/>
        <v>0</v>
      </c>
      <c r="AE65" s="55">
        <f t="shared" si="11"/>
        <v>0</v>
      </c>
      <c r="AG65" s="125" t="b">
        <f>OR(AND($C$5=Data!$G$24,K65="A"),AND($C$6=Data!$G$24,K65="B"),AND($C$7=Data!$G$24,K65="C"))*COUNTIFS(B:B,B65,K:K,K65,B:B,"&lt;&gt;"&amp;"",C:C,"&lt;&gt;"&amp;"")&gt;1</f>
        <v>0</v>
      </c>
      <c r="AH65" s="125" t="b">
        <f t="shared" si="12"/>
        <v>0</v>
      </c>
      <c r="AI65" s="55">
        <f t="shared" si="13"/>
        <v>0</v>
      </c>
    </row>
    <row r="66" spans="1:35" ht="30.75" customHeight="1" x14ac:dyDescent="0.25">
      <c r="A66" s="57"/>
      <c r="B66" s="57"/>
      <c r="C66" s="59"/>
      <c r="D66" s="119"/>
      <c r="E66" s="43"/>
      <c r="F66" s="43"/>
      <c r="G66" s="58"/>
      <c r="H66" s="123"/>
      <c r="I66" s="132"/>
      <c r="J66" s="135">
        <f t="shared" si="5"/>
        <v>0</v>
      </c>
      <c r="K66" s="64" t="str">
        <f t="shared" si="14"/>
        <v>0</v>
      </c>
      <c r="L66" s="65" t="str">
        <f t="shared" si="15"/>
        <v>0</v>
      </c>
      <c r="M66" s="55">
        <f>SUMIFS($J:$J,$C:$C,Data!$B$6,$B:$B,$B66)</f>
        <v>0</v>
      </c>
      <c r="N66" s="55">
        <f>SUMIFS($J:$J,$C:$C,Data!$B$7,$B:$B,$B66)</f>
        <v>0</v>
      </c>
      <c r="O66" s="55">
        <f>SUMIFS($J:$J,$C:$C,Data!$B$8,$B:$B,$B66)</f>
        <v>0</v>
      </c>
      <c r="P66" s="55">
        <f t="shared" si="6"/>
        <v>0</v>
      </c>
      <c r="Q66" s="55">
        <f t="shared" si="7"/>
        <v>0</v>
      </c>
      <c r="R66" s="25" t="b">
        <f>AND($L66="A",$C$5=Data!$G$24)</f>
        <v>0</v>
      </c>
      <c r="S66" s="25" t="b">
        <f>AND($L66="A",$C$5=Data!$G$23)</f>
        <v>0</v>
      </c>
      <c r="T66" s="55">
        <f t="shared" si="8"/>
        <v>0</v>
      </c>
      <c r="U66" s="55">
        <f t="shared" si="16"/>
        <v>0</v>
      </c>
      <c r="V66" s="25" t="b">
        <f>AND($L66="B",$C$6=Data!$G$24)</f>
        <v>0</v>
      </c>
      <c r="W66" s="25" t="b">
        <f>AND($L66="B",$C$6=Data!$G$23)</f>
        <v>0</v>
      </c>
      <c r="X66" s="55">
        <f t="shared" si="9"/>
        <v>0</v>
      </c>
      <c r="Y66" s="55">
        <f t="shared" si="17"/>
        <v>0</v>
      </c>
      <c r="Z66" s="25" t="b">
        <f>AND($L66="C",$C$7=Data!$G$24)</f>
        <v>0</v>
      </c>
      <c r="AA66" s="25" t="b">
        <f>AND($L66="C",$C$7=Data!$G$23)</f>
        <v>0</v>
      </c>
      <c r="AB66" s="55">
        <f t="shared" si="10"/>
        <v>0</v>
      </c>
      <c r="AC66" s="55">
        <f t="shared" si="18"/>
        <v>0</v>
      </c>
      <c r="AE66" s="55">
        <f t="shared" si="11"/>
        <v>0</v>
      </c>
      <c r="AG66" s="125" t="b">
        <f>OR(AND($C$5=Data!$G$24,K66="A"),AND($C$6=Data!$G$24,K66="B"),AND($C$7=Data!$G$24,K66="C"))*COUNTIFS(B:B,B66,K:K,K66,B:B,"&lt;&gt;"&amp;"",C:C,"&lt;&gt;"&amp;"")&gt;1</f>
        <v>0</v>
      </c>
      <c r="AH66" s="125" t="b">
        <f t="shared" si="12"/>
        <v>0</v>
      </c>
      <c r="AI66" s="55">
        <f t="shared" si="13"/>
        <v>0</v>
      </c>
    </row>
    <row r="67" spans="1:35" ht="30.75" customHeight="1" x14ac:dyDescent="0.25">
      <c r="A67" s="57"/>
      <c r="B67" s="57"/>
      <c r="C67" s="59"/>
      <c r="D67" s="119"/>
      <c r="E67" s="43"/>
      <c r="F67" s="43"/>
      <c r="G67" s="58"/>
      <c r="H67" s="123"/>
      <c r="I67" s="132"/>
      <c r="J67" s="135">
        <f t="shared" si="5"/>
        <v>0</v>
      </c>
      <c r="K67" s="64" t="str">
        <f t="shared" si="14"/>
        <v>0</v>
      </c>
      <c r="L67" s="65" t="str">
        <f t="shared" si="15"/>
        <v>0</v>
      </c>
      <c r="M67" s="55">
        <f>SUMIFS($J:$J,$C:$C,Data!$B$6,$B:$B,$B67)</f>
        <v>0</v>
      </c>
      <c r="N67" s="55">
        <f>SUMIFS($J:$J,$C:$C,Data!$B$7,$B:$B,$B67)</f>
        <v>0</v>
      </c>
      <c r="O67" s="55">
        <f>SUMIFS($J:$J,$C:$C,Data!$B$8,$B:$B,$B67)</f>
        <v>0</v>
      </c>
      <c r="P67" s="55">
        <f t="shared" si="6"/>
        <v>0</v>
      </c>
      <c r="Q67" s="55">
        <f t="shared" si="7"/>
        <v>0</v>
      </c>
      <c r="R67" s="25" t="b">
        <f>AND($L67="A",$C$5=Data!$G$24)</f>
        <v>0</v>
      </c>
      <c r="S67" s="25" t="b">
        <f>AND($L67="A",$C$5=Data!$G$23)</f>
        <v>0</v>
      </c>
      <c r="T67" s="55">
        <f t="shared" si="8"/>
        <v>0</v>
      </c>
      <c r="U67" s="55">
        <f t="shared" si="16"/>
        <v>0</v>
      </c>
      <c r="V67" s="25" t="b">
        <f>AND($L67="B",$C$6=Data!$G$24)</f>
        <v>0</v>
      </c>
      <c r="W67" s="25" t="b">
        <f>AND($L67="B",$C$6=Data!$G$23)</f>
        <v>0</v>
      </c>
      <c r="X67" s="55">
        <f t="shared" si="9"/>
        <v>0</v>
      </c>
      <c r="Y67" s="55">
        <f t="shared" si="17"/>
        <v>0</v>
      </c>
      <c r="Z67" s="25" t="b">
        <f>AND($L67="C",$C$7=Data!$G$24)</f>
        <v>0</v>
      </c>
      <c r="AA67" s="25" t="b">
        <f>AND($L67="C",$C$7=Data!$G$23)</f>
        <v>0</v>
      </c>
      <c r="AB67" s="55">
        <f t="shared" si="10"/>
        <v>0</v>
      </c>
      <c r="AC67" s="55">
        <f t="shared" si="18"/>
        <v>0</v>
      </c>
      <c r="AE67" s="55">
        <f t="shared" si="11"/>
        <v>0</v>
      </c>
      <c r="AG67" s="125" t="b">
        <f>OR(AND($C$5=Data!$G$24,K67="A"),AND($C$6=Data!$G$24,K67="B"),AND($C$7=Data!$G$24,K67="C"))*COUNTIFS(B:B,B67,K:K,K67,B:B,"&lt;&gt;"&amp;"",C:C,"&lt;&gt;"&amp;"")&gt;1</f>
        <v>0</v>
      </c>
      <c r="AH67" s="125" t="b">
        <f t="shared" si="12"/>
        <v>0</v>
      </c>
      <c r="AI67" s="55">
        <f t="shared" si="13"/>
        <v>0</v>
      </c>
    </row>
    <row r="68" spans="1:35" ht="30.75" customHeight="1" x14ac:dyDescent="0.25">
      <c r="A68" s="57"/>
      <c r="B68" s="57"/>
      <c r="C68" s="59"/>
      <c r="D68" s="119"/>
      <c r="E68" s="43"/>
      <c r="F68" s="43"/>
      <c r="G68" s="58"/>
      <c r="H68" s="123"/>
      <c r="I68" s="132"/>
      <c r="J68" s="135">
        <f t="shared" si="5"/>
        <v>0</v>
      </c>
      <c r="K68" s="64" t="str">
        <f t="shared" si="14"/>
        <v>0</v>
      </c>
      <c r="L68" s="65" t="str">
        <f t="shared" si="15"/>
        <v>0</v>
      </c>
      <c r="M68" s="55">
        <f>SUMIFS($J:$J,$C:$C,Data!$B$6,$B:$B,$B68)</f>
        <v>0</v>
      </c>
      <c r="N68" s="55">
        <f>SUMIFS($J:$J,$C:$C,Data!$B$7,$B:$B,$B68)</f>
        <v>0</v>
      </c>
      <c r="O68" s="55">
        <f>SUMIFS($J:$J,$C:$C,Data!$B$8,$B:$B,$B68)</f>
        <v>0</v>
      </c>
      <c r="P68" s="55">
        <f t="shared" si="6"/>
        <v>0</v>
      </c>
      <c r="Q68" s="55">
        <f t="shared" si="7"/>
        <v>0</v>
      </c>
      <c r="R68" s="25" t="b">
        <f>AND($L68="A",$C$5=Data!$G$24)</f>
        <v>0</v>
      </c>
      <c r="S68" s="25" t="b">
        <f>AND($L68="A",$C$5=Data!$G$23)</f>
        <v>0</v>
      </c>
      <c r="T68" s="55">
        <f t="shared" si="8"/>
        <v>0</v>
      </c>
      <c r="U68" s="55">
        <f t="shared" si="16"/>
        <v>0</v>
      </c>
      <c r="V68" s="25" t="b">
        <f>AND($L68="B",$C$6=Data!$G$24)</f>
        <v>0</v>
      </c>
      <c r="W68" s="25" t="b">
        <f>AND($L68="B",$C$6=Data!$G$23)</f>
        <v>0</v>
      </c>
      <c r="X68" s="55">
        <f t="shared" si="9"/>
        <v>0</v>
      </c>
      <c r="Y68" s="55">
        <f t="shared" si="17"/>
        <v>0</v>
      </c>
      <c r="Z68" s="25" t="b">
        <f>AND($L68="C",$C$7=Data!$G$24)</f>
        <v>0</v>
      </c>
      <c r="AA68" s="25" t="b">
        <f>AND($L68="C",$C$7=Data!$G$23)</f>
        <v>0</v>
      </c>
      <c r="AB68" s="55">
        <f t="shared" si="10"/>
        <v>0</v>
      </c>
      <c r="AC68" s="55">
        <f t="shared" si="18"/>
        <v>0</v>
      </c>
      <c r="AE68" s="55">
        <f t="shared" si="11"/>
        <v>0</v>
      </c>
      <c r="AG68" s="125" t="b">
        <f>OR(AND($C$5=Data!$G$24,K68="A"),AND($C$6=Data!$G$24,K68="B"),AND($C$7=Data!$G$24,K68="C"))*COUNTIFS(B:B,B68,K:K,K68,B:B,"&lt;&gt;"&amp;"",C:C,"&lt;&gt;"&amp;"")&gt;1</f>
        <v>0</v>
      </c>
      <c r="AH68" s="125" t="b">
        <f t="shared" si="12"/>
        <v>0</v>
      </c>
      <c r="AI68" s="55">
        <f t="shared" si="13"/>
        <v>0</v>
      </c>
    </row>
    <row r="69" spans="1:35" ht="30.75" customHeight="1" x14ac:dyDescent="0.25">
      <c r="A69" s="57"/>
      <c r="B69" s="57"/>
      <c r="C69" s="59"/>
      <c r="D69" s="119"/>
      <c r="E69" s="43"/>
      <c r="F69" s="43"/>
      <c r="G69" s="58"/>
      <c r="H69" s="123"/>
      <c r="I69" s="132"/>
      <c r="J69" s="135">
        <f t="shared" si="5"/>
        <v>0</v>
      </c>
      <c r="K69" s="64" t="str">
        <f t="shared" si="14"/>
        <v>0</v>
      </c>
      <c r="L69" s="65" t="str">
        <f t="shared" si="15"/>
        <v>0</v>
      </c>
      <c r="M69" s="55">
        <f>SUMIFS($J:$J,$C:$C,Data!$B$6,$B:$B,$B69)</f>
        <v>0</v>
      </c>
      <c r="N69" s="55">
        <f>SUMIFS($J:$J,$C:$C,Data!$B$7,$B:$B,$B69)</f>
        <v>0</v>
      </c>
      <c r="O69" s="55">
        <f>SUMIFS($J:$J,$C:$C,Data!$B$8,$B:$B,$B69)</f>
        <v>0</v>
      </c>
      <c r="P69" s="55">
        <f t="shared" si="6"/>
        <v>0</v>
      </c>
      <c r="Q69" s="55">
        <f t="shared" si="7"/>
        <v>0</v>
      </c>
      <c r="R69" s="25" t="b">
        <f>AND($L69="A",$C$5=Data!$G$24)</f>
        <v>0</v>
      </c>
      <c r="S69" s="25" t="b">
        <f>AND($L69="A",$C$5=Data!$G$23)</f>
        <v>0</v>
      </c>
      <c r="T69" s="55">
        <f t="shared" si="8"/>
        <v>0</v>
      </c>
      <c r="U69" s="55">
        <f t="shared" si="16"/>
        <v>0</v>
      </c>
      <c r="V69" s="25" t="b">
        <f>AND($L69="B",$C$6=Data!$G$24)</f>
        <v>0</v>
      </c>
      <c r="W69" s="25" t="b">
        <f>AND($L69="B",$C$6=Data!$G$23)</f>
        <v>0</v>
      </c>
      <c r="X69" s="55">
        <f t="shared" si="9"/>
        <v>0</v>
      </c>
      <c r="Y69" s="55">
        <f t="shared" si="17"/>
        <v>0</v>
      </c>
      <c r="Z69" s="25" t="b">
        <f>AND($L69="C",$C$7=Data!$G$24)</f>
        <v>0</v>
      </c>
      <c r="AA69" s="25" t="b">
        <f>AND($L69="C",$C$7=Data!$G$23)</f>
        <v>0</v>
      </c>
      <c r="AB69" s="55">
        <f t="shared" si="10"/>
        <v>0</v>
      </c>
      <c r="AC69" s="55">
        <f t="shared" si="18"/>
        <v>0</v>
      </c>
      <c r="AE69" s="55">
        <f t="shared" si="11"/>
        <v>0</v>
      </c>
      <c r="AG69" s="125" t="b">
        <f>OR(AND($C$5=Data!$G$24,K69="A"),AND($C$6=Data!$G$24,K69="B"),AND($C$7=Data!$G$24,K69="C"))*COUNTIFS(B:B,B69,K:K,K69,B:B,"&lt;&gt;"&amp;"",C:C,"&lt;&gt;"&amp;"")&gt;1</f>
        <v>0</v>
      </c>
      <c r="AH69" s="125" t="b">
        <f t="shared" si="12"/>
        <v>0</v>
      </c>
      <c r="AI69" s="55">
        <f t="shared" si="13"/>
        <v>0</v>
      </c>
    </row>
    <row r="70" spans="1:35" ht="30.75" customHeight="1" x14ac:dyDescent="0.25">
      <c r="A70" s="57"/>
      <c r="B70" s="57"/>
      <c r="C70" s="59"/>
      <c r="D70" s="119"/>
      <c r="E70" s="43"/>
      <c r="F70" s="43"/>
      <c r="G70" s="58"/>
      <c r="H70" s="123"/>
      <c r="I70" s="132"/>
      <c r="J70" s="135">
        <f t="shared" si="5"/>
        <v>0</v>
      </c>
      <c r="K70" s="64" t="str">
        <f t="shared" si="14"/>
        <v>0</v>
      </c>
      <c r="L70" s="65" t="str">
        <f t="shared" si="15"/>
        <v>0</v>
      </c>
      <c r="M70" s="55">
        <f>SUMIFS($J:$J,$C:$C,Data!$B$6,$B:$B,$B70)</f>
        <v>0</v>
      </c>
      <c r="N70" s="55">
        <f>SUMIFS($J:$J,$C:$C,Data!$B$7,$B:$B,$B70)</f>
        <v>0</v>
      </c>
      <c r="O70" s="55">
        <f>SUMIFS($J:$J,$C:$C,Data!$B$8,$B:$B,$B70)</f>
        <v>0</v>
      </c>
      <c r="P70" s="55">
        <f t="shared" si="6"/>
        <v>0</v>
      </c>
      <c r="Q70" s="55">
        <f t="shared" si="7"/>
        <v>0</v>
      </c>
      <c r="R70" s="25" t="b">
        <f>AND($L70="A",$C$5=Data!$G$24)</f>
        <v>0</v>
      </c>
      <c r="S70" s="25" t="b">
        <f>AND($L70="A",$C$5=Data!$G$23)</f>
        <v>0</v>
      </c>
      <c r="T70" s="55">
        <f t="shared" si="8"/>
        <v>0</v>
      </c>
      <c r="U70" s="55">
        <f t="shared" si="16"/>
        <v>0</v>
      </c>
      <c r="V70" s="25" t="b">
        <f>AND($L70="B",$C$6=Data!$G$24)</f>
        <v>0</v>
      </c>
      <c r="W70" s="25" t="b">
        <f>AND($L70="B",$C$6=Data!$G$23)</f>
        <v>0</v>
      </c>
      <c r="X70" s="55">
        <f t="shared" si="9"/>
        <v>0</v>
      </c>
      <c r="Y70" s="55">
        <f t="shared" si="17"/>
        <v>0</v>
      </c>
      <c r="Z70" s="25" t="b">
        <f>AND($L70="C",$C$7=Data!$G$24)</f>
        <v>0</v>
      </c>
      <c r="AA70" s="25" t="b">
        <f>AND($L70="C",$C$7=Data!$G$23)</f>
        <v>0</v>
      </c>
      <c r="AB70" s="55">
        <f t="shared" si="10"/>
        <v>0</v>
      </c>
      <c r="AC70" s="55">
        <f t="shared" si="18"/>
        <v>0</v>
      </c>
      <c r="AE70" s="55">
        <f t="shared" si="11"/>
        <v>0</v>
      </c>
      <c r="AG70" s="125" t="b">
        <f>OR(AND($C$5=Data!$G$24,K70="A"),AND($C$6=Data!$G$24,K70="B"),AND($C$7=Data!$G$24,K70="C"))*COUNTIFS(B:B,B70,K:K,K70,B:B,"&lt;&gt;"&amp;"",C:C,"&lt;&gt;"&amp;"")&gt;1</f>
        <v>0</v>
      </c>
      <c r="AH70" s="125" t="b">
        <f t="shared" si="12"/>
        <v>0</v>
      </c>
      <c r="AI70" s="55">
        <f t="shared" si="13"/>
        <v>0</v>
      </c>
    </row>
    <row r="71" spans="1:35" ht="30.75" customHeight="1" x14ac:dyDescent="0.25">
      <c r="A71" s="57"/>
      <c r="B71" s="57"/>
      <c r="C71" s="59"/>
      <c r="D71" s="119"/>
      <c r="E71" s="43"/>
      <c r="F71" s="43"/>
      <c r="G71" s="58"/>
      <c r="H71" s="123"/>
      <c r="I71" s="132"/>
      <c r="J71" s="135">
        <f t="shared" si="5"/>
        <v>0</v>
      </c>
      <c r="K71" s="64" t="str">
        <f t="shared" si="14"/>
        <v>0</v>
      </c>
      <c r="L71" s="65" t="str">
        <f t="shared" si="15"/>
        <v>0</v>
      </c>
      <c r="M71" s="55">
        <f>SUMIFS($J:$J,$C:$C,Data!$B$6,$B:$B,$B71)</f>
        <v>0</v>
      </c>
      <c r="N71" s="55">
        <f>SUMIFS($J:$J,$C:$C,Data!$B$7,$B:$B,$B71)</f>
        <v>0</v>
      </c>
      <c r="O71" s="55">
        <f>SUMIFS($J:$J,$C:$C,Data!$B$8,$B:$B,$B71)</f>
        <v>0</v>
      </c>
      <c r="P71" s="55">
        <f t="shared" si="6"/>
        <v>0</v>
      </c>
      <c r="Q71" s="55">
        <f t="shared" si="7"/>
        <v>0</v>
      </c>
      <c r="R71" s="25" t="b">
        <f>AND($L71="A",$C$5=Data!$G$24)</f>
        <v>0</v>
      </c>
      <c r="S71" s="25" t="b">
        <f>AND($L71="A",$C$5=Data!$G$23)</f>
        <v>0</v>
      </c>
      <c r="T71" s="55">
        <f t="shared" si="8"/>
        <v>0</v>
      </c>
      <c r="U71" s="55">
        <f t="shared" si="16"/>
        <v>0</v>
      </c>
      <c r="V71" s="25" t="b">
        <f>AND($L71="B",$C$6=Data!$G$24)</f>
        <v>0</v>
      </c>
      <c r="W71" s="25" t="b">
        <f>AND($L71="B",$C$6=Data!$G$23)</f>
        <v>0</v>
      </c>
      <c r="X71" s="55">
        <f t="shared" si="9"/>
        <v>0</v>
      </c>
      <c r="Y71" s="55">
        <f t="shared" si="17"/>
        <v>0</v>
      </c>
      <c r="Z71" s="25" t="b">
        <f>AND($L71="C",$C$7=Data!$G$24)</f>
        <v>0</v>
      </c>
      <c r="AA71" s="25" t="b">
        <f>AND($L71="C",$C$7=Data!$G$23)</f>
        <v>0</v>
      </c>
      <c r="AB71" s="55">
        <f t="shared" si="10"/>
        <v>0</v>
      </c>
      <c r="AC71" s="55">
        <f t="shared" si="18"/>
        <v>0</v>
      </c>
      <c r="AE71" s="55">
        <f t="shared" si="11"/>
        <v>0</v>
      </c>
      <c r="AG71" s="125" t="b">
        <f>OR(AND($C$5=Data!$G$24,K71="A"),AND($C$6=Data!$G$24,K71="B"),AND($C$7=Data!$G$24,K71="C"))*COUNTIFS(B:B,B71,K:K,K71,B:B,"&lt;&gt;"&amp;"",C:C,"&lt;&gt;"&amp;"")&gt;1</f>
        <v>0</v>
      </c>
      <c r="AH71" s="125" t="b">
        <f t="shared" si="12"/>
        <v>0</v>
      </c>
      <c r="AI71" s="55">
        <f t="shared" si="13"/>
        <v>0</v>
      </c>
    </row>
    <row r="72" spans="1:35" ht="30.75" customHeight="1" x14ac:dyDescent="0.25">
      <c r="A72" s="57"/>
      <c r="B72" s="57"/>
      <c r="C72" s="59"/>
      <c r="D72" s="119"/>
      <c r="E72" s="43"/>
      <c r="F72" s="43"/>
      <c r="G72" s="58"/>
      <c r="H72" s="123"/>
      <c r="I72" s="132"/>
      <c r="J72" s="135">
        <f t="shared" si="5"/>
        <v>0</v>
      </c>
      <c r="K72" s="64" t="str">
        <f t="shared" si="14"/>
        <v>0</v>
      </c>
      <c r="L72" s="65" t="str">
        <f t="shared" si="15"/>
        <v>0</v>
      </c>
      <c r="M72" s="55">
        <f>SUMIFS($J:$J,$C:$C,Data!$B$6,$B:$B,$B72)</f>
        <v>0</v>
      </c>
      <c r="N72" s="55">
        <f>SUMIFS($J:$J,$C:$C,Data!$B$7,$B:$B,$B72)</f>
        <v>0</v>
      </c>
      <c r="O72" s="55">
        <f>SUMIFS($J:$J,$C:$C,Data!$B$8,$B:$B,$B72)</f>
        <v>0</v>
      </c>
      <c r="P72" s="55">
        <f t="shared" si="6"/>
        <v>0</v>
      </c>
      <c r="Q72" s="55">
        <f t="shared" si="7"/>
        <v>0</v>
      </c>
      <c r="R72" s="25" t="b">
        <f>AND($L72="A",$C$5=Data!$G$24)</f>
        <v>0</v>
      </c>
      <c r="S72" s="25" t="b">
        <f>AND($L72="A",$C$5=Data!$G$23)</f>
        <v>0</v>
      </c>
      <c r="T72" s="55">
        <f t="shared" si="8"/>
        <v>0</v>
      </c>
      <c r="U72" s="55">
        <f t="shared" si="16"/>
        <v>0</v>
      </c>
      <c r="V72" s="25" t="b">
        <f>AND($L72="B",$C$6=Data!$G$24)</f>
        <v>0</v>
      </c>
      <c r="W72" s="25" t="b">
        <f>AND($L72="B",$C$6=Data!$G$23)</f>
        <v>0</v>
      </c>
      <c r="X72" s="55">
        <f t="shared" si="9"/>
        <v>0</v>
      </c>
      <c r="Y72" s="55">
        <f t="shared" si="17"/>
        <v>0</v>
      </c>
      <c r="Z72" s="25" t="b">
        <f>AND($L72="C",$C$7=Data!$G$24)</f>
        <v>0</v>
      </c>
      <c r="AA72" s="25" t="b">
        <f>AND($L72="C",$C$7=Data!$G$23)</f>
        <v>0</v>
      </c>
      <c r="AB72" s="55">
        <f t="shared" si="10"/>
        <v>0</v>
      </c>
      <c r="AC72" s="55">
        <f t="shared" si="18"/>
        <v>0</v>
      </c>
      <c r="AE72" s="55">
        <f t="shared" si="11"/>
        <v>0</v>
      </c>
      <c r="AG72" s="125" t="b">
        <f>OR(AND($C$5=Data!$G$24,K72="A"),AND($C$6=Data!$G$24,K72="B"),AND($C$7=Data!$G$24,K72="C"))*COUNTIFS(B:B,B72,K:K,K72,B:B,"&lt;&gt;"&amp;"",C:C,"&lt;&gt;"&amp;"")&gt;1</f>
        <v>0</v>
      </c>
      <c r="AH72" s="125" t="b">
        <f t="shared" si="12"/>
        <v>0</v>
      </c>
      <c r="AI72" s="55">
        <f t="shared" si="13"/>
        <v>0</v>
      </c>
    </row>
    <row r="73" spans="1:35" ht="30.75" customHeight="1" x14ac:dyDescent="0.25">
      <c r="A73" s="57"/>
      <c r="B73" s="57"/>
      <c r="C73" s="59"/>
      <c r="D73" s="119"/>
      <c r="E73" s="43"/>
      <c r="F73" s="43"/>
      <c r="G73" s="58"/>
      <c r="H73" s="123"/>
      <c r="I73" s="132"/>
      <c r="J73" s="135">
        <f t="shared" si="5"/>
        <v>0</v>
      </c>
      <c r="K73" s="64" t="str">
        <f t="shared" si="14"/>
        <v>0</v>
      </c>
      <c r="L73" s="65" t="str">
        <f t="shared" si="15"/>
        <v>0</v>
      </c>
      <c r="M73" s="55">
        <f>SUMIFS($J:$J,$C:$C,Data!$B$6,$B:$B,$B73)</f>
        <v>0</v>
      </c>
      <c r="N73" s="55">
        <f>SUMIFS($J:$J,$C:$C,Data!$B$7,$B:$B,$B73)</f>
        <v>0</v>
      </c>
      <c r="O73" s="55">
        <f>SUMIFS($J:$J,$C:$C,Data!$B$8,$B:$B,$B73)</f>
        <v>0</v>
      </c>
      <c r="P73" s="55">
        <f t="shared" si="6"/>
        <v>0</v>
      </c>
      <c r="Q73" s="55">
        <f t="shared" si="7"/>
        <v>0</v>
      </c>
      <c r="R73" s="25" t="b">
        <f>AND($L73="A",$C$5=Data!$G$24)</f>
        <v>0</v>
      </c>
      <c r="S73" s="25" t="b">
        <f>AND($L73="A",$C$5=Data!$G$23)</f>
        <v>0</v>
      </c>
      <c r="T73" s="55">
        <f t="shared" si="8"/>
        <v>0</v>
      </c>
      <c r="U73" s="55">
        <f t="shared" si="16"/>
        <v>0</v>
      </c>
      <c r="V73" s="25" t="b">
        <f>AND($L73="B",$C$6=Data!$G$24)</f>
        <v>0</v>
      </c>
      <c r="W73" s="25" t="b">
        <f>AND($L73="B",$C$6=Data!$G$23)</f>
        <v>0</v>
      </c>
      <c r="X73" s="55">
        <f t="shared" si="9"/>
        <v>0</v>
      </c>
      <c r="Y73" s="55">
        <f t="shared" si="17"/>
        <v>0</v>
      </c>
      <c r="Z73" s="25" t="b">
        <f>AND($L73="C",$C$7=Data!$G$24)</f>
        <v>0</v>
      </c>
      <c r="AA73" s="25" t="b">
        <f>AND($L73="C",$C$7=Data!$G$23)</f>
        <v>0</v>
      </c>
      <c r="AB73" s="55">
        <f t="shared" si="10"/>
        <v>0</v>
      </c>
      <c r="AC73" s="55">
        <f t="shared" si="18"/>
        <v>0</v>
      </c>
      <c r="AE73" s="55">
        <f t="shared" si="11"/>
        <v>0</v>
      </c>
      <c r="AG73" s="125" t="b">
        <f>OR(AND($C$5=Data!$G$24,K73="A"),AND($C$6=Data!$G$24,K73="B"),AND($C$7=Data!$G$24,K73="C"))*COUNTIFS(B:B,B73,K:K,K73,B:B,"&lt;&gt;"&amp;"",C:C,"&lt;&gt;"&amp;"")&gt;1</f>
        <v>0</v>
      </c>
      <c r="AH73" s="125" t="b">
        <f t="shared" si="12"/>
        <v>0</v>
      </c>
      <c r="AI73" s="55">
        <f t="shared" si="13"/>
        <v>0</v>
      </c>
    </row>
    <row r="74" spans="1:35" ht="30.75" customHeight="1" x14ac:dyDescent="0.25">
      <c r="A74" s="57"/>
      <c r="B74" s="57"/>
      <c r="C74" s="59"/>
      <c r="D74" s="119"/>
      <c r="E74" s="43"/>
      <c r="F74" s="43"/>
      <c r="G74" s="58"/>
      <c r="H74" s="123"/>
      <c r="I74" s="132"/>
      <c r="J74" s="135">
        <f t="shared" si="5"/>
        <v>0</v>
      </c>
      <c r="K74" s="64" t="str">
        <f t="shared" ref="K74:K105" si="19">IF(C74&lt;&gt;"",VLOOKUP(C74,budgetLine11ext,2,FALSE),"0")</f>
        <v>0</v>
      </c>
      <c r="L74" s="65" t="str">
        <f t="shared" ref="L74:L105" si="20">IF(C74&lt;&gt;"",VLOOKUP(C74,budgetLine11ext,3,FALSE),"0")</f>
        <v>0</v>
      </c>
      <c r="M74" s="55">
        <f>SUMIFS($J:$J,$C:$C,Data!$B$6,$B:$B,$B74)</f>
        <v>0</v>
      </c>
      <c r="N74" s="55">
        <f>SUMIFS($J:$J,$C:$C,Data!$B$7,$B:$B,$B74)</f>
        <v>0</v>
      </c>
      <c r="O74" s="55">
        <f>SUMIFS($J:$J,$C:$C,Data!$B$8,$B:$B,$B74)</f>
        <v>0</v>
      </c>
      <c r="P74" s="55">
        <f t="shared" si="6"/>
        <v>0</v>
      </c>
      <c r="Q74" s="55">
        <f t="shared" si="7"/>
        <v>0</v>
      </c>
      <c r="R74" s="25" t="b">
        <f>AND($L74="A",$C$5=Data!$G$24)</f>
        <v>0</v>
      </c>
      <c r="S74" s="25" t="b">
        <f>AND($L74="A",$C$5=Data!$G$23)</f>
        <v>0</v>
      </c>
      <c r="T74" s="55">
        <f t="shared" si="8"/>
        <v>0</v>
      </c>
      <c r="U74" s="55">
        <f t="shared" ref="U74:U105" si="21">IF(R74,P74*$D$5,0)</f>
        <v>0</v>
      </c>
      <c r="V74" s="25" t="b">
        <f>AND($L74="B",$C$6=Data!$G$24)</f>
        <v>0</v>
      </c>
      <c r="W74" s="25" t="b">
        <f>AND($L74="B",$C$6=Data!$G$23)</f>
        <v>0</v>
      </c>
      <c r="X74" s="55">
        <f t="shared" si="9"/>
        <v>0</v>
      </c>
      <c r="Y74" s="55">
        <f t="shared" ref="Y74:Y105" si="22">IF(V74,Q74*$D$6,0)</f>
        <v>0</v>
      </c>
      <c r="Z74" s="25" t="b">
        <f>AND($L74="C",$C$7=Data!$G$24)</f>
        <v>0</v>
      </c>
      <c r="AA74" s="25" t="b">
        <f>AND($L74="C",$C$7=Data!$G$23)</f>
        <v>0</v>
      </c>
      <c r="AB74" s="55">
        <f t="shared" si="10"/>
        <v>0</v>
      </c>
      <c r="AC74" s="55">
        <f t="shared" ref="AC74:AC105" si="23">IF(Z74,Q74*$D$7,0)</f>
        <v>0</v>
      </c>
      <c r="AE74" s="55">
        <f t="shared" si="11"/>
        <v>0</v>
      </c>
      <c r="AG74" s="125" t="b">
        <f>OR(AND($C$5=Data!$G$24,K74="A"),AND($C$6=Data!$G$24,K74="B"),AND($C$7=Data!$G$24,K74="C"))*COUNTIFS(B:B,B74,K:K,K74,B:B,"&lt;&gt;"&amp;"",C:C,"&lt;&gt;"&amp;"")&gt;1</f>
        <v>0</v>
      </c>
      <c r="AH74" s="125" t="b">
        <f t="shared" si="12"/>
        <v>0</v>
      </c>
      <c r="AI74" s="55">
        <f t="shared" si="13"/>
        <v>0</v>
      </c>
    </row>
    <row r="75" spans="1:35" ht="30.75" customHeight="1" x14ac:dyDescent="0.25">
      <c r="A75" s="57"/>
      <c r="B75" s="57"/>
      <c r="C75" s="59"/>
      <c r="D75" s="119"/>
      <c r="E75" s="43"/>
      <c r="F75" s="43"/>
      <c r="G75" s="58"/>
      <c r="H75" s="123"/>
      <c r="I75" s="132"/>
      <c r="J75" s="135">
        <f t="shared" ref="J75:J138" si="24">AI75</f>
        <v>0</v>
      </c>
      <c r="K75" s="64" t="str">
        <f t="shared" si="19"/>
        <v>0</v>
      </c>
      <c r="L75" s="65" t="str">
        <f t="shared" si="20"/>
        <v>0</v>
      </c>
      <c r="M75" s="55">
        <f>SUMIFS($J:$J,$C:$C,Data!$B$6,$B:$B,$B75)</f>
        <v>0</v>
      </c>
      <c r="N75" s="55">
        <f>SUMIFS($J:$J,$C:$C,Data!$B$7,$B:$B,$B75)</f>
        <v>0</v>
      </c>
      <c r="O75" s="55">
        <f>SUMIFS($J:$J,$C:$C,Data!$B$8,$B:$B,$B75)</f>
        <v>0</v>
      </c>
      <c r="P75" s="55">
        <f t="shared" ref="P75:P138" si="25">M75+N75+O75</f>
        <v>0</v>
      </c>
      <c r="Q75" s="55">
        <f t="shared" ref="Q75:Q138" si="26">SUMIFS(J:J,L:L,"A*",B:B,B75)</f>
        <v>0</v>
      </c>
      <c r="R75" s="25" t="b">
        <f>AND($L75="A",$C$5=Data!$G$24)</f>
        <v>0</v>
      </c>
      <c r="S75" s="25" t="b">
        <f>AND($L75="A",$C$5=Data!$G$23)</f>
        <v>0</v>
      </c>
      <c r="T75" s="55">
        <f t="shared" ref="T75:T138" si="27">IF(S75,$G75*$H75*$I75,0)</f>
        <v>0</v>
      </c>
      <c r="U75" s="55">
        <f t="shared" si="21"/>
        <v>0</v>
      </c>
      <c r="V75" s="25" t="b">
        <f>AND($L75="B",$C$6=Data!$G$24)</f>
        <v>0</v>
      </c>
      <c r="W75" s="25" t="b">
        <f>AND($L75="B",$C$6=Data!$G$23)</f>
        <v>0</v>
      </c>
      <c r="X75" s="55">
        <f t="shared" ref="X75:X138" si="28">IF(W75,$G75*$I75,0)</f>
        <v>0</v>
      </c>
      <c r="Y75" s="55">
        <f t="shared" si="22"/>
        <v>0</v>
      </c>
      <c r="Z75" s="25" t="b">
        <f>AND($L75="C",$C$7=Data!$G$24)</f>
        <v>0</v>
      </c>
      <c r="AA75" s="25" t="b">
        <f>AND($L75="C",$C$7=Data!$G$23)</f>
        <v>0</v>
      </c>
      <c r="AB75" s="55">
        <f t="shared" ref="AB75:AB138" si="29">IF(AA75,$G75*$H75*$I75,0)</f>
        <v>0</v>
      </c>
      <c r="AC75" s="55">
        <f t="shared" si="23"/>
        <v>0</v>
      </c>
      <c r="AE75" s="55">
        <f t="shared" ref="AE75:AE138" si="30">IF(OR(L75="D",L75="E",L75="F"),$G75*$I75,0)</f>
        <v>0</v>
      </c>
      <c r="AG75" s="125" t="b">
        <f>OR(AND($C$5=Data!$G$24,K75="A"),AND($C$6=Data!$G$24,K75="B"),AND($C$7=Data!$G$24,K75="C"))*COUNTIFS(B:B,B75,K:K,K75,B:B,"&lt;&gt;"&amp;"",C:C,"&lt;&gt;"&amp;"")&gt;1</f>
        <v>0</v>
      </c>
      <c r="AH75" s="125" t="b">
        <f t="shared" ref="AH75:AH138" si="31">AND(AND(A75&lt;&gt;"",B75&lt;&gt;""),RIGHT(A75,1)&lt;&gt;MID(B75,3,1))</f>
        <v>0</v>
      </c>
      <c r="AI75" s="55">
        <f t="shared" ref="AI75:AI138" si="32">T75+U75+X75+Y75+AB75+AC75+AE75</f>
        <v>0</v>
      </c>
    </row>
    <row r="76" spans="1:35" ht="30.75" customHeight="1" x14ac:dyDescent="0.25">
      <c r="A76" s="57"/>
      <c r="B76" s="57"/>
      <c r="C76" s="59"/>
      <c r="D76" s="119"/>
      <c r="E76" s="43"/>
      <c r="F76" s="43"/>
      <c r="G76" s="58"/>
      <c r="H76" s="123"/>
      <c r="I76" s="132"/>
      <c r="J76" s="135">
        <f t="shared" si="24"/>
        <v>0</v>
      </c>
      <c r="K76" s="64" t="str">
        <f t="shared" si="19"/>
        <v>0</v>
      </c>
      <c r="L76" s="65" t="str">
        <f t="shared" si="20"/>
        <v>0</v>
      </c>
      <c r="M76" s="55">
        <f>SUMIFS($J:$J,$C:$C,Data!$B$6,$B:$B,$B76)</f>
        <v>0</v>
      </c>
      <c r="N76" s="55">
        <f>SUMIFS($J:$J,$C:$C,Data!$B$7,$B:$B,$B76)</f>
        <v>0</v>
      </c>
      <c r="O76" s="55">
        <f>SUMIFS($J:$J,$C:$C,Data!$B$8,$B:$B,$B76)</f>
        <v>0</v>
      </c>
      <c r="P76" s="55">
        <f t="shared" si="25"/>
        <v>0</v>
      </c>
      <c r="Q76" s="55">
        <f t="shared" si="26"/>
        <v>0</v>
      </c>
      <c r="R76" s="25" t="b">
        <f>AND($L76="A",$C$5=Data!$G$24)</f>
        <v>0</v>
      </c>
      <c r="S76" s="25" t="b">
        <f>AND($L76="A",$C$5=Data!$G$23)</f>
        <v>0</v>
      </c>
      <c r="T76" s="55">
        <f t="shared" si="27"/>
        <v>0</v>
      </c>
      <c r="U76" s="55">
        <f t="shared" si="21"/>
        <v>0</v>
      </c>
      <c r="V76" s="25" t="b">
        <f>AND($L76="B",$C$6=Data!$G$24)</f>
        <v>0</v>
      </c>
      <c r="W76" s="25" t="b">
        <f>AND($L76="B",$C$6=Data!$G$23)</f>
        <v>0</v>
      </c>
      <c r="X76" s="55">
        <f t="shared" si="28"/>
        <v>0</v>
      </c>
      <c r="Y76" s="55">
        <f t="shared" si="22"/>
        <v>0</v>
      </c>
      <c r="Z76" s="25" t="b">
        <f>AND($L76="C",$C$7=Data!$G$24)</f>
        <v>0</v>
      </c>
      <c r="AA76" s="25" t="b">
        <f>AND($L76="C",$C$7=Data!$G$23)</f>
        <v>0</v>
      </c>
      <c r="AB76" s="55">
        <f t="shared" si="29"/>
        <v>0</v>
      </c>
      <c r="AC76" s="55">
        <f t="shared" si="23"/>
        <v>0</v>
      </c>
      <c r="AE76" s="55">
        <f t="shared" si="30"/>
        <v>0</v>
      </c>
      <c r="AG76" s="125" t="b">
        <f>OR(AND($C$5=Data!$G$24,K76="A"),AND($C$6=Data!$G$24,K76="B"),AND($C$7=Data!$G$24,K76="C"))*COUNTIFS(B:B,B76,K:K,K76,B:B,"&lt;&gt;"&amp;"",C:C,"&lt;&gt;"&amp;"")&gt;1</f>
        <v>0</v>
      </c>
      <c r="AH76" s="125" t="b">
        <f t="shared" si="31"/>
        <v>0</v>
      </c>
      <c r="AI76" s="55">
        <f t="shared" si="32"/>
        <v>0</v>
      </c>
    </row>
    <row r="77" spans="1:35" ht="30.75" customHeight="1" x14ac:dyDescent="0.25">
      <c r="A77" s="57"/>
      <c r="B77" s="57"/>
      <c r="C77" s="59"/>
      <c r="D77" s="119"/>
      <c r="E77" s="43"/>
      <c r="F77" s="43"/>
      <c r="G77" s="58"/>
      <c r="H77" s="123"/>
      <c r="I77" s="132"/>
      <c r="J77" s="135">
        <f t="shared" si="24"/>
        <v>0</v>
      </c>
      <c r="K77" s="64" t="str">
        <f t="shared" si="19"/>
        <v>0</v>
      </c>
      <c r="L77" s="65" t="str">
        <f t="shared" si="20"/>
        <v>0</v>
      </c>
      <c r="M77" s="55">
        <f>SUMIFS($J:$J,$C:$C,Data!$B$6,$B:$B,$B77)</f>
        <v>0</v>
      </c>
      <c r="N77" s="55">
        <f>SUMIFS($J:$J,$C:$C,Data!$B$7,$B:$B,$B77)</f>
        <v>0</v>
      </c>
      <c r="O77" s="55">
        <f>SUMIFS($J:$J,$C:$C,Data!$B$8,$B:$B,$B77)</f>
        <v>0</v>
      </c>
      <c r="P77" s="55">
        <f t="shared" si="25"/>
        <v>0</v>
      </c>
      <c r="Q77" s="55">
        <f t="shared" si="26"/>
        <v>0</v>
      </c>
      <c r="R77" s="25" t="b">
        <f>AND($L77="A",$C$5=Data!$G$24)</f>
        <v>0</v>
      </c>
      <c r="S77" s="25" t="b">
        <f>AND($L77="A",$C$5=Data!$G$23)</f>
        <v>0</v>
      </c>
      <c r="T77" s="55">
        <f t="shared" si="27"/>
        <v>0</v>
      </c>
      <c r="U77" s="55">
        <f t="shared" si="21"/>
        <v>0</v>
      </c>
      <c r="V77" s="25" t="b">
        <f>AND($L77="B",$C$6=Data!$G$24)</f>
        <v>0</v>
      </c>
      <c r="W77" s="25" t="b">
        <f>AND($L77="B",$C$6=Data!$G$23)</f>
        <v>0</v>
      </c>
      <c r="X77" s="55">
        <f t="shared" si="28"/>
        <v>0</v>
      </c>
      <c r="Y77" s="55">
        <f t="shared" si="22"/>
        <v>0</v>
      </c>
      <c r="Z77" s="25" t="b">
        <f>AND($L77="C",$C$7=Data!$G$24)</f>
        <v>0</v>
      </c>
      <c r="AA77" s="25" t="b">
        <f>AND($L77="C",$C$7=Data!$G$23)</f>
        <v>0</v>
      </c>
      <c r="AB77" s="55">
        <f t="shared" si="29"/>
        <v>0</v>
      </c>
      <c r="AC77" s="55">
        <f t="shared" si="23"/>
        <v>0</v>
      </c>
      <c r="AE77" s="55">
        <f t="shared" si="30"/>
        <v>0</v>
      </c>
      <c r="AG77" s="125" t="b">
        <f>OR(AND($C$5=Data!$G$24,K77="A"),AND($C$6=Data!$G$24,K77="B"),AND($C$7=Data!$G$24,K77="C"))*COUNTIFS(B:B,B77,K:K,K77,B:B,"&lt;&gt;"&amp;"",C:C,"&lt;&gt;"&amp;"")&gt;1</f>
        <v>0</v>
      </c>
      <c r="AH77" s="125" t="b">
        <f t="shared" si="31"/>
        <v>0</v>
      </c>
      <c r="AI77" s="55">
        <f t="shared" si="32"/>
        <v>0</v>
      </c>
    </row>
    <row r="78" spans="1:35" ht="30.75" customHeight="1" x14ac:dyDescent="0.25">
      <c r="A78" s="57"/>
      <c r="B78" s="57"/>
      <c r="C78" s="59"/>
      <c r="D78" s="119"/>
      <c r="E78" s="43"/>
      <c r="F78" s="43"/>
      <c r="G78" s="58"/>
      <c r="H78" s="123"/>
      <c r="I78" s="132"/>
      <c r="J78" s="135">
        <f t="shared" si="24"/>
        <v>0</v>
      </c>
      <c r="K78" s="64" t="str">
        <f t="shared" si="19"/>
        <v>0</v>
      </c>
      <c r="L78" s="65" t="str">
        <f t="shared" si="20"/>
        <v>0</v>
      </c>
      <c r="M78" s="55">
        <f>SUMIFS($J:$J,$C:$C,Data!$B$6,$B:$B,$B78)</f>
        <v>0</v>
      </c>
      <c r="N78" s="55">
        <f>SUMIFS($J:$J,$C:$C,Data!$B$7,$B:$B,$B78)</f>
        <v>0</v>
      </c>
      <c r="O78" s="55">
        <f>SUMIFS($J:$J,$C:$C,Data!$B$8,$B:$B,$B78)</f>
        <v>0</v>
      </c>
      <c r="P78" s="55">
        <f t="shared" si="25"/>
        <v>0</v>
      </c>
      <c r="Q78" s="55">
        <f t="shared" si="26"/>
        <v>0</v>
      </c>
      <c r="R78" s="25" t="b">
        <f>AND($L78="A",$C$5=Data!$G$24)</f>
        <v>0</v>
      </c>
      <c r="S78" s="25" t="b">
        <f>AND($L78="A",$C$5=Data!$G$23)</f>
        <v>0</v>
      </c>
      <c r="T78" s="55">
        <f t="shared" si="27"/>
        <v>0</v>
      </c>
      <c r="U78" s="55">
        <f t="shared" si="21"/>
        <v>0</v>
      </c>
      <c r="V78" s="25" t="b">
        <f>AND($L78="B",$C$6=Data!$G$24)</f>
        <v>0</v>
      </c>
      <c r="W78" s="25" t="b">
        <f>AND($L78="B",$C$6=Data!$G$23)</f>
        <v>0</v>
      </c>
      <c r="X78" s="55">
        <f t="shared" si="28"/>
        <v>0</v>
      </c>
      <c r="Y78" s="55">
        <f t="shared" si="22"/>
        <v>0</v>
      </c>
      <c r="Z78" s="25" t="b">
        <f>AND($L78="C",$C$7=Data!$G$24)</f>
        <v>0</v>
      </c>
      <c r="AA78" s="25" t="b">
        <f>AND($L78="C",$C$7=Data!$G$23)</f>
        <v>0</v>
      </c>
      <c r="AB78" s="55">
        <f t="shared" si="29"/>
        <v>0</v>
      </c>
      <c r="AC78" s="55">
        <f t="shared" si="23"/>
        <v>0</v>
      </c>
      <c r="AE78" s="55">
        <f t="shared" si="30"/>
        <v>0</v>
      </c>
      <c r="AG78" s="125" t="b">
        <f>OR(AND($C$5=Data!$G$24,K78="A"),AND($C$6=Data!$G$24,K78="B"),AND($C$7=Data!$G$24,K78="C"))*COUNTIFS(B:B,B78,K:K,K78,B:B,"&lt;&gt;"&amp;"",C:C,"&lt;&gt;"&amp;"")&gt;1</f>
        <v>0</v>
      </c>
      <c r="AH78" s="125" t="b">
        <f t="shared" si="31"/>
        <v>0</v>
      </c>
      <c r="AI78" s="55">
        <f t="shared" si="32"/>
        <v>0</v>
      </c>
    </row>
    <row r="79" spans="1:35" ht="30.75" customHeight="1" x14ac:dyDescent="0.25">
      <c r="A79" s="57"/>
      <c r="B79" s="57"/>
      <c r="C79" s="59"/>
      <c r="D79" s="119"/>
      <c r="E79" s="43"/>
      <c r="F79" s="43"/>
      <c r="G79" s="58"/>
      <c r="H79" s="123"/>
      <c r="I79" s="132"/>
      <c r="J79" s="135">
        <f t="shared" si="24"/>
        <v>0</v>
      </c>
      <c r="K79" s="64" t="str">
        <f t="shared" si="19"/>
        <v>0</v>
      </c>
      <c r="L79" s="65" t="str">
        <f t="shared" si="20"/>
        <v>0</v>
      </c>
      <c r="M79" s="55">
        <f>SUMIFS($J:$J,$C:$C,Data!$B$6,$B:$B,$B79)</f>
        <v>0</v>
      </c>
      <c r="N79" s="55">
        <f>SUMIFS($J:$J,$C:$C,Data!$B$7,$B:$B,$B79)</f>
        <v>0</v>
      </c>
      <c r="O79" s="55">
        <f>SUMIFS($J:$J,$C:$C,Data!$B$8,$B:$B,$B79)</f>
        <v>0</v>
      </c>
      <c r="P79" s="55">
        <f t="shared" si="25"/>
        <v>0</v>
      </c>
      <c r="Q79" s="55">
        <f t="shared" si="26"/>
        <v>0</v>
      </c>
      <c r="R79" s="25" t="b">
        <f>AND($L79="A",$C$5=Data!$G$24)</f>
        <v>0</v>
      </c>
      <c r="S79" s="25" t="b">
        <f>AND($L79="A",$C$5=Data!$G$23)</f>
        <v>0</v>
      </c>
      <c r="T79" s="55">
        <f t="shared" si="27"/>
        <v>0</v>
      </c>
      <c r="U79" s="55">
        <f t="shared" si="21"/>
        <v>0</v>
      </c>
      <c r="V79" s="25" t="b">
        <f>AND($L79="B",$C$6=Data!$G$24)</f>
        <v>0</v>
      </c>
      <c r="W79" s="25" t="b">
        <f>AND($L79="B",$C$6=Data!$G$23)</f>
        <v>0</v>
      </c>
      <c r="X79" s="55">
        <f t="shared" si="28"/>
        <v>0</v>
      </c>
      <c r="Y79" s="55">
        <f t="shared" si="22"/>
        <v>0</v>
      </c>
      <c r="Z79" s="25" t="b">
        <f>AND($L79="C",$C$7=Data!$G$24)</f>
        <v>0</v>
      </c>
      <c r="AA79" s="25" t="b">
        <f>AND($L79="C",$C$7=Data!$G$23)</f>
        <v>0</v>
      </c>
      <c r="AB79" s="55">
        <f t="shared" si="29"/>
        <v>0</v>
      </c>
      <c r="AC79" s="55">
        <f t="shared" si="23"/>
        <v>0</v>
      </c>
      <c r="AE79" s="55">
        <f t="shared" si="30"/>
        <v>0</v>
      </c>
      <c r="AG79" s="125" t="b">
        <f>OR(AND($C$5=Data!$G$24,K79="A"),AND($C$6=Data!$G$24,K79="B"),AND($C$7=Data!$G$24,K79="C"))*COUNTIFS(B:B,B79,K:K,K79,B:B,"&lt;&gt;"&amp;"",C:C,"&lt;&gt;"&amp;"")&gt;1</f>
        <v>0</v>
      </c>
      <c r="AH79" s="125" t="b">
        <f t="shared" si="31"/>
        <v>0</v>
      </c>
      <c r="AI79" s="55">
        <f t="shared" si="32"/>
        <v>0</v>
      </c>
    </row>
    <row r="80" spans="1:35" ht="30.75" customHeight="1" x14ac:dyDescent="0.25">
      <c r="A80" s="57"/>
      <c r="B80" s="57"/>
      <c r="C80" s="59"/>
      <c r="D80" s="119"/>
      <c r="E80" s="43"/>
      <c r="F80" s="43"/>
      <c r="G80" s="58"/>
      <c r="H80" s="123"/>
      <c r="I80" s="132"/>
      <c r="J80" s="135">
        <f t="shared" si="24"/>
        <v>0</v>
      </c>
      <c r="K80" s="64" t="str">
        <f t="shared" si="19"/>
        <v>0</v>
      </c>
      <c r="L80" s="65" t="str">
        <f t="shared" si="20"/>
        <v>0</v>
      </c>
      <c r="M80" s="55">
        <f>SUMIFS($J:$J,$C:$C,Data!$B$6,$B:$B,$B80)</f>
        <v>0</v>
      </c>
      <c r="N80" s="55">
        <f>SUMIFS($J:$J,$C:$C,Data!$B$7,$B:$B,$B80)</f>
        <v>0</v>
      </c>
      <c r="O80" s="55">
        <f>SUMIFS($J:$J,$C:$C,Data!$B$8,$B:$B,$B80)</f>
        <v>0</v>
      </c>
      <c r="P80" s="55">
        <f t="shared" si="25"/>
        <v>0</v>
      </c>
      <c r="Q80" s="55">
        <f t="shared" si="26"/>
        <v>0</v>
      </c>
      <c r="R80" s="25" t="b">
        <f>AND($L80="A",$C$5=Data!$G$24)</f>
        <v>0</v>
      </c>
      <c r="S80" s="25" t="b">
        <f>AND($L80="A",$C$5=Data!$G$23)</f>
        <v>0</v>
      </c>
      <c r="T80" s="55">
        <f t="shared" si="27"/>
        <v>0</v>
      </c>
      <c r="U80" s="55">
        <f t="shared" si="21"/>
        <v>0</v>
      </c>
      <c r="V80" s="25" t="b">
        <f>AND($L80="B",$C$6=Data!$G$24)</f>
        <v>0</v>
      </c>
      <c r="W80" s="25" t="b">
        <f>AND($L80="B",$C$6=Data!$G$23)</f>
        <v>0</v>
      </c>
      <c r="X80" s="55">
        <f t="shared" si="28"/>
        <v>0</v>
      </c>
      <c r="Y80" s="55">
        <f t="shared" si="22"/>
        <v>0</v>
      </c>
      <c r="Z80" s="25" t="b">
        <f>AND($L80="C",$C$7=Data!$G$24)</f>
        <v>0</v>
      </c>
      <c r="AA80" s="25" t="b">
        <f>AND($L80="C",$C$7=Data!$G$23)</f>
        <v>0</v>
      </c>
      <c r="AB80" s="55">
        <f t="shared" si="29"/>
        <v>0</v>
      </c>
      <c r="AC80" s="55">
        <f t="shared" si="23"/>
        <v>0</v>
      </c>
      <c r="AE80" s="55">
        <f t="shared" si="30"/>
        <v>0</v>
      </c>
      <c r="AG80" s="125" t="b">
        <f>OR(AND($C$5=Data!$G$24,K80="A"),AND($C$6=Data!$G$24,K80="B"),AND($C$7=Data!$G$24,K80="C"))*COUNTIFS(B:B,B80,K:K,K80,B:B,"&lt;&gt;"&amp;"",C:C,"&lt;&gt;"&amp;"")&gt;1</f>
        <v>0</v>
      </c>
      <c r="AH80" s="125" t="b">
        <f t="shared" si="31"/>
        <v>0</v>
      </c>
      <c r="AI80" s="55">
        <f t="shared" si="32"/>
        <v>0</v>
      </c>
    </row>
    <row r="81" spans="1:35" ht="30.75" customHeight="1" x14ac:dyDescent="0.25">
      <c r="A81" s="57"/>
      <c r="B81" s="57"/>
      <c r="C81" s="59"/>
      <c r="D81" s="119"/>
      <c r="E81" s="43"/>
      <c r="F81" s="43"/>
      <c r="G81" s="58"/>
      <c r="H81" s="123"/>
      <c r="I81" s="132"/>
      <c r="J81" s="135">
        <f t="shared" si="24"/>
        <v>0</v>
      </c>
      <c r="K81" s="64" t="str">
        <f t="shared" si="19"/>
        <v>0</v>
      </c>
      <c r="L81" s="65" t="str">
        <f t="shared" si="20"/>
        <v>0</v>
      </c>
      <c r="M81" s="55">
        <f>SUMIFS($J:$J,$C:$C,Data!$B$6,$B:$B,$B81)</f>
        <v>0</v>
      </c>
      <c r="N81" s="55">
        <f>SUMIFS($J:$J,$C:$C,Data!$B$7,$B:$B,$B81)</f>
        <v>0</v>
      </c>
      <c r="O81" s="55">
        <f>SUMIFS($J:$J,$C:$C,Data!$B$8,$B:$B,$B81)</f>
        <v>0</v>
      </c>
      <c r="P81" s="55">
        <f t="shared" si="25"/>
        <v>0</v>
      </c>
      <c r="Q81" s="55">
        <f t="shared" si="26"/>
        <v>0</v>
      </c>
      <c r="R81" s="25" t="b">
        <f>AND($L81="A",$C$5=Data!$G$24)</f>
        <v>0</v>
      </c>
      <c r="S81" s="25" t="b">
        <f>AND($L81="A",$C$5=Data!$G$23)</f>
        <v>0</v>
      </c>
      <c r="T81" s="55">
        <f t="shared" si="27"/>
        <v>0</v>
      </c>
      <c r="U81" s="55">
        <f t="shared" si="21"/>
        <v>0</v>
      </c>
      <c r="V81" s="25" t="b">
        <f>AND($L81="B",$C$6=Data!$G$24)</f>
        <v>0</v>
      </c>
      <c r="W81" s="25" t="b">
        <f>AND($L81="B",$C$6=Data!$G$23)</f>
        <v>0</v>
      </c>
      <c r="X81" s="55">
        <f t="shared" si="28"/>
        <v>0</v>
      </c>
      <c r="Y81" s="55">
        <f t="shared" si="22"/>
        <v>0</v>
      </c>
      <c r="Z81" s="25" t="b">
        <f>AND($L81="C",$C$7=Data!$G$24)</f>
        <v>0</v>
      </c>
      <c r="AA81" s="25" t="b">
        <f>AND($L81="C",$C$7=Data!$G$23)</f>
        <v>0</v>
      </c>
      <c r="AB81" s="55">
        <f t="shared" si="29"/>
        <v>0</v>
      </c>
      <c r="AC81" s="55">
        <f t="shared" si="23"/>
        <v>0</v>
      </c>
      <c r="AE81" s="55">
        <f t="shared" si="30"/>
        <v>0</v>
      </c>
      <c r="AG81" s="125" t="b">
        <f>OR(AND($C$5=Data!$G$24,K81="A"),AND($C$6=Data!$G$24,K81="B"),AND($C$7=Data!$G$24,K81="C"))*COUNTIFS(B:B,B81,K:K,K81,B:B,"&lt;&gt;"&amp;"",C:C,"&lt;&gt;"&amp;"")&gt;1</f>
        <v>0</v>
      </c>
      <c r="AH81" s="125" t="b">
        <f t="shared" si="31"/>
        <v>0</v>
      </c>
      <c r="AI81" s="55">
        <f t="shared" si="32"/>
        <v>0</v>
      </c>
    </row>
    <row r="82" spans="1:35" ht="30.75" customHeight="1" x14ac:dyDescent="0.25">
      <c r="A82" s="57"/>
      <c r="B82" s="57"/>
      <c r="C82" s="59"/>
      <c r="D82" s="119"/>
      <c r="E82" s="43"/>
      <c r="F82" s="43"/>
      <c r="G82" s="58"/>
      <c r="H82" s="123"/>
      <c r="I82" s="132"/>
      <c r="J82" s="135">
        <f t="shared" si="24"/>
        <v>0</v>
      </c>
      <c r="K82" s="64" t="str">
        <f t="shared" si="19"/>
        <v>0</v>
      </c>
      <c r="L82" s="65" t="str">
        <f t="shared" si="20"/>
        <v>0</v>
      </c>
      <c r="M82" s="55">
        <f>SUMIFS($J:$J,$C:$C,Data!$B$6,$B:$B,$B82)</f>
        <v>0</v>
      </c>
      <c r="N82" s="55">
        <f>SUMIFS($J:$J,$C:$C,Data!$B$7,$B:$B,$B82)</f>
        <v>0</v>
      </c>
      <c r="O82" s="55">
        <f>SUMIFS($J:$J,$C:$C,Data!$B$8,$B:$B,$B82)</f>
        <v>0</v>
      </c>
      <c r="P82" s="55">
        <f t="shared" si="25"/>
        <v>0</v>
      </c>
      <c r="Q82" s="55">
        <f t="shared" si="26"/>
        <v>0</v>
      </c>
      <c r="R82" s="25" t="b">
        <f>AND($L82="A",$C$5=Data!$G$24)</f>
        <v>0</v>
      </c>
      <c r="S82" s="25" t="b">
        <f>AND($L82="A",$C$5=Data!$G$23)</f>
        <v>0</v>
      </c>
      <c r="T82" s="55">
        <f t="shared" si="27"/>
        <v>0</v>
      </c>
      <c r="U82" s="55">
        <f t="shared" si="21"/>
        <v>0</v>
      </c>
      <c r="V82" s="25" t="b">
        <f>AND($L82="B",$C$6=Data!$G$24)</f>
        <v>0</v>
      </c>
      <c r="W82" s="25" t="b">
        <f>AND($L82="B",$C$6=Data!$G$23)</f>
        <v>0</v>
      </c>
      <c r="X82" s="55">
        <f t="shared" si="28"/>
        <v>0</v>
      </c>
      <c r="Y82" s="55">
        <f t="shared" si="22"/>
        <v>0</v>
      </c>
      <c r="Z82" s="25" t="b">
        <f>AND($L82="C",$C$7=Data!$G$24)</f>
        <v>0</v>
      </c>
      <c r="AA82" s="25" t="b">
        <f>AND($L82="C",$C$7=Data!$G$23)</f>
        <v>0</v>
      </c>
      <c r="AB82" s="55">
        <f t="shared" si="29"/>
        <v>0</v>
      </c>
      <c r="AC82" s="55">
        <f t="shared" si="23"/>
        <v>0</v>
      </c>
      <c r="AE82" s="55">
        <f t="shared" si="30"/>
        <v>0</v>
      </c>
      <c r="AG82" s="125" t="b">
        <f>OR(AND($C$5=Data!$G$24,K82="A"),AND($C$6=Data!$G$24,K82="B"),AND($C$7=Data!$G$24,K82="C"))*COUNTIFS(B:B,B82,K:K,K82,B:B,"&lt;&gt;"&amp;"",C:C,"&lt;&gt;"&amp;"")&gt;1</f>
        <v>0</v>
      </c>
      <c r="AH82" s="125" t="b">
        <f t="shared" si="31"/>
        <v>0</v>
      </c>
      <c r="AI82" s="55">
        <f t="shared" si="32"/>
        <v>0</v>
      </c>
    </row>
    <row r="83" spans="1:35" ht="30.75" customHeight="1" x14ac:dyDescent="0.25">
      <c r="A83" s="57"/>
      <c r="B83" s="57"/>
      <c r="C83" s="59"/>
      <c r="D83" s="119"/>
      <c r="E83" s="43"/>
      <c r="F83" s="43"/>
      <c r="G83" s="58"/>
      <c r="H83" s="123"/>
      <c r="I83" s="132"/>
      <c r="J83" s="135">
        <f t="shared" si="24"/>
        <v>0</v>
      </c>
      <c r="K83" s="64" t="str">
        <f t="shared" si="19"/>
        <v>0</v>
      </c>
      <c r="L83" s="65" t="str">
        <f t="shared" si="20"/>
        <v>0</v>
      </c>
      <c r="M83" s="55">
        <f>SUMIFS($J:$J,$C:$C,Data!$B$6,$B:$B,$B83)</f>
        <v>0</v>
      </c>
      <c r="N83" s="55">
        <f>SUMIFS($J:$J,$C:$C,Data!$B$7,$B:$B,$B83)</f>
        <v>0</v>
      </c>
      <c r="O83" s="55">
        <f>SUMIFS($J:$J,$C:$C,Data!$B$8,$B:$B,$B83)</f>
        <v>0</v>
      </c>
      <c r="P83" s="55">
        <f t="shared" si="25"/>
        <v>0</v>
      </c>
      <c r="Q83" s="55">
        <f t="shared" si="26"/>
        <v>0</v>
      </c>
      <c r="R83" s="25" t="b">
        <f>AND($L83="A",$C$5=Data!$G$24)</f>
        <v>0</v>
      </c>
      <c r="S83" s="25" t="b">
        <f>AND($L83="A",$C$5=Data!$G$23)</f>
        <v>0</v>
      </c>
      <c r="T83" s="55">
        <f t="shared" si="27"/>
        <v>0</v>
      </c>
      <c r="U83" s="55">
        <f t="shared" si="21"/>
        <v>0</v>
      </c>
      <c r="V83" s="25" t="b">
        <f>AND($L83="B",$C$6=Data!$G$24)</f>
        <v>0</v>
      </c>
      <c r="W83" s="25" t="b">
        <f>AND($L83="B",$C$6=Data!$G$23)</f>
        <v>0</v>
      </c>
      <c r="X83" s="55">
        <f t="shared" si="28"/>
        <v>0</v>
      </c>
      <c r="Y83" s="55">
        <f t="shared" si="22"/>
        <v>0</v>
      </c>
      <c r="Z83" s="25" t="b">
        <f>AND($L83="C",$C$7=Data!$G$24)</f>
        <v>0</v>
      </c>
      <c r="AA83" s="25" t="b">
        <f>AND($L83="C",$C$7=Data!$G$23)</f>
        <v>0</v>
      </c>
      <c r="AB83" s="55">
        <f t="shared" si="29"/>
        <v>0</v>
      </c>
      <c r="AC83" s="55">
        <f t="shared" si="23"/>
        <v>0</v>
      </c>
      <c r="AE83" s="55">
        <f t="shared" si="30"/>
        <v>0</v>
      </c>
      <c r="AG83" s="125" t="b">
        <f>OR(AND($C$5=Data!$G$24,K83="A"),AND($C$6=Data!$G$24,K83="B"),AND($C$7=Data!$G$24,K83="C"))*COUNTIFS(B:B,B83,K:K,K83,B:B,"&lt;&gt;"&amp;"",C:C,"&lt;&gt;"&amp;"")&gt;1</f>
        <v>0</v>
      </c>
      <c r="AH83" s="125" t="b">
        <f t="shared" si="31"/>
        <v>0</v>
      </c>
      <c r="AI83" s="55">
        <f t="shared" si="32"/>
        <v>0</v>
      </c>
    </row>
    <row r="84" spans="1:35" ht="30.75" customHeight="1" x14ac:dyDescent="0.25">
      <c r="A84" s="57"/>
      <c r="B84" s="57"/>
      <c r="C84" s="59"/>
      <c r="D84" s="119"/>
      <c r="E84" s="43"/>
      <c r="F84" s="43"/>
      <c r="G84" s="58"/>
      <c r="H84" s="123"/>
      <c r="I84" s="132"/>
      <c r="J84" s="135">
        <f t="shared" si="24"/>
        <v>0</v>
      </c>
      <c r="K84" s="64" t="str">
        <f t="shared" si="19"/>
        <v>0</v>
      </c>
      <c r="L84" s="65" t="str">
        <f t="shared" si="20"/>
        <v>0</v>
      </c>
      <c r="M84" s="55">
        <f>SUMIFS($J:$J,$C:$C,Data!$B$6,$B:$B,$B84)</f>
        <v>0</v>
      </c>
      <c r="N84" s="55">
        <f>SUMIFS($J:$J,$C:$C,Data!$B$7,$B:$B,$B84)</f>
        <v>0</v>
      </c>
      <c r="O84" s="55">
        <f>SUMIFS($J:$J,$C:$C,Data!$B$8,$B:$B,$B84)</f>
        <v>0</v>
      </c>
      <c r="P84" s="55">
        <f t="shared" si="25"/>
        <v>0</v>
      </c>
      <c r="Q84" s="55">
        <f t="shared" si="26"/>
        <v>0</v>
      </c>
      <c r="R84" s="25" t="b">
        <f>AND($L84="A",$C$5=Data!$G$24)</f>
        <v>0</v>
      </c>
      <c r="S84" s="25" t="b">
        <f>AND($L84="A",$C$5=Data!$G$23)</f>
        <v>0</v>
      </c>
      <c r="T84" s="55">
        <f t="shared" si="27"/>
        <v>0</v>
      </c>
      <c r="U84" s="55">
        <f t="shared" si="21"/>
        <v>0</v>
      </c>
      <c r="V84" s="25" t="b">
        <f>AND($L84="B",$C$6=Data!$G$24)</f>
        <v>0</v>
      </c>
      <c r="W84" s="25" t="b">
        <f>AND($L84="B",$C$6=Data!$G$23)</f>
        <v>0</v>
      </c>
      <c r="X84" s="55">
        <f t="shared" si="28"/>
        <v>0</v>
      </c>
      <c r="Y84" s="55">
        <f t="shared" si="22"/>
        <v>0</v>
      </c>
      <c r="Z84" s="25" t="b">
        <f>AND($L84="C",$C$7=Data!$G$24)</f>
        <v>0</v>
      </c>
      <c r="AA84" s="25" t="b">
        <f>AND($L84="C",$C$7=Data!$G$23)</f>
        <v>0</v>
      </c>
      <c r="AB84" s="55">
        <f t="shared" si="29"/>
        <v>0</v>
      </c>
      <c r="AC84" s="55">
        <f t="shared" si="23"/>
        <v>0</v>
      </c>
      <c r="AE84" s="55">
        <f t="shared" si="30"/>
        <v>0</v>
      </c>
      <c r="AG84" s="125" t="b">
        <f>OR(AND($C$5=Data!$G$24,K84="A"),AND($C$6=Data!$G$24,K84="B"),AND($C$7=Data!$G$24,K84="C"))*COUNTIFS(B:B,B84,K:K,K84,B:B,"&lt;&gt;"&amp;"",C:C,"&lt;&gt;"&amp;"")&gt;1</f>
        <v>0</v>
      </c>
      <c r="AH84" s="125" t="b">
        <f t="shared" si="31"/>
        <v>0</v>
      </c>
      <c r="AI84" s="55">
        <f t="shared" si="32"/>
        <v>0</v>
      </c>
    </row>
    <row r="85" spans="1:35" ht="30.75" customHeight="1" x14ac:dyDescent="0.25">
      <c r="A85" s="57"/>
      <c r="B85" s="57"/>
      <c r="C85" s="59"/>
      <c r="D85" s="119"/>
      <c r="E85" s="43"/>
      <c r="F85" s="43"/>
      <c r="G85" s="58"/>
      <c r="H85" s="123"/>
      <c r="I85" s="132"/>
      <c r="J85" s="135">
        <f t="shared" si="24"/>
        <v>0</v>
      </c>
      <c r="K85" s="64" t="str">
        <f t="shared" si="19"/>
        <v>0</v>
      </c>
      <c r="L85" s="65" t="str">
        <f t="shared" si="20"/>
        <v>0</v>
      </c>
      <c r="M85" s="55">
        <f>SUMIFS($J:$J,$C:$C,Data!$B$6,$B:$B,$B85)</f>
        <v>0</v>
      </c>
      <c r="N85" s="55">
        <f>SUMIFS($J:$J,$C:$C,Data!$B$7,$B:$B,$B85)</f>
        <v>0</v>
      </c>
      <c r="O85" s="55">
        <f>SUMIFS($J:$J,$C:$C,Data!$B$8,$B:$B,$B85)</f>
        <v>0</v>
      </c>
      <c r="P85" s="55">
        <f t="shared" si="25"/>
        <v>0</v>
      </c>
      <c r="Q85" s="55">
        <f t="shared" si="26"/>
        <v>0</v>
      </c>
      <c r="R85" s="25" t="b">
        <f>AND($L85="A",$C$5=Data!$G$24)</f>
        <v>0</v>
      </c>
      <c r="S85" s="25" t="b">
        <f>AND($L85="A",$C$5=Data!$G$23)</f>
        <v>0</v>
      </c>
      <c r="T85" s="55">
        <f t="shared" si="27"/>
        <v>0</v>
      </c>
      <c r="U85" s="55">
        <f t="shared" si="21"/>
        <v>0</v>
      </c>
      <c r="V85" s="25" t="b">
        <f>AND($L85="B",$C$6=Data!$G$24)</f>
        <v>0</v>
      </c>
      <c r="W85" s="25" t="b">
        <f>AND($L85="B",$C$6=Data!$G$23)</f>
        <v>0</v>
      </c>
      <c r="X85" s="55">
        <f t="shared" si="28"/>
        <v>0</v>
      </c>
      <c r="Y85" s="55">
        <f t="shared" si="22"/>
        <v>0</v>
      </c>
      <c r="Z85" s="25" t="b">
        <f>AND($L85="C",$C$7=Data!$G$24)</f>
        <v>0</v>
      </c>
      <c r="AA85" s="25" t="b">
        <f>AND($L85="C",$C$7=Data!$G$23)</f>
        <v>0</v>
      </c>
      <c r="AB85" s="55">
        <f t="shared" si="29"/>
        <v>0</v>
      </c>
      <c r="AC85" s="55">
        <f t="shared" si="23"/>
        <v>0</v>
      </c>
      <c r="AE85" s="55">
        <f t="shared" si="30"/>
        <v>0</v>
      </c>
      <c r="AG85" s="125" t="b">
        <f>OR(AND($C$5=Data!$G$24,K85="A"),AND($C$6=Data!$G$24,K85="B"),AND($C$7=Data!$G$24,K85="C"))*COUNTIFS(B:B,B85,K:K,K85,B:B,"&lt;&gt;"&amp;"",C:C,"&lt;&gt;"&amp;"")&gt;1</f>
        <v>0</v>
      </c>
      <c r="AH85" s="125" t="b">
        <f t="shared" si="31"/>
        <v>0</v>
      </c>
      <c r="AI85" s="55">
        <f t="shared" si="32"/>
        <v>0</v>
      </c>
    </row>
    <row r="86" spans="1:35" ht="30.75" customHeight="1" x14ac:dyDescent="0.25">
      <c r="A86" s="57"/>
      <c r="B86" s="57"/>
      <c r="C86" s="59"/>
      <c r="D86" s="119"/>
      <c r="E86" s="43"/>
      <c r="F86" s="43"/>
      <c r="G86" s="58"/>
      <c r="H86" s="123"/>
      <c r="I86" s="132"/>
      <c r="J86" s="135">
        <f t="shared" si="24"/>
        <v>0</v>
      </c>
      <c r="K86" s="64" t="str">
        <f t="shared" si="19"/>
        <v>0</v>
      </c>
      <c r="L86" s="65" t="str">
        <f t="shared" si="20"/>
        <v>0</v>
      </c>
      <c r="M86" s="55">
        <f>SUMIFS($J:$J,$C:$C,Data!$B$6,$B:$B,$B86)</f>
        <v>0</v>
      </c>
      <c r="N86" s="55">
        <f>SUMIFS($J:$J,$C:$C,Data!$B$7,$B:$B,$B86)</f>
        <v>0</v>
      </c>
      <c r="O86" s="55">
        <f>SUMIFS($J:$J,$C:$C,Data!$B$8,$B:$B,$B86)</f>
        <v>0</v>
      </c>
      <c r="P86" s="55">
        <f t="shared" si="25"/>
        <v>0</v>
      </c>
      <c r="Q86" s="55">
        <f t="shared" si="26"/>
        <v>0</v>
      </c>
      <c r="R86" s="25" t="b">
        <f>AND($L86="A",$C$5=Data!$G$24)</f>
        <v>0</v>
      </c>
      <c r="S86" s="25" t="b">
        <f>AND($L86="A",$C$5=Data!$G$23)</f>
        <v>0</v>
      </c>
      <c r="T86" s="55">
        <f t="shared" si="27"/>
        <v>0</v>
      </c>
      <c r="U86" s="55">
        <f t="shared" si="21"/>
        <v>0</v>
      </c>
      <c r="V86" s="25" t="b">
        <f>AND($L86="B",$C$6=Data!$G$24)</f>
        <v>0</v>
      </c>
      <c r="W86" s="25" t="b">
        <f>AND($L86="B",$C$6=Data!$G$23)</f>
        <v>0</v>
      </c>
      <c r="X86" s="55">
        <f t="shared" si="28"/>
        <v>0</v>
      </c>
      <c r="Y86" s="55">
        <f t="shared" si="22"/>
        <v>0</v>
      </c>
      <c r="Z86" s="25" t="b">
        <f>AND($L86="C",$C$7=Data!$G$24)</f>
        <v>0</v>
      </c>
      <c r="AA86" s="25" t="b">
        <f>AND($L86="C",$C$7=Data!$G$23)</f>
        <v>0</v>
      </c>
      <c r="AB86" s="55">
        <f t="shared" si="29"/>
        <v>0</v>
      </c>
      <c r="AC86" s="55">
        <f t="shared" si="23"/>
        <v>0</v>
      </c>
      <c r="AE86" s="55">
        <f t="shared" si="30"/>
        <v>0</v>
      </c>
      <c r="AG86" s="125" t="b">
        <f>OR(AND($C$5=Data!$G$24,K86="A"),AND($C$6=Data!$G$24,K86="B"),AND($C$7=Data!$G$24,K86="C"))*COUNTIFS(B:B,B86,K:K,K86,B:B,"&lt;&gt;"&amp;"",C:C,"&lt;&gt;"&amp;"")&gt;1</f>
        <v>0</v>
      </c>
      <c r="AH86" s="125" t="b">
        <f t="shared" si="31"/>
        <v>0</v>
      </c>
      <c r="AI86" s="55">
        <f t="shared" si="32"/>
        <v>0</v>
      </c>
    </row>
    <row r="87" spans="1:35" ht="30.75" customHeight="1" x14ac:dyDescent="0.25">
      <c r="A87" s="57"/>
      <c r="B87" s="57"/>
      <c r="C87" s="59"/>
      <c r="D87" s="119"/>
      <c r="E87" s="43"/>
      <c r="F87" s="43"/>
      <c r="G87" s="58"/>
      <c r="H87" s="123"/>
      <c r="I87" s="132"/>
      <c r="J87" s="135">
        <f t="shared" si="24"/>
        <v>0</v>
      </c>
      <c r="K87" s="64" t="str">
        <f t="shared" si="19"/>
        <v>0</v>
      </c>
      <c r="L87" s="65" t="str">
        <f t="shared" si="20"/>
        <v>0</v>
      </c>
      <c r="M87" s="55">
        <f>SUMIFS($J:$J,$C:$C,Data!$B$6,$B:$B,$B87)</f>
        <v>0</v>
      </c>
      <c r="N87" s="55">
        <f>SUMIFS($J:$J,$C:$C,Data!$B$7,$B:$B,$B87)</f>
        <v>0</v>
      </c>
      <c r="O87" s="55">
        <f>SUMIFS($J:$J,$C:$C,Data!$B$8,$B:$B,$B87)</f>
        <v>0</v>
      </c>
      <c r="P87" s="55">
        <f t="shared" si="25"/>
        <v>0</v>
      </c>
      <c r="Q87" s="55">
        <f t="shared" si="26"/>
        <v>0</v>
      </c>
      <c r="R87" s="25" t="b">
        <f>AND($L87="A",$C$5=Data!$G$24)</f>
        <v>0</v>
      </c>
      <c r="S87" s="25" t="b">
        <f>AND($L87="A",$C$5=Data!$G$23)</f>
        <v>0</v>
      </c>
      <c r="T87" s="55">
        <f t="shared" si="27"/>
        <v>0</v>
      </c>
      <c r="U87" s="55">
        <f t="shared" si="21"/>
        <v>0</v>
      </c>
      <c r="V87" s="25" t="b">
        <f>AND($L87="B",$C$6=Data!$G$24)</f>
        <v>0</v>
      </c>
      <c r="W87" s="25" t="b">
        <f>AND($L87="B",$C$6=Data!$G$23)</f>
        <v>0</v>
      </c>
      <c r="X87" s="55">
        <f t="shared" si="28"/>
        <v>0</v>
      </c>
      <c r="Y87" s="55">
        <f t="shared" si="22"/>
        <v>0</v>
      </c>
      <c r="Z87" s="25" t="b">
        <f>AND($L87="C",$C$7=Data!$G$24)</f>
        <v>0</v>
      </c>
      <c r="AA87" s="25" t="b">
        <f>AND($L87="C",$C$7=Data!$G$23)</f>
        <v>0</v>
      </c>
      <c r="AB87" s="55">
        <f t="shared" si="29"/>
        <v>0</v>
      </c>
      <c r="AC87" s="55">
        <f t="shared" si="23"/>
        <v>0</v>
      </c>
      <c r="AE87" s="55">
        <f t="shared" si="30"/>
        <v>0</v>
      </c>
      <c r="AG87" s="125" t="b">
        <f>OR(AND($C$5=Data!$G$24,K87="A"),AND($C$6=Data!$G$24,K87="B"),AND($C$7=Data!$G$24,K87="C"))*COUNTIFS(B:B,B87,K:K,K87,B:B,"&lt;&gt;"&amp;"",C:C,"&lt;&gt;"&amp;"")&gt;1</f>
        <v>0</v>
      </c>
      <c r="AH87" s="125" t="b">
        <f t="shared" si="31"/>
        <v>0</v>
      </c>
      <c r="AI87" s="55">
        <f t="shared" si="32"/>
        <v>0</v>
      </c>
    </row>
    <row r="88" spans="1:35" ht="30.75" customHeight="1" x14ac:dyDescent="0.25">
      <c r="A88" s="57"/>
      <c r="B88" s="57"/>
      <c r="C88" s="59"/>
      <c r="D88" s="119"/>
      <c r="E88" s="43"/>
      <c r="F88" s="43"/>
      <c r="G88" s="58"/>
      <c r="H88" s="123"/>
      <c r="I88" s="132"/>
      <c r="J88" s="135">
        <f t="shared" si="24"/>
        <v>0</v>
      </c>
      <c r="K88" s="64" t="str">
        <f t="shared" si="19"/>
        <v>0</v>
      </c>
      <c r="L88" s="65" t="str">
        <f t="shared" si="20"/>
        <v>0</v>
      </c>
      <c r="M88" s="55">
        <f>SUMIFS($J:$J,$C:$C,Data!$B$6,$B:$B,$B88)</f>
        <v>0</v>
      </c>
      <c r="N88" s="55">
        <f>SUMIFS($J:$J,$C:$C,Data!$B$7,$B:$B,$B88)</f>
        <v>0</v>
      </c>
      <c r="O88" s="55">
        <f>SUMIFS($J:$J,$C:$C,Data!$B$8,$B:$B,$B88)</f>
        <v>0</v>
      </c>
      <c r="P88" s="55">
        <f t="shared" si="25"/>
        <v>0</v>
      </c>
      <c r="Q88" s="55">
        <f t="shared" si="26"/>
        <v>0</v>
      </c>
      <c r="R88" s="25" t="b">
        <f>AND($L88="A",$C$5=Data!$G$24)</f>
        <v>0</v>
      </c>
      <c r="S88" s="25" t="b">
        <f>AND($L88="A",$C$5=Data!$G$23)</f>
        <v>0</v>
      </c>
      <c r="T88" s="55">
        <f t="shared" si="27"/>
        <v>0</v>
      </c>
      <c r="U88" s="55">
        <f t="shared" si="21"/>
        <v>0</v>
      </c>
      <c r="V88" s="25" t="b">
        <f>AND($L88="B",$C$6=Data!$G$24)</f>
        <v>0</v>
      </c>
      <c r="W88" s="25" t="b">
        <f>AND($L88="B",$C$6=Data!$G$23)</f>
        <v>0</v>
      </c>
      <c r="X88" s="55">
        <f t="shared" si="28"/>
        <v>0</v>
      </c>
      <c r="Y88" s="55">
        <f t="shared" si="22"/>
        <v>0</v>
      </c>
      <c r="Z88" s="25" t="b">
        <f>AND($L88="C",$C$7=Data!$G$24)</f>
        <v>0</v>
      </c>
      <c r="AA88" s="25" t="b">
        <f>AND($L88="C",$C$7=Data!$G$23)</f>
        <v>0</v>
      </c>
      <c r="AB88" s="55">
        <f t="shared" si="29"/>
        <v>0</v>
      </c>
      <c r="AC88" s="55">
        <f t="shared" si="23"/>
        <v>0</v>
      </c>
      <c r="AE88" s="55">
        <f t="shared" si="30"/>
        <v>0</v>
      </c>
      <c r="AG88" s="125" t="b">
        <f>OR(AND($C$5=Data!$G$24,K88="A"),AND($C$6=Data!$G$24,K88="B"),AND($C$7=Data!$G$24,K88="C"))*COUNTIFS(B:B,B88,K:K,K88,B:B,"&lt;&gt;"&amp;"",C:C,"&lt;&gt;"&amp;"")&gt;1</f>
        <v>0</v>
      </c>
      <c r="AH88" s="125" t="b">
        <f t="shared" si="31"/>
        <v>0</v>
      </c>
      <c r="AI88" s="55">
        <f t="shared" si="32"/>
        <v>0</v>
      </c>
    </row>
    <row r="89" spans="1:35" ht="30.75" customHeight="1" x14ac:dyDescent="0.25">
      <c r="A89" s="57"/>
      <c r="B89" s="57"/>
      <c r="C89" s="59"/>
      <c r="D89" s="119"/>
      <c r="E89" s="43"/>
      <c r="F89" s="43"/>
      <c r="G89" s="58"/>
      <c r="H89" s="123"/>
      <c r="I89" s="132"/>
      <c r="J89" s="135">
        <f t="shared" si="24"/>
        <v>0</v>
      </c>
      <c r="K89" s="64" t="str">
        <f t="shared" si="19"/>
        <v>0</v>
      </c>
      <c r="L89" s="65" t="str">
        <f t="shared" si="20"/>
        <v>0</v>
      </c>
      <c r="M89" s="55">
        <f>SUMIFS($J:$J,$C:$C,Data!$B$6,$B:$B,$B89)</f>
        <v>0</v>
      </c>
      <c r="N89" s="55">
        <f>SUMIFS($J:$J,$C:$C,Data!$B$7,$B:$B,$B89)</f>
        <v>0</v>
      </c>
      <c r="O89" s="55">
        <f>SUMIFS($J:$J,$C:$C,Data!$B$8,$B:$B,$B89)</f>
        <v>0</v>
      </c>
      <c r="P89" s="55">
        <f t="shared" si="25"/>
        <v>0</v>
      </c>
      <c r="Q89" s="55">
        <f t="shared" si="26"/>
        <v>0</v>
      </c>
      <c r="R89" s="25" t="b">
        <f>AND($L89="A",$C$5=Data!$G$24)</f>
        <v>0</v>
      </c>
      <c r="S89" s="25" t="b">
        <f>AND($L89="A",$C$5=Data!$G$23)</f>
        <v>0</v>
      </c>
      <c r="T89" s="55">
        <f t="shared" si="27"/>
        <v>0</v>
      </c>
      <c r="U89" s="55">
        <f t="shared" si="21"/>
        <v>0</v>
      </c>
      <c r="V89" s="25" t="b">
        <f>AND($L89="B",$C$6=Data!$G$24)</f>
        <v>0</v>
      </c>
      <c r="W89" s="25" t="b">
        <f>AND($L89="B",$C$6=Data!$G$23)</f>
        <v>0</v>
      </c>
      <c r="X89" s="55">
        <f t="shared" si="28"/>
        <v>0</v>
      </c>
      <c r="Y89" s="55">
        <f t="shared" si="22"/>
        <v>0</v>
      </c>
      <c r="Z89" s="25" t="b">
        <f>AND($L89="C",$C$7=Data!$G$24)</f>
        <v>0</v>
      </c>
      <c r="AA89" s="25" t="b">
        <f>AND($L89="C",$C$7=Data!$G$23)</f>
        <v>0</v>
      </c>
      <c r="AB89" s="55">
        <f t="shared" si="29"/>
        <v>0</v>
      </c>
      <c r="AC89" s="55">
        <f t="shared" si="23"/>
        <v>0</v>
      </c>
      <c r="AE89" s="55">
        <f t="shared" si="30"/>
        <v>0</v>
      </c>
      <c r="AG89" s="125" t="b">
        <f>OR(AND($C$5=Data!$G$24,K89="A"),AND($C$6=Data!$G$24,K89="B"),AND($C$7=Data!$G$24,K89="C"))*COUNTIFS(B:B,B89,K:K,K89,B:B,"&lt;&gt;"&amp;"",C:C,"&lt;&gt;"&amp;"")&gt;1</f>
        <v>0</v>
      </c>
      <c r="AH89" s="125" t="b">
        <f t="shared" si="31"/>
        <v>0</v>
      </c>
      <c r="AI89" s="55">
        <f t="shared" si="32"/>
        <v>0</v>
      </c>
    </row>
    <row r="90" spans="1:35" ht="30.75" customHeight="1" x14ac:dyDescent="0.25">
      <c r="A90" s="57"/>
      <c r="B90" s="57"/>
      <c r="C90" s="59"/>
      <c r="D90" s="119"/>
      <c r="E90" s="43"/>
      <c r="F90" s="43"/>
      <c r="G90" s="58"/>
      <c r="H90" s="123"/>
      <c r="I90" s="132"/>
      <c r="J90" s="135">
        <f t="shared" si="24"/>
        <v>0</v>
      </c>
      <c r="K90" s="64" t="str">
        <f t="shared" si="19"/>
        <v>0</v>
      </c>
      <c r="L90" s="65" t="str">
        <f t="shared" si="20"/>
        <v>0</v>
      </c>
      <c r="M90" s="55">
        <f>SUMIFS($J:$J,$C:$C,Data!$B$6,$B:$B,$B90)</f>
        <v>0</v>
      </c>
      <c r="N90" s="55">
        <f>SUMIFS($J:$J,$C:$C,Data!$B$7,$B:$B,$B90)</f>
        <v>0</v>
      </c>
      <c r="O90" s="55">
        <f>SUMIFS($J:$J,$C:$C,Data!$B$8,$B:$B,$B90)</f>
        <v>0</v>
      </c>
      <c r="P90" s="55">
        <f t="shared" si="25"/>
        <v>0</v>
      </c>
      <c r="Q90" s="55">
        <f t="shared" si="26"/>
        <v>0</v>
      </c>
      <c r="R90" s="25" t="b">
        <f>AND($L90="A",$C$5=Data!$G$24)</f>
        <v>0</v>
      </c>
      <c r="S90" s="25" t="b">
        <f>AND($L90="A",$C$5=Data!$G$23)</f>
        <v>0</v>
      </c>
      <c r="T90" s="55">
        <f t="shared" si="27"/>
        <v>0</v>
      </c>
      <c r="U90" s="55">
        <f t="shared" si="21"/>
        <v>0</v>
      </c>
      <c r="V90" s="25" t="b">
        <f>AND($L90="B",$C$6=Data!$G$24)</f>
        <v>0</v>
      </c>
      <c r="W90" s="25" t="b">
        <f>AND($L90="B",$C$6=Data!$G$23)</f>
        <v>0</v>
      </c>
      <c r="X90" s="55">
        <f t="shared" si="28"/>
        <v>0</v>
      </c>
      <c r="Y90" s="55">
        <f t="shared" si="22"/>
        <v>0</v>
      </c>
      <c r="Z90" s="25" t="b">
        <f>AND($L90="C",$C$7=Data!$G$24)</f>
        <v>0</v>
      </c>
      <c r="AA90" s="25" t="b">
        <f>AND($L90="C",$C$7=Data!$G$23)</f>
        <v>0</v>
      </c>
      <c r="AB90" s="55">
        <f t="shared" si="29"/>
        <v>0</v>
      </c>
      <c r="AC90" s="55">
        <f t="shared" si="23"/>
        <v>0</v>
      </c>
      <c r="AE90" s="55">
        <f t="shared" si="30"/>
        <v>0</v>
      </c>
      <c r="AG90" s="125" t="b">
        <f>OR(AND($C$5=Data!$G$24,K90="A"),AND($C$6=Data!$G$24,K90="B"),AND($C$7=Data!$G$24,K90="C"))*COUNTIFS(B:B,B90,K:K,K90,B:B,"&lt;&gt;"&amp;"",C:C,"&lt;&gt;"&amp;"")&gt;1</f>
        <v>0</v>
      </c>
      <c r="AH90" s="125" t="b">
        <f t="shared" si="31"/>
        <v>0</v>
      </c>
      <c r="AI90" s="55">
        <f t="shared" si="32"/>
        <v>0</v>
      </c>
    </row>
    <row r="91" spans="1:35" ht="30.75" customHeight="1" x14ac:dyDescent="0.25">
      <c r="A91" s="57"/>
      <c r="B91" s="57"/>
      <c r="C91" s="59"/>
      <c r="D91" s="119"/>
      <c r="E91" s="43"/>
      <c r="F91" s="43"/>
      <c r="G91" s="58"/>
      <c r="H91" s="123"/>
      <c r="I91" s="132"/>
      <c r="J91" s="135">
        <f t="shared" si="24"/>
        <v>0</v>
      </c>
      <c r="K91" s="64" t="str">
        <f t="shared" si="19"/>
        <v>0</v>
      </c>
      <c r="L91" s="65" t="str">
        <f t="shared" si="20"/>
        <v>0</v>
      </c>
      <c r="M91" s="55">
        <f>SUMIFS($J:$J,$C:$C,Data!$B$6,$B:$B,$B91)</f>
        <v>0</v>
      </c>
      <c r="N91" s="55">
        <f>SUMIFS($J:$J,$C:$C,Data!$B$7,$B:$B,$B91)</f>
        <v>0</v>
      </c>
      <c r="O91" s="55">
        <f>SUMIFS($J:$J,$C:$C,Data!$B$8,$B:$B,$B91)</f>
        <v>0</v>
      </c>
      <c r="P91" s="55">
        <f t="shared" si="25"/>
        <v>0</v>
      </c>
      <c r="Q91" s="55">
        <f t="shared" si="26"/>
        <v>0</v>
      </c>
      <c r="R91" s="25" t="b">
        <f>AND($L91="A",$C$5=Data!$G$24)</f>
        <v>0</v>
      </c>
      <c r="S91" s="25" t="b">
        <f>AND($L91="A",$C$5=Data!$G$23)</f>
        <v>0</v>
      </c>
      <c r="T91" s="55">
        <f t="shared" si="27"/>
        <v>0</v>
      </c>
      <c r="U91" s="55">
        <f t="shared" si="21"/>
        <v>0</v>
      </c>
      <c r="V91" s="25" t="b">
        <f>AND($L91="B",$C$6=Data!$G$24)</f>
        <v>0</v>
      </c>
      <c r="W91" s="25" t="b">
        <f>AND($L91="B",$C$6=Data!$G$23)</f>
        <v>0</v>
      </c>
      <c r="X91" s="55">
        <f t="shared" si="28"/>
        <v>0</v>
      </c>
      <c r="Y91" s="55">
        <f t="shared" si="22"/>
        <v>0</v>
      </c>
      <c r="Z91" s="25" t="b">
        <f>AND($L91="C",$C$7=Data!$G$24)</f>
        <v>0</v>
      </c>
      <c r="AA91" s="25" t="b">
        <f>AND($L91="C",$C$7=Data!$G$23)</f>
        <v>0</v>
      </c>
      <c r="AB91" s="55">
        <f t="shared" si="29"/>
        <v>0</v>
      </c>
      <c r="AC91" s="55">
        <f t="shared" si="23"/>
        <v>0</v>
      </c>
      <c r="AE91" s="55">
        <f t="shared" si="30"/>
        <v>0</v>
      </c>
      <c r="AG91" s="125" t="b">
        <f>OR(AND($C$5=Data!$G$24,K91="A"),AND($C$6=Data!$G$24,K91="B"),AND($C$7=Data!$G$24,K91="C"))*COUNTIFS(B:B,B91,K:K,K91,B:B,"&lt;&gt;"&amp;"",C:C,"&lt;&gt;"&amp;"")&gt;1</f>
        <v>0</v>
      </c>
      <c r="AH91" s="125" t="b">
        <f t="shared" si="31"/>
        <v>0</v>
      </c>
      <c r="AI91" s="55">
        <f t="shared" si="32"/>
        <v>0</v>
      </c>
    </row>
    <row r="92" spans="1:35" ht="30.75" customHeight="1" x14ac:dyDescent="0.25">
      <c r="A92" s="57"/>
      <c r="B92" s="57"/>
      <c r="C92" s="59"/>
      <c r="D92" s="119"/>
      <c r="E92" s="43"/>
      <c r="F92" s="43"/>
      <c r="G92" s="58"/>
      <c r="H92" s="123"/>
      <c r="I92" s="132"/>
      <c r="J92" s="135">
        <f t="shared" si="24"/>
        <v>0</v>
      </c>
      <c r="K92" s="64" t="str">
        <f t="shared" si="19"/>
        <v>0</v>
      </c>
      <c r="L92" s="65" t="str">
        <f t="shared" si="20"/>
        <v>0</v>
      </c>
      <c r="M92" s="55">
        <f>SUMIFS($J:$J,$C:$C,Data!$B$6,$B:$B,$B92)</f>
        <v>0</v>
      </c>
      <c r="N92" s="55">
        <f>SUMIFS($J:$J,$C:$C,Data!$B$7,$B:$B,$B92)</f>
        <v>0</v>
      </c>
      <c r="O92" s="55">
        <f>SUMIFS($J:$J,$C:$C,Data!$B$8,$B:$B,$B92)</f>
        <v>0</v>
      </c>
      <c r="P92" s="55">
        <f t="shared" si="25"/>
        <v>0</v>
      </c>
      <c r="Q92" s="55">
        <f t="shared" si="26"/>
        <v>0</v>
      </c>
      <c r="R92" s="25" t="b">
        <f>AND($L92="A",$C$5=Data!$G$24)</f>
        <v>0</v>
      </c>
      <c r="S92" s="25" t="b">
        <f>AND($L92="A",$C$5=Data!$G$23)</f>
        <v>0</v>
      </c>
      <c r="T92" s="55">
        <f t="shared" si="27"/>
        <v>0</v>
      </c>
      <c r="U92" s="55">
        <f t="shared" si="21"/>
        <v>0</v>
      </c>
      <c r="V92" s="25" t="b">
        <f>AND($L92="B",$C$6=Data!$G$24)</f>
        <v>0</v>
      </c>
      <c r="W92" s="25" t="b">
        <f>AND($L92="B",$C$6=Data!$G$23)</f>
        <v>0</v>
      </c>
      <c r="X92" s="55">
        <f t="shared" si="28"/>
        <v>0</v>
      </c>
      <c r="Y92" s="55">
        <f t="shared" si="22"/>
        <v>0</v>
      </c>
      <c r="Z92" s="25" t="b">
        <f>AND($L92="C",$C$7=Data!$G$24)</f>
        <v>0</v>
      </c>
      <c r="AA92" s="25" t="b">
        <f>AND($L92="C",$C$7=Data!$G$23)</f>
        <v>0</v>
      </c>
      <c r="AB92" s="55">
        <f t="shared" si="29"/>
        <v>0</v>
      </c>
      <c r="AC92" s="55">
        <f t="shared" si="23"/>
        <v>0</v>
      </c>
      <c r="AE92" s="55">
        <f t="shared" si="30"/>
        <v>0</v>
      </c>
      <c r="AG92" s="125" t="b">
        <f>OR(AND($C$5=Data!$G$24,K92="A"),AND($C$6=Data!$G$24,K92="B"),AND($C$7=Data!$G$24,K92="C"))*COUNTIFS(B:B,B92,K:K,K92,B:B,"&lt;&gt;"&amp;"",C:C,"&lt;&gt;"&amp;"")&gt;1</f>
        <v>0</v>
      </c>
      <c r="AH92" s="125" t="b">
        <f t="shared" si="31"/>
        <v>0</v>
      </c>
      <c r="AI92" s="55">
        <f t="shared" si="32"/>
        <v>0</v>
      </c>
    </row>
    <row r="93" spans="1:35" ht="30.75" customHeight="1" x14ac:dyDescent="0.25">
      <c r="A93" s="57"/>
      <c r="B93" s="57"/>
      <c r="C93" s="59"/>
      <c r="D93" s="119"/>
      <c r="E93" s="43"/>
      <c r="F93" s="43"/>
      <c r="G93" s="58"/>
      <c r="H93" s="123"/>
      <c r="I93" s="132"/>
      <c r="J93" s="135">
        <f t="shared" si="24"/>
        <v>0</v>
      </c>
      <c r="K93" s="64" t="str">
        <f t="shared" si="19"/>
        <v>0</v>
      </c>
      <c r="L93" s="65" t="str">
        <f t="shared" si="20"/>
        <v>0</v>
      </c>
      <c r="M93" s="55">
        <f>SUMIFS($J:$J,$C:$C,Data!$B$6,$B:$B,$B93)</f>
        <v>0</v>
      </c>
      <c r="N93" s="55">
        <f>SUMIFS($J:$J,$C:$C,Data!$B$7,$B:$B,$B93)</f>
        <v>0</v>
      </c>
      <c r="O93" s="55">
        <f>SUMIFS($J:$J,$C:$C,Data!$B$8,$B:$B,$B93)</f>
        <v>0</v>
      </c>
      <c r="P93" s="55">
        <f t="shared" si="25"/>
        <v>0</v>
      </c>
      <c r="Q93" s="55">
        <f t="shared" si="26"/>
        <v>0</v>
      </c>
      <c r="R93" s="25" t="b">
        <f>AND($L93="A",$C$5=Data!$G$24)</f>
        <v>0</v>
      </c>
      <c r="S93" s="25" t="b">
        <f>AND($L93="A",$C$5=Data!$G$23)</f>
        <v>0</v>
      </c>
      <c r="T93" s="55">
        <f t="shared" si="27"/>
        <v>0</v>
      </c>
      <c r="U93" s="55">
        <f t="shared" si="21"/>
        <v>0</v>
      </c>
      <c r="V93" s="25" t="b">
        <f>AND($L93="B",$C$6=Data!$G$24)</f>
        <v>0</v>
      </c>
      <c r="W93" s="25" t="b">
        <f>AND($L93="B",$C$6=Data!$G$23)</f>
        <v>0</v>
      </c>
      <c r="X93" s="55">
        <f t="shared" si="28"/>
        <v>0</v>
      </c>
      <c r="Y93" s="55">
        <f t="shared" si="22"/>
        <v>0</v>
      </c>
      <c r="Z93" s="25" t="b">
        <f>AND($L93="C",$C$7=Data!$G$24)</f>
        <v>0</v>
      </c>
      <c r="AA93" s="25" t="b">
        <f>AND($L93="C",$C$7=Data!$G$23)</f>
        <v>0</v>
      </c>
      <c r="AB93" s="55">
        <f t="shared" si="29"/>
        <v>0</v>
      </c>
      <c r="AC93" s="55">
        <f t="shared" si="23"/>
        <v>0</v>
      </c>
      <c r="AE93" s="55">
        <f t="shared" si="30"/>
        <v>0</v>
      </c>
      <c r="AG93" s="125" t="b">
        <f>OR(AND($C$5=Data!$G$24,K93="A"),AND($C$6=Data!$G$24,K93="B"),AND($C$7=Data!$G$24,K93="C"))*COUNTIFS(B:B,B93,K:K,K93,B:B,"&lt;&gt;"&amp;"",C:C,"&lt;&gt;"&amp;"")&gt;1</f>
        <v>0</v>
      </c>
      <c r="AH93" s="125" t="b">
        <f t="shared" si="31"/>
        <v>0</v>
      </c>
      <c r="AI93" s="55">
        <f t="shared" si="32"/>
        <v>0</v>
      </c>
    </row>
    <row r="94" spans="1:35" ht="30.75" customHeight="1" x14ac:dyDescent="0.25">
      <c r="A94" s="57"/>
      <c r="B94" s="57"/>
      <c r="C94" s="59"/>
      <c r="D94" s="119"/>
      <c r="E94" s="43"/>
      <c r="F94" s="43"/>
      <c r="G94" s="58"/>
      <c r="H94" s="123"/>
      <c r="I94" s="132"/>
      <c r="J94" s="135">
        <f t="shared" si="24"/>
        <v>0</v>
      </c>
      <c r="K94" s="64" t="str">
        <f t="shared" si="19"/>
        <v>0</v>
      </c>
      <c r="L94" s="65" t="str">
        <f t="shared" si="20"/>
        <v>0</v>
      </c>
      <c r="M94" s="55">
        <f>SUMIFS($J:$J,$C:$C,Data!$B$6,$B:$B,$B94)</f>
        <v>0</v>
      </c>
      <c r="N94" s="55">
        <f>SUMIFS($J:$J,$C:$C,Data!$B$7,$B:$B,$B94)</f>
        <v>0</v>
      </c>
      <c r="O94" s="55">
        <f>SUMIFS($J:$J,$C:$C,Data!$B$8,$B:$B,$B94)</f>
        <v>0</v>
      </c>
      <c r="P94" s="55">
        <f t="shared" si="25"/>
        <v>0</v>
      </c>
      <c r="Q94" s="55">
        <f t="shared" si="26"/>
        <v>0</v>
      </c>
      <c r="R94" s="25" t="b">
        <f>AND($L94="A",$C$5=Data!$G$24)</f>
        <v>0</v>
      </c>
      <c r="S94" s="25" t="b">
        <f>AND($L94="A",$C$5=Data!$G$23)</f>
        <v>0</v>
      </c>
      <c r="T94" s="55">
        <f t="shared" si="27"/>
        <v>0</v>
      </c>
      <c r="U94" s="55">
        <f t="shared" si="21"/>
        <v>0</v>
      </c>
      <c r="V94" s="25" t="b">
        <f>AND($L94="B",$C$6=Data!$G$24)</f>
        <v>0</v>
      </c>
      <c r="W94" s="25" t="b">
        <f>AND($L94="B",$C$6=Data!$G$23)</f>
        <v>0</v>
      </c>
      <c r="X94" s="55">
        <f t="shared" si="28"/>
        <v>0</v>
      </c>
      <c r="Y94" s="55">
        <f t="shared" si="22"/>
        <v>0</v>
      </c>
      <c r="Z94" s="25" t="b">
        <f>AND($L94="C",$C$7=Data!$G$24)</f>
        <v>0</v>
      </c>
      <c r="AA94" s="25" t="b">
        <f>AND($L94="C",$C$7=Data!$G$23)</f>
        <v>0</v>
      </c>
      <c r="AB94" s="55">
        <f t="shared" si="29"/>
        <v>0</v>
      </c>
      <c r="AC94" s="55">
        <f t="shared" si="23"/>
        <v>0</v>
      </c>
      <c r="AE94" s="55">
        <f t="shared" si="30"/>
        <v>0</v>
      </c>
      <c r="AG94" s="125" t="b">
        <f>OR(AND($C$5=Data!$G$24,K94="A"),AND($C$6=Data!$G$24,K94="B"),AND($C$7=Data!$G$24,K94="C"))*COUNTIFS(B:B,B94,K:K,K94,B:B,"&lt;&gt;"&amp;"",C:C,"&lt;&gt;"&amp;"")&gt;1</f>
        <v>0</v>
      </c>
      <c r="AH94" s="125" t="b">
        <f t="shared" si="31"/>
        <v>0</v>
      </c>
      <c r="AI94" s="55">
        <f t="shared" si="32"/>
        <v>0</v>
      </c>
    </row>
    <row r="95" spans="1:35" ht="30.75" customHeight="1" x14ac:dyDescent="0.25">
      <c r="A95" s="57"/>
      <c r="B95" s="57"/>
      <c r="C95" s="59"/>
      <c r="D95" s="119"/>
      <c r="E95" s="43"/>
      <c r="F95" s="43"/>
      <c r="G95" s="58"/>
      <c r="H95" s="123"/>
      <c r="I95" s="132"/>
      <c r="J95" s="135">
        <f t="shared" si="24"/>
        <v>0</v>
      </c>
      <c r="K95" s="64" t="str">
        <f t="shared" si="19"/>
        <v>0</v>
      </c>
      <c r="L95" s="65" t="str">
        <f t="shared" si="20"/>
        <v>0</v>
      </c>
      <c r="M95" s="55">
        <f>SUMIFS($J:$J,$C:$C,Data!$B$6,$B:$B,$B95)</f>
        <v>0</v>
      </c>
      <c r="N95" s="55">
        <f>SUMIFS($J:$J,$C:$C,Data!$B$7,$B:$B,$B95)</f>
        <v>0</v>
      </c>
      <c r="O95" s="55">
        <f>SUMIFS($J:$J,$C:$C,Data!$B$8,$B:$B,$B95)</f>
        <v>0</v>
      </c>
      <c r="P95" s="55">
        <f t="shared" si="25"/>
        <v>0</v>
      </c>
      <c r="Q95" s="55">
        <f t="shared" si="26"/>
        <v>0</v>
      </c>
      <c r="R95" s="25" t="b">
        <f>AND($L95="A",$C$5=Data!$G$24)</f>
        <v>0</v>
      </c>
      <c r="S95" s="25" t="b">
        <f>AND($L95="A",$C$5=Data!$G$23)</f>
        <v>0</v>
      </c>
      <c r="T95" s="55">
        <f t="shared" si="27"/>
        <v>0</v>
      </c>
      <c r="U95" s="55">
        <f t="shared" si="21"/>
        <v>0</v>
      </c>
      <c r="V95" s="25" t="b">
        <f>AND($L95="B",$C$6=Data!$G$24)</f>
        <v>0</v>
      </c>
      <c r="W95" s="25" t="b">
        <f>AND($L95="B",$C$6=Data!$G$23)</f>
        <v>0</v>
      </c>
      <c r="X95" s="55">
        <f t="shared" si="28"/>
        <v>0</v>
      </c>
      <c r="Y95" s="55">
        <f t="shared" si="22"/>
        <v>0</v>
      </c>
      <c r="Z95" s="25" t="b">
        <f>AND($L95="C",$C$7=Data!$G$24)</f>
        <v>0</v>
      </c>
      <c r="AA95" s="25" t="b">
        <f>AND($L95="C",$C$7=Data!$G$23)</f>
        <v>0</v>
      </c>
      <c r="AB95" s="55">
        <f t="shared" si="29"/>
        <v>0</v>
      </c>
      <c r="AC95" s="55">
        <f t="shared" si="23"/>
        <v>0</v>
      </c>
      <c r="AE95" s="55">
        <f t="shared" si="30"/>
        <v>0</v>
      </c>
      <c r="AG95" s="125" t="b">
        <f>OR(AND($C$5=Data!$G$24,K95="A"),AND($C$6=Data!$G$24,K95="B"),AND($C$7=Data!$G$24,K95="C"))*COUNTIFS(B:B,B95,K:K,K95,B:B,"&lt;&gt;"&amp;"",C:C,"&lt;&gt;"&amp;"")&gt;1</f>
        <v>0</v>
      </c>
      <c r="AH95" s="125" t="b">
        <f t="shared" si="31"/>
        <v>0</v>
      </c>
      <c r="AI95" s="55">
        <f t="shared" si="32"/>
        <v>0</v>
      </c>
    </row>
    <row r="96" spans="1:35" ht="30.75" customHeight="1" x14ac:dyDescent="0.25">
      <c r="A96" s="57"/>
      <c r="B96" s="57"/>
      <c r="C96" s="59"/>
      <c r="D96" s="119"/>
      <c r="E96" s="43"/>
      <c r="F96" s="43"/>
      <c r="G96" s="58"/>
      <c r="H96" s="123"/>
      <c r="I96" s="132"/>
      <c r="J96" s="135">
        <f t="shared" si="24"/>
        <v>0</v>
      </c>
      <c r="K96" s="64" t="str">
        <f t="shared" si="19"/>
        <v>0</v>
      </c>
      <c r="L96" s="65" t="str">
        <f t="shared" si="20"/>
        <v>0</v>
      </c>
      <c r="M96" s="55">
        <f>SUMIFS($J:$J,$C:$C,Data!$B$6,$B:$B,$B96)</f>
        <v>0</v>
      </c>
      <c r="N96" s="55">
        <f>SUMIFS($J:$J,$C:$C,Data!$B$7,$B:$B,$B96)</f>
        <v>0</v>
      </c>
      <c r="O96" s="55">
        <f>SUMIFS($J:$J,$C:$C,Data!$B$8,$B:$B,$B96)</f>
        <v>0</v>
      </c>
      <c r="P96" s="55">
        <f t="shared" si="25"/>
        <v>0</v>
      </c>
      <c r="Q96" s="55">
        <f t="shared" si="26"/>
        <v>0</v>
      </c>
      <c r="R96" s="25" t="b">
        <f>AND($L96="A",$C$5=Data!$G$24)</f>
        <v>0</v>
      </c>
      <c r="S96" s="25" t="b">
        <f>AND($L96="A",$C$5=Data!$G$23)</f>
        <v>0</v>
      </c>
      <c r="T96" s="55">
        <f t="shared" si="27"/>
        <v>0</v>
      </c>
      <c r="U96" s="55">
        <f t="shared" si="21"/>
        <v>0</v>
      </c>
      <c r="V96" s="25" t="b">
        <f>AND($L96="B",$C$6=Data!$G$24)</f>
        <v>0</v>
      </c>
      <c r="W96" s="25" t="b">
        <f>AND($L96="B",$C$6=Data!$G$23)</f>
        <v>0</v>
      </c>
      <c r="X96" s="55">
        <f t="shared" si="28"/>
        <v>0</v>
      </c>
      <c r="Y96" s="55">
        <f t="shared" si="22"/>
        <v>0</v>
      </c>
      <c r="Z96" s="25" t="b">
        <f>AND($L96="C",$C$7=Data!$G$24)</f>
        <v>0</v>
      </c>
      <c r="AA96" s="25" t="b">
        <f>AND($L96="C",$C$7=Data!$G$23)</f>
        <v>0</v>
      </c>
      <c r="AB96" s="55">
        <f t="shared" si="29"/>
        <v>0</v>
      </c>
      <c r="AC96" s="55">
        <f t="shared" si="23"/>
        <v>0</v>
      </c>
      <c r="AE96" s="55">
        <f t="shared" si="30"/>
        <v>0</v>
      </c>
      <c r="AG96" s="125" t="b">
        <f>OR(AND($C$5=Data!$G$24,K96="A"),AND($C$6=Data!$G$24,K96="B"),AND($C$7=Data!$G$24,K96="C"))*COUNTIFS(B:B,B96,K:K,K96,B:B,"&lt;&gt;"&amp;"",C:C,"&lt;&gt;"&amp;"")&gt;1</f>
        <v>0</v>
      </c>
      <c r="AH96" s="125" t="b">
        <f t="shared" si="31"/>
        <v>0</v>
      </c>
      <c r="AI96" s="55">
        <f t="shared" si="32"/>
        <v>0</v>
      </c>
    </row>
    <row r="97" spans="1:35" ht="30.75" customHeight="1" x14ac:dyDescent="0.25">
      <c r="A97" s="57"/>
      <c r="B97" s="57"/>
      <c r="C97" s="59"/>
      <c r="D97" s="119"/>
      <c r="E97" s="43"/>
      <c r="F97" s="43"/>
      <c r="G97" s="58"/>
      <c r="H97" s="123"/>
      <c r="I97" s="132"/>
      <c r="J97" s="135">
        <f t="shared" si="24"/>
        <v>0</v>
      </c>
      <c r="K97" s="64" t="str">
        <f t="shared" si="19"/>
        <v>0</v>
      </c>
      <c r="L97" s="65" t="str">
        <f t="shared" si="20"/>
        <v>0</v>
      </c>
      <c r="M97" s="55">
        <f>SUMIFS($J:$J,$C:$C,Data!$B$6,$B:$B,$B97)</f>
        <v>0</v>
      </c>
      <c r="N97" s="55">
        <f>SUMIFS($J:$J,$C:$C,Data!$B$7,$B:$B,$B97)</f>
        <v>0</v>
      </c>
      <c r="O97" s="55">
        <f>SUMIFS($J:$J,$C:$C,Data!$B$8,$B:$B,$B97)</f>
        <v>0</v>
      </c>
      <c r="P97" s="55">
        <f t="shared" si="25"/>
        <v>0</v>
      </c>
      <c r="Q97" s="55">
        <f t="shared" si="26"/>
        <v>0</v>
      </c>
      <c r="R97" s="25" t="b">
        <f>AND($L97="A",$C$5=Data!$G$24)</f>
        <v>0</v>
      </c>
      <c r="S97" s="25" t="b">
        <f>AND($L97="A",$C$5=Data!$G$23)</f>
        <v>0</v>
      </c>
      <c r="T97" s="55">
        <f t="shared" si="27"/>
        <v>0</v>
      </c>
      <c r="U97" s="55">
        <f t="shared" si="21"/>
        <v>0</v>
      </c>
      <c r="V97" s="25" t="b">
        <f>AND($L97="B",$C$6=Data!$G$24)</f>
        <v>0</v>
      </c>
      <c r="W97" s="25" t="b">
        <f>AND($L97="B",$C$6=Data!$G$23)</f>
        <v>0</v>
      </c>
      <c r="X97" s="55">
        <f t="shared" si="28"/>
        <v>0</v>
      </c>
      <c r="Y97" s="55">
        <f t="shared" si="22"/>
        <v>0</v>
      </c>
      <c r="Z97" s="25" t="b">
        <f>AND($L97="C",$C$7=Data!$G$24)</f>
        <v>0</v>
      </c>
      <c r="AA97" s="25" t="b">
        <f>AND($L97="C",$C$7=Data!$G$23)</f>
        <v>0</v>
      </c>
      <c r="AB97" s="55">
        <f t="shared" si="29"/>
        <v>0</v>
      </c>
      <c r="AC97" s="55">
        <f t="shared" si="23"/>
        <v>0</v>
      </c>
      <c r="AE97" s="55">
        <f t="shared" si="30"/>
        <v>0</v>
      </c>
      <c r="AG97" s="125" t="b">
        <f>OR(AND($C$5=Data!$G$24,K97="A"),AND($C$6=Data!$G$24,K97="B"),AND($C$7=Data!$G$24,K97="C"))*COUNTIFS(B:B,B97,K:K,K97,B:B,"&lt;&gt;"&amp;"",C:C,"&lt;&gt;"&amp;"")&gt;1</f>
        <v>0</v>
      </c>
      <c r="AH97" s="125" t="b">
        <f t="shared" si="31"/>
        <v>0</v>
      </c>
      <c r="AI97" s="55">
        <f t="shared" si="32"/>
        <v>0</v>
      </c>
    </row>
    <row r="98" spans="1:35" ht="30.75" customHeight="1" x14ac:dyDescent="0.25">
      <c r="A98" s="57"/>
      <c r="B98" s="57"/>
      <c r="C98" s="59"/>
      <c r="D98" s="119"/>
      <c r="E98" s="43"/>
      <c r="F98" s="43"/>
      <c r="G98" s="58"/>
      <c r="H98" s="123"/>
      <c r="I98" s="132"/>
      <c r="J98" s="135">
        <f t="shared" si="24"/>
        <v>0</v>
      </c>
      <c r="K98" s="64" t="str">
        <f t="shared" si="19"/>
        <v>0</v>
      </c>
      <c r="L98" s="65" t="str">
        <f t="shared" si="20"/>
        <v>0</v>
      </c>
      <c r="M98" s="55">
        <f>SUMIFS($J:$J,$C:$C,Data!$B$6,$B:$B,$B98)</f>
        <v>0</v>
      </c>
      <c r="N98" s="55">
        <f>SUMIFS($J:$J,$C:$C,Data!$B$7,$B:$B,$B98)</f>
        <v>0</v>
      </c>
      <c r="O98" s="55">
        <f>SUMIFS($J:$J,$C:$C,Data!$B$8,$B:$B,$B98)</f>
        <v>0</v>
      </c>
      <c r="P98" s="55">
        <f t="shared" si="25"/>
        <v>0</v>
      </c>
      <c r="Q98" s="55">
        <f t="shared" si="26"/>
        <v>0</v>
      </c>
      <c r="R98" s="25" t="b">
        <f>AND($L98="A",$C$5=Data!$G$24)</f>
        <v>0</v>
      </c>
      <c r="S98" s="25" t="b">
        <f>AND($L98="A",$C$5=Data!$G$23)</f>
        <v>0</v>
      </c>
      <c r="T98" s="55">
        <f t="shared" si="27"/>
        <v>0</v>
      </c>
      <c r="U98" s="55">
        <f t="shared" si="21"/>
        <v>0</v>
      </c>
      <c r="V98" s="25" t="b">
        <f>AND($L98="B",$C$6=Data!$G$24)</f>
        <v>0</v>
      </c>
      <c r="W98" s="25" t="b">
        <f>AND($L98="B",$C$6=Data!$G$23)</f>
        <v>0</v>
      </c>
      <c r="X98" s="55">
        <f t="shared" si="28"/>
        <v>0</v>
      </c>
      <c r="Y98" s="55">
        <f t="shared" si="22"/>
        <v>0</v>
      </c>
      <c r="Z98" s="25" t="b">
        <f>AND($L98="C",$C$7=Data!$G$24)</f>
        <v>0</v>
      </c>
      <c r="AA98" s="25" t="b">
        <f>AND($L98="C",$C$7=Data!$G$23)</f>
        <v>0</v>
      </c>
      <c r="AB98" s="55">
        <f t="shared" si="29"/>
        <v>0</v>
      </c>
      <c r="AC98" s="55">
        <f t="shared" si="23"/>
        <v>0</v>
      </c>
      <c r="AE98" s="55">
        <f t="shared" si="30"/>
        <v>0</v>
      </c>
      <c r="AG98" s="125" t="b">
        <f>OR(AND($C$5=Data!$G$24,K98="A"),AND($C$6=Data!$G$24,K98="B"),AND($C$7=Data!$G$24,K98="C"))*COUNTIFS(B:B,B98,K:K,K98,B:B,"&lt;&gt;"&amp;"",C:C,"&lt;&gt;"&amp;"")&gt;1</f>
        <v>0</v>
      </c>
      <c r="AH98" s="125" t="b">
        <f t="shared" si="31"/>
        <v>0</v>
      </c>
      <c r="AI98" s="55">
        <f t="shared" si="32"/>
        <v>0</v>
      </c>
    </row>
    <row r="99" spans="1:35" ht="30.75" customHeight="1" x14ac:dyDescent="0.25">
      <c r="A99" s="57"/>
      <c r="B99" s="57"/>
      <c r="C99" s="59"/>
      <c r="D99" s="119"/>
      <c r="E99" s="43"/>
      <c r="F99" s="43"/>
      <c r="G99" s="58"/>
      <c r="H99" s="123"/>
      <c r="I99" s="132"/>
      <c r="J99" s="135">
        <f t="shared" si="24"/>
        <v>0</v>
      </c>
      <c r="K99" s="64" t="str">
        <f t="shared" si="19"/>
        <v>0</v>
      </c>
      <c r="L99" s="65" t="str">
        <f t="shared" si="20"/>
        <v>0</v>
      </c>
      <c r="M99" s="55">
        <f>SUMIFS($J:$J,$C:$C,Data!$B$6,$B:$B,$B99)</f>
        <v>0</v>
      </c>
      <c r="N99" s="55">
        <f>SUMIFS($J:$J,$C:$C,Data!$B$7,$B:$B,$B99)</f>
        <v>0</v>
      </c>
      <c r="O99" s="55">
        <f>SUMIFS($J:$J,$C:$C,Data!$B$8,$B:$B,$B99)</f>
        <v>0</v>
      </c>
      <c r="P99" s="55">
        <f t="shared" si="25"/>
        <v>0</v>
      </c>
      <c r="Q99" s="55">
        <f t="shared" si="26"/>
        <v>0</v>
      </c>
      <c r="R99" s="25" t="b">
        <f>AND($L99="A",$C$5=Data!$G$24)</f>
        <v>0</v>
      </c>
      <c r="S99" s="25" t="b">
        <f>AND($L99="A",$C$5=Data!$G$23)</f>
        <v>0</v>
      </c>
      <c r="T99" s="55">
        <f t="shared" si="27"/>
        <v>0</v>
      </c>
      <c r="U99" s="55">
        <f t="shared" si="21"/>
        <v>0</v>
      </c>
      <c r="V99" s="25" t="b">
        <f>AND($L99="B",$C$6=Data!$G$24)</f>
        <v>0</v>
      </c>
      <c r="W99" s="25" t="b">
        <f>AND($L99="B",$C$6=Data!$G$23)</f>
        <v>0</v>
      </c>
      <c r="X99" s="55">
        <f t="shared" si="28"/>
        <v>0</v>
      </c>
      <c r="Y99" s="55">
        <f t="shared" si="22"/>
        <v>0</v>
      </c>
      <c r="Z99" s="25" t="b">
        <f>AND($L99="C",$C$7=Data!$G$24)</f>
        <v>0</v>
      </c>
      <c r="AA99" s="25" t="b">
        <f>AND($L99="C",$C$7=Data!$G$23)</f>
        <v>0</v>
      </c>
      <c r="AB99" s="55">
        <f t="shared" si="29"/>
        <v>0</v>
      </c>
      <c r="AC99" s="55">
        <f t="shared" si="23"/>
        <v>0</v>
      </c>
      <c r="AE99" s="55">
        <f t="shared" si="30"/>
        <v>0</v>
      </c>
      <c r="AG99" s="125" t="b">
        <f>OR(AND($C$5=Data!$G$24,K99="A"),AND($C$6=Data!$G$24,K99="B"),AND($C$7=Data!$G$24,K99="C"))*COUNTIFS(B:B,B99,K:K,K99,B:B,"&lt;&gt;"&amp;"",C:C,"&lt;&gt;"&amp;"")&gt;1</f>
        <v>0</v>
      </c>
      <c r="AH99" s="125" t="b">
        <f t="shared" si="31"/>
        <v>0</v>
      </c>
      <c r="AI99" s="55">
        <f t="shared" si="32"/>
        <v>0</v>
      </c>
    </row>
    <row r="100" spans="1:35" ht="30.75" customHeight="1" x14ac:dyDescent="0.25">
      <c r="A100" s="57"/>
      <c r="B100" s="57"/>
      <c r="C100" s="59"/>
      <c r="D100" s="119"/>
      <c r="E100" s="43"/>
      <c r="F100" s="43"/>
      <c r="G100" s="58"/>
      <c r="H100" s="123"/>
      <c r="I100" s="132"/>
      <c r="J100" s="135">
        <f t="shared" si="24"/>
        <v>0</v>
      </c>
      <c r="K100" s="64" t="str">
        <f t="shared" si="19"/>
        <v>0</v>
      </c>
      <c r="L100" s="65" t="str">
        <f t="shared" si="20"/>
        <v>0</v>
      </c>
      <c r="M100" s="55">
        <f>SUMIFS($J:$J,$C:$C,Data!$B$6,$B:$B,$B100)</f>
        <v>0</v>
      </c>
      <c r="N100" s="55">
        <f>SUMIFS($J:$J,$C:$C,Data!$B$7,$B:$B,$B100)</f>
        <v>0</v>
      </c>
      <c r="O100" s="55">
        <f>SUMIFS($J:$J,$C:$C,Data!$B$8,$B:$B,$B100)</f>
        <v>0</v>
      </c>
      <c r="P100" s="55">
        <f t="shared" si="25"/>
        <v>0</v>
      </c>
      <c r="Q100" s="55">
        <f t="shared" si="26"/>
        <v>0</v>
      </c>
      <c r="R100" s="25" t="b">
        <f>AND($L100="A",$C$5=Data!$G$24)</f>
        <v>0</v>
      </c>
      <c r="S100" s="25" t="b">
        <f>AND($L100="A",$C$5=Data!$G$23)</f>
        <v>0</v>
      </c>
      <c r="T100" s="55">
        <f t="shared" si="27"/>
        <v>0</v>
      </c>
      <c r="U100" s="55">
        <f t="shared" si="21"/>
        <v>0</v>
      </c>
      <c r="V100" s="25" t="b">
        <f>AND($L100="B",$C$6=Data!$G$24)</f>
        <v>0</v>
      </c>
      <c r="W100" s="25" t="b">
        <f>AND($L100="B",$C$6=Data!$G$23)</f>
        <v>0</v>
      </c>
      <c r="X100" s="55">
        <f t="shared" si="28"/>
        <v>0</v>
      </c>
      <c r="Y100" s="55">
        <f t="shared" si="22"/>
        <v>0</v>
      </c>
      <c r="Z100" s="25" t="b">
        <f>AND($L100="C",$C$7=Data!$G$24)</f>
        <v>0</v>
      </c>
      <c r="AA100" s="25" t="b">
        <f>AND($L100="C",$C$7=Data!$G$23)</f>
        <v>0</v>
      </c>
      <c r="AB100" s="55">
        <f t="shared" si="29"/>
        <v>0</v>
      </c>
      <c r="AC100" s="55">
        <f t="shared" si="23"/>
        <v>0</v>
      </c>
      <c r="AE100" s="55">
        <f t="shared" si="30"/>
        <v>0</v>
      </c>
      <c r="AG100" s="125" t="b">
        <f>OR(AND($C$5=Data!$G$24,K100="A"),AND($C$6=Data!$G$24,K100="B"),AND($C$7=Data!$G$24,K100="C"))*COUNTIFS(B:B,B100,K:K,K100,B:B,"&lt;&gt;"&amp;"",C:C,"&lt;&gt;"&amp;"")&gt;1</f>
        <v>0</v>
      </c>
      <c r="AH100" s="125" t="b">
        <f t="shared" si="31"/>
        <v>0</v>
      </c>
      <c r="AI100" s="55">
        <f t="shared" si="32"/>
        <v>0</v>
      </c>
    </row>
    <row r="101" spans="1:35" ht="30.75" customHeight="1" x14ac:dyDescent="0.25">
      <c r="A101" s="57"/>
      <c r="B101" s="57"/>
      <c r="C101" s="59"/>
      <c r="D101" s="119"/>
      <c r="E101" s="43"/>
      <c r="F101" s="43"/>
      <c r="G101" s="58"/>
      <c r="H101" s="123"/>
      <c r="I101" s="132"/>
      <c r="J101" s="135">
        <f t="shared" si="24"/>
        <v>0</v>
      </c>
      <c r="K101" s="64" t="str">
        <f t="shared" si="19"/>
        <v>0</v>
      </c>
      <c r="L101" s="65" t="str">
        <f t="shared" si="20"/>
        <v>0</v>
      </c>
      <c r="M101" s="55">
        <f>SUMIFS($J:$J,$C:$C,Data!$B$6,$B:$B,$B101)</f>
        <v>0</v>
      </c>
      <c r="N101" s="55">
        <f>SUMIFS($J:$J,$C:$C,Data!$B$7,$B:$B,$B101)</f>
        <v>0</v>
      </c>
      <c r="O101" s="55">
        <f>SUMIFS($J:$J,$C:$C,Data!$B$8,$B:$B,$B101)</f>
        <v>0</v>
      </c>
      <c r="P101" s="55">
        <f t="shared" si="25"/>
        <v>0</v>
      </c>
      <c r="Q101" s="55">
        <f t="shared" si="26"/>
        <v>0</v>
      </c>
      <c r="R101" s="25" t="b">
        <f>AND($L101="A",$C$5=Data!$G$24)</f>
        <v>0</v>
      </c>
      <c r="S101" s="25" t="b">
        <f>AND($L101="A",$C$5=Data!$G$23)</f>
        <v>0</v>
      </c>
      <c r="T101" s="55">
        <f t="shared" si="27"/>
        <v>0</v>
      </c>
      <c r="U101" s="55">
        <f t="shared" si="21"/>
        <v>0</v>
      </c>
      <c r="V101" s="25" t="b">
        <f>AND($L101="B",$C$6=Data!$G$24)</f>
        <v>0</v>
      </c>
      <c r="W101" s="25" t="b">
        <f>AND($L101="B",$C$6=Data!$G$23)</f>
        <v>0</v>
      </c>
      <c r="X101" s="55">
        <f t="shared" si="28"/>
        <v>0</v>
      </c>
      <c r="Y101" s="55">
        <f t="shared" si="22"/>
        <v>0</v>
      </c>
      <c r="Z101" s="25" t="b">
        <f>AND($L101="C",$C$7=Data!$G$24)</f>
        <v>0</v>
      </c>
      <c r="AA101" s="25" t="b">
        <f>AND($L101="C",$C$7=Data!$G$23)</f>
        <v>0</v>
      </c>
      <c r="AB101" s="55">
        <f t="shared" si="29"/>
        <v>0</v>
      </c>
      <c r="AC101" s="55">
        <f t="shared" si="23"/>
        <v>0</v>
      </c>
      <c r="AE101" s="55">
        <f t="shared" si="30"/>
        <v>0</v>
      </c>
      <c r="AG101" s="125" t="b">
        <f>OR(AND($C$5=Data!$G$24,K101="A"),AND($C$6=Data!$G$24,K101="B"),AND($C$7=Data!$G$24,K101="C"))*COUNTIFS(B:B,B101,K:K,K101,B:B,"&lt;&gt;"&amp;"",C:C,"&lt;&gt;"&amp;"")&gt;1</f>
        <v>0</v>
      </c>
      <c r="AH101" s="125" t="b">
        <f t="shared" si="31"/>
        <v>0</v>
      </c>
      <c r="AI101" s="55">
        <f t="shared" si="32"/>
        <v>0</v>
      </c>
    </row>
    <row r="102" spans="1:35" ht="30.75" customHeight="1" x14ac:dyDescent="0.25">
      <c r="A102" s="57"/>
      <c r="B102" s="57"/>
      <c r="C102" s="59"/>
      <c r="D102" s="119"/>
      <c r="E102" s="43"/>
      <c r="F102" s="43"/>
      <c r="G102" s="58"/>
      <c r="H102" s="123"/>
      <c r="I102" s="132"/>
      <c r="J102" s="135">
        <f t="shared" si="24"/>
        <v>0</v>
      </c>
      <c r="K102" s="64" t="str">
        <f t="shared" si="19"/>
        <v>0</v>
      </c>
      <c r="L102" s="65" t="str">
        <f t="shared" si="20"/>
        <v>0</v>
      </c>
      <c r="M102" s="55">
        <f>SUMIFS($J:$J,$C:$C,Data!$B$6,$B:$B,$B102)</f>
        <v>0</v>
      </c>
      <c r="N102" s="55">
        <f>SUMIFS($J:$J,$C:$C,Data!$B$7,$B:$B,$B102)</f>
        <v>0</v>
      </c>
      <c r="O102" s="55">
        <f>SUMIFS($J:$J,$C:$C,Data!$B$8,$B:$B,$B102)</f>
        <v>0</v>
      </c>
      <c r="P102" s="55">
        <f t="shared" si="25"/>
        <v>0</v>
      </c>
      <c r="Q102" s="55">
        <f t="shared" si="26"/>
        <v>0</v>
      </c>
      <c r="R102" s="25" t="b">
        <f>AND($L102="A",$C$5=Data!$G$24)</f>
        <v>0</v>
      </c>
      <c r="S102" s="25" t="b">
        <f>AND($L102="A",$C$5=Data!$G$23)</f>
        <v>0</v>
      </c>
      <c r="T102" s="55">
        <f t="shared" si="27"/>
        <v>0</v>
      </c>
      <c r="U102" s="55">
        <f t="shared" si="21"/>
        <v>0</v>
      </c>
      <c r="V102" s="25" t="b">
        <f>AND($L102="B",$C$6=Data!$G$24)</f>
        <v>0</v>
      </c>
      <c r="W102" s="25" t="b">
        <f>AND($L102="B",$C$6=Data!$G$23)</f>
        <v>0</v>
      </c>
      <c r="X102" s="55">
        <f t="shared" si="28"/>
        <v>0</v>
      </c>
      <c r="Y102" s="55">
        <f t="shared" si="22"/>
        <v>0</v>
      </c>
      <c r="Z102" s="25" t="b">
        <f>AND($L102="C",$C$7=Data!$G$24)</f>
        <v>0</v>
      </c>
      <c r="AA102" s="25" t="b">
        <f>AND($L102="C",$C$7=Data!$G$23)</f>
        <v>0</v>
      </c>
      <c r="AB102" s="55">
        <f t="shared" si="29"/>
        <v>0</v>
      </c>
      <c r="AC102" s="55">
        <f t="shared" si="23"/>
        <v>0</v>
      </c>
      <c r="AE102" s="55">
        <f t="shared" si="30"/>
        <v>0</v>
      </c>
      <c r="AG102" s="125" t="b">
        <f>OR(AND($C$5=Data!$G$24,K102="A"),AND($C$6=Data!$G$24,K102="B"),AND($C$7=Data!$G$24,K102="C"))*COUNTIFS(B:B,B102,K:K,K102,B:B,"&lt;&gt;"&amp;"",C:C,"&lt;&gt;"&amp;"")&gt;1</f>
        <v>0</v>
      </c>
      <c r="AH102" s="125" t="b">
        <f t="shared" si="31"/>
        <v>0</v>
      </c>
      <c r="AI102" s="55">
        <f t="shared" si="32"/>
        <v>0</v>
      </c>
    </row>
    <row r="103" spans="1:35" ht="30.75" customHeight="1" x14ac:dyDescent="0.25">
      <c r="A103" s="57"/>
      <c r="B103" s="57"/>
      <c r="C103" s="59"/>
      <c r="D103" s="119"/>
      <c r="E103" s="43"/>
      <c r="F103" s="43"/>
      <c r="G103" s="58"/>
      <c r="H103" s="123"/>
      <c r="I103" s="132"/>
      <c r="J103" s="135">
        <f t="shared" si="24"/>
        <v>0</v>
      </c>
      <c r="K103" s="64" t="str">
        <f t="shared" si="19"/>
        <v>0</v>
      </c>
      <c r="L103" s="65" t="str">
        <f t="shared" si="20"/>
        <v>0</v>
      </c>
      <c r="M103" s="55">
        <f>SUMIFS($J:$J,$C:$C,Data!$B$6,$B:$B,$B103)</f>
        <v>0</v>
      </c>
      <c r="N103" s="55">
        <f>SUMIFS($J:$J,$C:$C,Data!$B$7,$B:$B,$B103)</f>
        <v>0</v>
      </c>
      <c r="O103" s="55">
        <f>SUMIFS($J:$J,$C:$C,Data!$B$8,$B:$B,$B103)</f>
        <v>0</v>
      </c>
      <c r="P103" s="55">
        <f t="shared" si="25"/>
        <v>0</v>
      </c>
      <c r="Q103" s="55">
        <f t="shared" si="26"/>
        <v>0</v>
      </c>
      <c r="R103" s="25" t="b">
        <f>AND($L103="A",$C$5=Data!$G$24)</f>
        <v>0</v>
      </c>
      <c r="S103" s="25" t="b">
        <f>AND($L103="A",$C$5=Data!$G$23)</f>
        <v>0</v>
      </c>
      <c r="T103" s="55">
        <f t="shared" si="27"/>
        <v>0</v>
      </c>
      <c r="U103" s="55">
        <f t="shared" si="21"/>
        <v>0</v>
      </c>
      <c r="V103" s="25" t="b">
        <f>AND($L103="B",$C$6=Data!$G$24)</f>
        <v>0</v>
      </c>
      <c r="W103" s="25" t="b">
        <f>AND($L103="B",$C$6=Data!$G$23)</f>
        <v>0</v>
      </c>
      <c r="X103" s="55">
        <f t="shared" si="28"/>
        <v>0</v>
      </c>
      <c r="Y103" s="55">
        <f t="shared" si="22"/>
        <v>0</v>
      </c>
      <c r="Z103" s="25" t="b">
        <f>AND($L103="C",$C$7=Data!$G$24)</f>
        <v>0</v>
      </c>
      <c r="AA103" s="25" t="b">
        <f>AND($L103="C",$C$7=Data!$G$23)</f>
        <v>0</v>
      </c>
      <c r="AB103" s="55">
        <f t="shared" si="29"/>
        <v>0</v>
      </c>
      <c r="AC103" s="55">
        <f t="shared" si="23"/>
        <v>0</v>
      </c>
      <c r="AE103" s="55">
        <f t="shared" si="30"/>
        <v>0</v>
      </c>
      <c r="AG103" s="125" t="b">
        <f>OR(AND($C$5=Data!$G$24,K103="A"),AND($C$6=Data!$G$24,K103="B"),AND($C$7=Data!$G$24,K103="C"))*COUNTIFS(B:B,B103,K:K,K103,B:B,"&lt;&gt;"&amp;"",C:C,"&lt;&gt;"&amp;"")&gt;1</f>
        <v>0</v>
      </c>
      <c r="AH103" s="125" t="b">
        <f t="shared" si="31"/>
        <v>0</v>
      </c>
      <c r="AI103" s="55">
        <f t="shared" si="32"/>
        <v>0</v>
      </c>
    </row>
    <row r="104" spans="1:35" ht="30.75" customHeight="1" x14ac:dyDescent="0.25">
      <c r="A104" s="57"/>
      <c r="B104" s="57"/>
      <c r="C104" s="59"/>
      <c r="D104" s="119"/>
      <c r="E104" s="43"/>
      <c r="F104" s="43"/>
      <c r="G104" s="58"/>
      <c r="H104" s="123"/>
      <c r="I104" s="132"/>
      <c r="J104" s="135">
        <f t="shared" si="24"/>
        <v>0</v>
      </c>
      <c r="K104" s="64" t="str">
        <f t="shared" si="19"/>
        <v>0</v>
      </c>
      <c r="L104" s="65" t="str">
        <f t="shared" si="20"/>
        <v>0</v>
      </c>
      <c r="M104" s="55">
        <f>SUMIFS($J:$J,$C:$C,Data!$B$6,$B:$B,$B104)</f>
        <v>0</v>
      </c>
      <c r="N104" s="55">
        <f>SUMIFS($J:$J,$C:$C,Data!$B$7,$B:$B,$B104)</f>
        <v>0</v>
      </c>
      <c r="O104" s="55">
        <f>SUMIFS($J:$J,$C:$C,Data!$B$8,$B:$B,$B104)</f>
        <v>0</v>
      </c>
      <c r="P104" s="55">
        <f t="shared" si="25"/>
        <v>0</v>
      </c>
      <c r="Q104" s="55">
        <f t="shared" si="26"/>
        <v>0</v>
      </c>
      <c r="R104" s="25" t="b">
        <f>AND($L104="A",$C$5=Data!$G$24)</f>
        <v>0</v>
      </c>
      <c r="S104" s="25" t="b">
        <f>AND($L104="A",$C$5=Data!$G$23)</f>
        <v>0</v>
      </c>
      <c r="T104" s="55">
        <f t="shared" si="27"/>
        <v>0</v>
      </c>
      <c r="U104" s="55">
        <f t="shared" si="21"/>
        <v>0</v>
      </c>
      <c r="V104" s="25" t="b">
        <f>AND($L104="B",$C$6=Data!$G$24)</f>
        <v>0</v>
      </c>
      <c r="W104" s="25" t="b">
        <f>AND($L104="B",$C$6=Data!$G$23)</f>
        <v>0</v>
      </c>
      <c r="X104" s="55">
        <f t="shared" si="28"/>
        <v>0</v>
      </c>
      <c r="Y104" s="55">
        <f t="shared" si="22"/>
        <v>0</v>
      </c>
      <c r="Z104" s="25" t="b">
        <f>AND($L104="C",$C$7=Data!$G$24)</f>
        <v>0</v>
      </c>
      <c r="AA104" s="25" t="b">
        <f>AND($L104="C",$C$7=Data!$G$23)</f>
        <v>0</v>
      </c>
      <c r="AB104" s="55">
        <f t="shared" si="29"/>
        <v>0</v>
      </c>
      <c r="AC104" s="55">
        <f t="shared" si="23"/>
        <v>0</v>
      </c>
      <c r="AE104" s="55">
        <f t="shared" si="30"/>
        <v>0</v>
      </c>
      <c r="AG104" s="125" t="b">
        <f>OR(AND($C$5=Data!$G$24,K104="A"),AND($C$6=Data!$G$24,K104="B"),AND($C$7=Data!$G$24,K104="C"))*COUNTIFS(B:B,B104,K:K,K104,B:B,"&lt;&gt;"&amp;"",C:C,"&lt;&gt;"&amp;"")&gt;1</f>
        <v>0</v>
      </c>
      <c r="AH104" s="125" t="b">
        <f t="shared" si="31"/>
        <v>0</v>
      </c>
      <c r="AI104" s="55">
        <f t="shared" si="32"/>
        <v>0</v>
      </c>
    </row>
    <row r="105" spans="1:35" ht="30.75" customHeight="1" x14ac:dyDescent="0.25">
      <c r="A105" s="57"/>
      <c r="B105" s="57"/>
      <c r="C105" s="59"/>
      <c r="D105" s="119"/>
      <c r="E105" s="43"/>
      <c r="F105" s="43"/>
      <c r="G105" s="58"/>
      <c r="H105" s="123"/>
      <c r="I105" s="132"/>
      <c r="J105" s="135">
        <f t="shared" si="24"/>
        <v>0</v>
      </c>
      <c r="K105" s="64" t="str">
        <f t="shared" si="19"/>
        <v>0</v>
      </c>
      <c r="L105" s="65" t="str">
        <f t="shared" si="20"/>
        <v>0</v>
      </c>
      <c r="M105" s="55">
        <f>SUMIFS($J:$J,$C:$C,Data!$B$6,$B:$B,$B105)</f>
        <v>0</v>
      </c>
      <c r="N105" s="55">
        <f>SUMIFS($J:$J,$C:$C,Data!$B$7,$B:$B,$B105)</f>
        <v>0</v>
      </c>
      <c r="O105" s="55">
        <f>SUMIFS($J:$J,$C:$C,Data!$B$8,$B:$B,$B105)</f>
        <v>0</v>
      </c>
      <c r="P105" s="55">
        <f t="shared" si="25"/>
        <v>0</v>
      </c>
      <c r="Q105" s="55">
        <f t="shared" si="26"/>
        <v>0</v>
      </c>
      <c r="R105" s="25" t="b">
        <f>AND($L105="A",$C$5=Data!$G$24)</f>
        <v>0</v>
      </c>
      <c r="S105" s="25" t="b">
        <f>AND($L105="A",$C$5=Data!$G$23)</f>
        <v>0</v>
      </c>
      <c r="T105" s="55">
        <f t="shared" si="27"/>
        <v>0</v>
      </c>
      <c r="U105" s="55">
        <f t="shared" si="21"/>
        <v>0</v>
      </c>
      <c r="V105" s="25" t="b">
        <f>AND($L105="B",$C$6=Data!$G$24)</f>
        <v>0</v>
      </c>
      <c r="W105" s="25" t="b">
        <f>AND($L105="B",$C$6=Data!$G$23)</f>
        <v>0</v>
      </c>
      <c r="X105" s="55">
        <f t="shared" si="28"/>
        <v>0</v>
      </c>
      <c r="Y105" s="55">
        <f t="shared" si="22"/>
        <v>0</v>
      </c>
      <c r="Z105" s="25" t="b">
        <f>AND($L105="C",$C$7=Data!$G$24)</f>
        <v>0</v>
      </c>
      <c r="AA105" s="25" t="b">
        <f>AND($L105="C",$C$7=Data!$G$23)</f>
        <v>0</v>
      </c>
      <c r="AB105" s="55">
        <f t="shared" si="29"/>
        <v>0</v>
      </c>
      <c r="AC105" s="55">
        <f t="shared" si="23"/>
        <v>0</v>
      </c>
      <c r="AE105" s="55">
        <f t="shared" si="30"/>
        <v>0</v>
      </c>
      <c r="AG105" s="125" t="b">
        <f>OR(AND($C$5=Data!$G$24,K105="A"),AND($C$6=Data!$G$24,K105="B"),AND($C$7=Data!$G$24,K105="C"))*COUNTIFS(B:B,B105,K:K,K105,B:B,"&lt;&gt;"&amp;"",C:C,"&lt;&gt;"&amp;"")&gt;1</f>
        <v>0</v>
      </c>
      <c r="AH105" s="125" t="b">
        <f t="shared" si="31"/>
        <v>0</v>
      </c>
      <c r="AI105" s="55">
        <f t="shared" si="32"/>
        <v>0</v>
      </c>
    </row>
    <row r="106" spans="1:35" ht="30.75" customHeight="1" x14ac:dyDescent="0.25">
      <c r="A106" s="57"/>
      <c r="B106" s="57"/>
      <c r="C106" s="59"/>
      <c r="D106" s="119"/>
      <c r="E106" s="43"/>
      <c r="F106" s="43"/>
      <c r="G106" s="58"/>
      <c r="H106" s="123"/>
      <c r="I106" s="132"/>
      <c r="J106" s="135">
        <f t="shared" si="24"/>
        <v>0</v>
      </c>
      <c r="K106" s="64" t="str">
        <f t="shared" ref="K106:K137" si="33">IF(C106&lt;&gt;"",VLOOKUP(C106,budgetLine11ext,2,FALSE),"0")</f>
        <v>0</v>
      </c>
      <c r="L106" s="65" t="str">
        <f t="shared" ref="L106:L137" si="34">IF(C106&lt;&gt;"",VLOOKUP(C106,budgetLine11ext,3,FALSE),"0")</f>
        <v>0</v>
      </c>
      <c r="M106" s="55">
        <f>SUMIFS($J:$J,$C:$C,Data!$B$6,$B:$B,$B106)</f>
        <v>0</v>
      </c>
      <c r="N106" s="55">
        <f>SUMIFS($J:$J,$C:$C,Data!$B$7,$B:$B,$B106)</f>
        <v>0</v>
      </c>
      <c r="O106" s="55">
        <f>SUMIFS($J:$J,$C:$C,Data!$B$8,$B:$B,$B106)</f>
        <v>0</v>
      </c>
      <c r="P106" s="55">
        <f t="shared" si="25"/>
        <v>0</v>
      </c>
      <c r="Q106" s="55">
        <f t="shared" si="26"/>
        <v>0</v>
      </c>
      <c r="R106" s="25" t="b">
        <f>AND($L106="A",$C$5=Data!$G$24)</f>
        <v>0</v>
      </c>
      <c r="S106" s="25" t="b">
        <f>AND($L106="A",$C$5=Data!$G$23)</f>
        <v>0</v>
      </c>
      <c r="T106" s="55">
        <f t="shared" si="27"/>
        <v>0</v>
      </c>
      <c r="U106" s="55">
        <f t="shared" ref="U106:U137" si="35">IF(R106,P106*$D$5,0)</f>
        <v>0</v>
      </c>
      <c r="V106" s="25" t="b">
        <f>AND($L106="B",$C$6=Data!$G$24)</f>
        <v>0</v>
      </c>
      <c r="W106" s="25" t="b">
        <f>AND($L106="B",$C$6=Data!$G$23)</f>
        <v>0</v>
      </c>
      <c r="X106" s="55">
        <f t="shared" si="28"/>
        <v>0</v>
      </c>
      <c r="Y106" s="55">
        <f t="shared" ref="Y106:Y137" si="36">IF(V106,Q106*$D$6,0)</f>
        <v>0</v>
      </c>
      <c r="Z106" s="25" t="b">
        <f>AND($L106="C",$C$7=Data!$G$24)</f>
        <v>0</v>
      </c>
      <c r="AA106" s="25" t="b">
        <f>AND($L106="C",$C$7=Data!$G$23)</f>
        <v>0</v>
      </c>
      <c r="AB106" s="55">
        <f t="shared" si="29"/>
        <v>0</v>
      </c>
      <c r="AC106" s="55">
        <f t="shared" ref="AC106:AC137" si="37">IF(Z106,Q106*$D$7,0)</f>
        <v>0</v>
      </c>
      <c r="AE106" s="55">
        <f t="shared" si="30"/>
        <v>0</v>
      </c>
      <c r="AG106" s="125" t="b">
        <f>OR(AND($C$5=Data!$G$24,K106="A"),AND($C$6=Data!$G$24,K106="B"),AND($C$7=Data!$G$24,K106="C"))*COUNTIFS(B:B,B106,K:K,K106,B:B,"&lt;&gt;"&amp;"",C:C,"&lt;&gt;"&amp;"")&gt;1</f>
        <v>0</v>
      </c>
      <c r="AH106" s="125" t="b">
        <f t="shared" si="31"/>
        <v>0</v>
      </c>
      <c r="AI106" s="55">
        <f t="shared" si="32"/>
        <v>0</v>
      </c>
    </row>
    <row r="107" spans="1:35" ht="30.75" customHeight="1" x14ac:dyDescent="0.25">
      <c r="A107" s="57"/>
      <c r="B107" s="57"/>
      <c r="C107" s="59"/>
      <c r="D107" s="119"/>
      <c r="E107" s="43"/>
      <c r="F107" s="43"/>
      <c r="G107" s="58"/>
      <c r="H107" s="123"/>
      <c r="I107" s="132"/>
      <c r="J107" s="135">
        <f t="shared" si="24"/>
        <v>0</v>
      </c>
      <c r="K107" s="64" t="str">
        <f t="shared" si="33"/>
        <v>0</v>
      </c>
      <c r="L107" s="65" t="str">
        <f t="shared" si="34"/>
        <v>0</v>
      </c>
      <c r="M107" s="55">
        <f>SUMIFS($J:$J,$C:$C,Data!$B$6,$B:$B,$B107)</f>
        <v>0</v>
      </c>
      <c r="N107" s="55">
        <f>SUMIFS($J:$J,$C:$C,Data!$B$7,$B:$B,$B107)</f>
        <v>0</v>
      </c>
      <c r="O107" s="55">
        <f>SUMIFS($J:$J,$C:$C,Data!$B$8,$B:$B,$B107)</f>
        <v>0</v>
      </c>
      <c r="P107" s="55">
        <f t="shared" si="25"/>
        <v>0</v>
      </c>
      <c r="Q107" s="55">
        <f t="shared" si="26"/>
        <v>0</v>
      </c>
      <c r="R107" s="25" t="b">
        <f>AND($L107="A",$C$5=Data!$G$24)</f>
        <v>0</v>
      </c>
      <c r="S107" s="25" t="b">
        <f>AND($L107="A",$C$5=Data!$G$23)</f>
        <v>0</v>
      </c>
      <c r="T107" s="55">
        <f t="shared" si="27"/>
        <v>0</v>
      </c>
      <c r="U107" s="55">
        <f t="shared" si="35"/>
        <v>0</v>
      </c>
      <c r="V107" s="25" t="b">
        <f>AND($L107="B",$C$6=Data!$G$24)</f>
        <v>0</v>
      </c>
      <c r="W107" s="25" t="b">
        <f>AND($L107="B",$C$6=Data!$G$23)</f>
        <v>0</v>
      </c>
      <c r="X107" s="55">
        <f t="shared" si="28"/>
        <v>0</v>
      </c>
      <c r="Y107" s="55">
        <f t="shared" si="36"/>
        <v>0</v>
      </c>
      <c r="Z107" s="25" t="b">
        <f>AND($L107="C",$C$7=Data!$G$24)</f>
        <v>0</v>
      </c>
      <c r="AA107" s="25" t="b">
        <f>AND($L107="C",$C$7=Data!$G$23)</f>
        <v>0</v>
      </c>
      <c r="AB107" s="55">
        <f t="shared" si="29"/>
        <v>0</v>
      </c>
      <c r="AC107" s="55">
        <f t="shared" si="37"/>
        <v>0</v>
      </c>
      <c r="AE107" s="55">
        <f t="shared" si="30"/>
        <v>0</v>
      </c>
      <c r="AG107" s="125" t="b">
        <f>OR(AND($C$5=Data!$G$24,K107="A"),AND($C$6=Data!$G$24,K107="B"),AND($C$7=Data!$G$24,K107="C"))*COUNTIFS(B:B,B107,K:K,K107,B:B,"&lt;&gt;"&amp;"",C:C,"&lt;&gt;"&amp;"")&gt;1</f>
        <v>0</v>
      </c>
      <c r="AH107" s="125" t="b">
        <f t="shared" si="31"/>
        <v>0</v>
      </c>
      <c r="AI107" s="55">
        <f t="shared" si="32"/>
        <v>0</v>
      </c>
    </row>
    <row r="108" spans="1:35" ht="30.75" customHeight="1" x14ac:dyDescent="0.25">
      <c r="A108" s="57"/>
      <c r="B108" s="57"/>
      <c r="C108" s="59"/>
      <c r="D108" s="119"/>
      <c r="E108" s="43"/>
      <c r="F108" s="43"/>
      <c r="G108" s="58"/>
      <c r="H108" s="123"/>
      <c r="I108" s="132"/>
      <c r="J108" s="135">
        <f t="shared" si="24"/>
        <v>0</v>
      </c>
      <c r="K108" s="64" t="str">
        <f t="shared" si="33"/>
        <v>0</v>
      </c>
      <c r="L108" s="65" t="str">
        <f t="shared" si="34"/>
        <v>0</v>
      </c>
      <c r="M108" s="55">
        <f>SUMIFS($J:$J,$C:$C,Data!$B$6,$B:$B,$B108)</f>
        <v>0</v>
      </c>
      <c r="N108" s="55">
        <f>SUMIFS($J:$J,$C:$C,Data!$B$7,$B:$B,$B108)</f>
        <v>0</v>
      </c>
      <c r="O108" s="55">
        <f>SUMIFS($J:$J,$C:$C,Data!$B$8,$B:$B,$B108)</f>
        <v>0</v>
      </c>
      <c r="P108" s="55">
        <f t="shared" si="25"/>
        <v>0</v>
      </c>
      <c r="Q108" s="55">
        <f t="shared" si="26"/>
        <v>0</v>
      </c>
      <c r="R108" s="25" t="b">
        <f>AND($L108="A",$C$5=Data!$G$24)</f>
        <v>0</v>
      </c>
      <c r="S108" s="25" t="b">
        <f>AND($L108="A",$C$5=Data!$G$23)</f>
        <v>0</v>
      </c>
      <c r="T108" s="55">
        <f t="shared" si="27"/>
        <v>0</v>
      </c>
      <c r="U108" s="55">
        <f t="shared" si="35"/>
        <v>0</v>
      </c>
      <c r="V108" s="25" t="b">
        <f>AND($L108="B",$C$6=Data!$G$24)</f>
        <v>0</v>
      </c>
      <c r="W108" s="25" t="b">
        <f>AND($L108="B",$C$6=Data!$G$23)</f>
        <v>0</v>
      </c>
      <c r="X108" s="55">
        <f t="shared" si="28"/>
        <v>0</v>
      </c>
      <c r="Y108" s="55">
        <f t="shared" si="36"/>
        <v>0</v>
      </c>
      <c r="Z108" s="25" t="b">
        <f>AND($L108="C",$C$7=Data!$G$24)</f>
        <v>0</v>
      </c>
      <c r="AA108" s="25" t="b">
        <f>AND($L108="C",$C$7=Data!$G$23)</f>
        <v>0</v>
      </c>
      <c r="AB108" s="55">
        <f t="shared" si="29"/>
        <v>0</v>
      </c>
      <c r="AC108" s="55">
        <f t="shared" si="37"/>
        <v>0</v>
      </c>
      <c r="AE108" s="55">
        <f t="shared" si="30"/>
        <v>0</v>
      </c>
      <c r="AG108" s="125" t="b">
        <f>OR(AND($C$5=Data!$G$24,K108="A"),AND($C$6=Data!$G$24,K108="B"),AND($C$7=Data!$G$24,K108="C"))*COUNTIFS(B:B,B108,K:K,K108,B:B,"&lt;&gt;"&amp;"",C:C,"&lt;&gt;"&amp;"")&gt;1</f>
        <v>0</v>
      </c>
      <c r="AH108" s="125" t="b">
        <f t="shared" si="31"/>
        <v>0</v>
      </c>
      <c r="AI108" s="55">
        <f t="shared" si="32"/>
        <v>0</v>
      </c>
    </row>
    <row r="109" spans="1:35" ht="30.75" customHeight="1" x14ac:dyDescent="0.25">
      <c r="A109" s="57"/>
      <c r="B109" s="57"/>
      <c r="C109" s="59"/>
      <c r="D109" s="119"/>
      <c r="E109" s="43"/>
      <c r="F109" s="43"/>
      <c r="G109" s="58"/>
      <c r="H109" s="123"/>
      <c r="I109" s="132"/>
      <c r="J109" s="135">
        <f t="shared" si="24"/>
        <v>0</v>
      </c>
      <c r="K109" s="64" t="str">
        <f t="shared" si="33"/>
        <v>0</v>
      </c>
      <c r="L109" s="65" t="str">
        <f t="shared" si="34"/>
        <v>0</v>
      </c>
      <c r="M109" s="55">
        <f>SUMIFS($J:$J,$C:$C,Data!$B$6,$B:$B,$B109)</f>
        <v>0</v>
      </c>
      <c r="N109" s="55">
        <f>SUMIFS($J:$J,$C:$C,Data!$B$7,$B:$B,$B109)</f>
        <v>0</v>
      </c>
      <c r="O109" s="55">
        <f>SUMIFS($J:$J,$C:$C,Data!$B$8,$B:$B,$B109)</f>
        <v>0</v>
      </c>
      <c r="P109" s="55">
        <f t="shared" si="25"/>
        <v>0</v>
      </c>
      <c r="Q109" s="55">
        <f t="shared" si="26"/>
        <v>0</v>
      </c>
      <c r="R109" s="25" t="b">
        <f>AND($L109="A",$C$5=Data!$G$24)</f>
        <v>0</v>
      </c>
      <c r="S109" s="25" t="b">
        <f>AND($L109="A",$C$5=Data!$G$23)</f>
        <v>0</v>
      </c>
      <c r="T109" s="55">
        <f t="shared" si="27"/>
        <v>0</v>
      </c>
      <c r="U109" s="55">
        <f t="shared" si="35"/>
        <v>0</v>
      </c>
      <c r="V109" s="25" t="b">
        <f>AND($L109="B",$C$6=Data!$G$24)</f>
        <v>0</v>
      </c>
      <c r="W109" s="25" t="b">
        <f>AND($L109="B",$C$6=Data!$G$23)</f>
        <v>0</v>
      </c>
      <c r="X109" s="55">
        <f t="shared" si="28"/>
        <v>0</v>
      </c>
      <c r="Y109" s="55">
        <f t="shared" si="36"/>
        <v>0</v>
      </c>
      <c r="Z109" s="25" t="b">
        <f>AND($L109="C",$C$7=Data!$G$24)</f>
        <v>0</v>
      </c>
      <c r="AA109" s="25" t="b">
        <f>AND($L109="C",$C$7=Data!$G$23)</f>
        <v>0</v>
      </c>
      <c r="AB109" s="55">
        <f t="shared" si="29"/>
        <v>0</v>
      </c>
      <c r="AC109" s="55">
        <f t="shared" si="37"/>
        <v>0</v>
      </c>
      <c r="AE109" s="55">
        <f t="shared" si="30"/>
        <v>0</v>
      </c>
      <c r="AG109" s="125" t="b">
        <f>OR(AND($C$5=Data!$G$24,K109="A"),AND($C$6=Data!$G$24,K109="B"),AND($C$7=Data!$G$24,K109="C"))*COUNTIFS(B:B,B109,K:K,K109,B:B,"&lt;&gt;"&amp;"",C:C,"&lt;&gt;"&amp;"")&gt;1</f>
        <v>0</v>
      </c>
      <c r="AH109" s="125" t="b">
        <f t="shared" si="31"/>
        <v>0</v>
      </c>
      <c r="AI109" s="55">
        <f t="shared" si="32"/>
        <v>0</v>
      </c>
    </row>
    <row r="110" spans="1:35" ht="30.75" customHeight="1" x14ac:dyDescent="0.25">
      <c r="A110" s="57"/>
      <c r="B110" s="57"/>
      <c r="C110" s="59"/>
      <c r="D110" s="119"/>
      <c r="E110" s="43"/>
      <c r="F110" s="43"/>
      <c r="G110" s="58"/>
      <c r="H110" s="123"/>
      <c r="I110" s="132"/>
      <c r="J110" s="135">
        <f t="shared" si="24"/>
        <v>0</v>
      </c>
      <c r="K110" s="64" t="str">
        <f t="shared" si="33"/>
        <v>0</v>
      </c>
      <c r="L110" s="65" t="str">
        <f t="shared" si="34"/>
        <v>0</v>
      </c>
      <c r="M110" s="55">
        <f>SUMIFS($J:$J,$C:$C,Data!$B$6,$B:$B,$B110)</f>
        <v>0</v>
      </c>
      <c r="N110" s="55">
        <f>SUMIFS($J:$J,$C:$C,Data!$B$7,$B:$B,$B110)</f>
        <v>0</v>
      </c>
      <c r="O110" s="55">
        <f>SUMIFS($J:$J,$C:$C,Data!$B$8,$B:$B,$B110)</f>
        <v>0</v>
      </c>
      <c r="P110" s="55">
        <f t="shared" si="25"/>
        <v>0</v>
      </c>
      <c r="Q110" s="55">
        <f t="shared" si="26"/>
        <v>0</v>
      </c>
      <c r="R110" s="25" t="b">
        <f>AND($L110="A",$C$5=Data!$G$24)</f>
        <v>0</v>
      </c>
      <c r="S110" s="25" t="b">
        <f>AND($L110="A",$C$5=Data!$G$23)</f>
        <v>0</v>
      </c>
      <c r="T110" s="55">
        <f t="shared" si="27"/>
        <v>0</v>
      </c>
      <c r="U110" s="55">
        <f t="shared" si="35"/>
        <v>0</v>
      </c>
      <c r="V110" s="25" t="b">
        <f>AND($L110="B",$C$6=Data!$G$24)</f>
        <v>0</v>
      </c>
      <c r="W110" s="25" t="b">
        <f>AND($L110="B",$C$6=Data!$G$23)</f>
        <v>0</v>
      </c>
      <c r="X110" s="55">
        <f t="shared" si="28"/>
        <v>0</v>
      </c>
      <c r="Y110" s="55">
        <f t="shared" si="36"/>
        <v>0</v>
      </c>
      <c r="Z110" s="25" t="b">
        <f>AND($L110="C",$C$7=Data!$G$24)</f>
        <v>0</v>
      </c>
      <c r="AA110" s="25" t="b">
        <f>AND($L110="C",$C$7=Data!$G$23)</f>
        <v>0</v>
      </c>
      <c r="AB110" s="55">
        <f t="shared" si="29"/>
        <v>0</v>
      </c>
      <c r="AC110" s="55">
        <f t="shared" si="37"/>
        <v>0</v>
      </c>
      <c r="AE110" s="55">
        <f t="shared" si="30"/>
        <v>0</v>
      </c>
      <c r="AG110" s="125" t="b">
        <f>OR(AND($C$5=Data!$G$24,K110="A"),AND($C$6=Data!$G$24,K110="B"),AND($C$7=Data!$G$24,K110="C"))*COUNTIFS(B:B,B110,K:K,K110,B:B,"&lt;&gt;"&amp;"",C:C,"&lt;&gt;"&amp;"")&gt;1</f>
        <v>0</v>
      </c>
      <c r="AH110" s="125" t="b">
        <f t="shared" si="31"/>
        <v>0</v>
      </c>
      <c r="AI110" s="55">
        <f t="shared" si="32"/>
        <v>0</v>
      </c>
    </row>
    <row r="111" spans="1:35" ht="30.75" customHeight="1" x14ac:dyDescent="0.25">
      <c r="A111" s="57"/>
      <c r="B111" s="57"/>
      <c r="C111" s="59"/>
      <c r="D111" s="119"/>
      <c r="E111" s="43"/>
      <c r="F111" s="43"/>
      <c r="G111" s="58"/>
      <c r="H111" s="123"/>
      <c r="I111" s="132"/>
      <c r="J111" s="135">
        <f t="shared" si="24"/>
        <v>0</v>
      </c>
      <c r="K111" s="64" t="str">
        <f t="shared" si="33"/>
        <v>0</v>
      </c>
      <c r="L111" s="65" t="str">
        <f t="shared" si="34"/>
        <v>0</v>
      </c>
      <c r="M111" s="55">
        <f>SUMIFS($J:$J,$C:$C,Data!$B$6,$B:$B,$B111)</f>
        <v>0</v>
      </c>
      <c r="N111" s="55">
        <f>SUMIFS($J:$J,$C:$C,Data!$B$7,$B:$B,$B111)</f>
        <v>0</v>
      </c>
      <c r="O111" s="55">
        <f>SUMIFS($J:$J,$C:$C,Data!$B$8,$B:$B,$B111)</f>
        <v>0</v>
      </c>
      <c r="P111" s="55">
        <f t="shared" si="25"/>
        <v>0</v>
      </c>
      <c r="Q111" s="55">
        <f t="shared" si="26"/>
        <v>0</v>
      </c>
      <c r="R111" s="25" t="b">
        <f>AND($L111="A",$C$5=Data!$G$24)</f>
        <v>0</v>
      </c>
      <c r="S111" s="25" t="b">
        <f>AND($L111="A",$C$5=Data!$G$23)</f>
        <v>0</v>
      </c>
      <c r="T111" s="55">
        <f t="shared" si="27"/>
        <v>0</v>
      </c>
      <c r="U111" s="55">
        <f t="shared" si="35"/>
        <v>0</v>
      </c>
      <c r="V111" s="25" t="b">
        <f>AND($L111="B",$C$6=Data!$G$24)</f>
        <v>0</v>
      </c>
      <c r="W111" s="25" t="b">
        <f>AND($L111="B",$C$6=Data!$G$23)</f>
        <v>0</v>
      </c>
      <c r="X111" s="55">
        <f t="shared" si="28"/>
        <v>0</v>
      </c>
      <c r="Y111" s="55">
        <f t="shared" si="36"/>
        <v>0</v>
      </c>
      <c r="Z111" s="25" t="b">
        <f>AND($L111="C",$C$7=Data!$G$24)</f>
        <v>0</v>
      </c>
      <c r="AA111" s="25" t="b">
        <f>AND($L111="C",$C$7=Data!$G$23)</f>
        <v>0</v>
      </c>
      <c r="AB111" s="55">
        <f t="shared" si="29"/>
        <v>0</v>
      </c>
      <c r="AC111" s="55">
        <f t="shared" si="37"/>
        <v>0</v>
      </c>
      <c r="AE111" s="55">
        <f t="shared" si="30"/>
        <v>0</v>
      </c>
      <c r="AG111" s="125" t="b">
        <f>OR(AND($C$5=Data!$G$24,K111="A"),AND($C$6=Data!$G$24,K111="B"),AND($C$7=Data!$G$24,K111="C"))*COUNTIFS(B:B,B111,K:K,K111,B:B,"&lt;&gt;"&amp;"",C:C,"&lt;&gt;"&amp;"")&gt;1</f>
        <v>0</v>
      </c>
      <c r="AH111" s="125" t="b">
        <f t="shared" si="31"/>
        <v>0</v>
      </c>
      <c r="AI111" s="55">
        <f t="shared" si="32"/>
        <v>0</v>
      </c>
    </row>
    <row r="112" spans="1:35" ht="30.75" customHeight="1" x14ac:dyDescent="0.25">
      <c r="A112" s="57"/>
      <c r="B112" s="57"/>
      <c r="C112" s="59"/>
      <c r="D112" s="119"/>
      <c r="E112" s="43"/>
      <c r="F112" s="43"/>
      <c r="G112" s="58"/>
      <c r="H112" s="123"/>
      <c r="I112" s="132"/>
      <c r="J112" s="135">
        <f t="shared" si="24"/>
        <v>0</v>
      </c>
      <c r="K112" s="64" t="str">
        <f t="shared" si="33"/>
        <v>0</v>
      </c>
      <c r="L112" s="65" t="str">
        <f t="shared" si="34"/>
        <v>0</v>
      </c>
      <c r="M112" s="55">
        <f>SUMIFS($J:$J,$C:$C,Data!$B$6,$B:$B,$B112)</f>
        <v>0</v>
      </c>
      <c r="N112" s="55">
        <f>SUMIFS($J:$J,$C:$C,Data!$B$7,$B:$B,$B112)</f>
        <v>0</v>
      </c>
      <c r="O112" s="55">
        <f>SUMIFS($J:$J,$C:$C,Data!$B$8,$B:$B,$B112)</f>
        <v>0</v>
      </c>
      <c r="P112" s="55">
        <f t="shared" si="25"/>
        <v>0</v>
      </c>
      <c r="Q112" s="55">
        <f t="shared" si="26"/>
        <v>0</v>
      </c>
      <c r="R112" s="25" t="b">
        <f>AND($L112="A",$C$5=Data!$G$24)</f>
        <v>0</v>
      </c>
      <c r="S112" s="25" t="b">
        <f>AND($L112="A",$C$5=Data!$G$23)</f>
        <v>0</v>
      </c>
      <c r="T112" s="55">
        <f t="shared" si="27"/>
        <v>0</v>
      </c>
      <c r="U112" s="55">
        <f t="shared" si="35"/>
        <v>0</v>
      </c>
      <c r="V112" s="25" t="b">
        <f>AND($L112="B",$C$6=Data!$G$24)</f>
        <v>0</v>
      </c>
      <c r="W112" s="25" t="b">
        <f>AND($L112="B",$C$6=Data!$G$23)</f>
        <v>0</v>
      </c>
      <c r="X112" s="55">
        <f t="shared" si="28"/>
        <v>0</v>
      </c>
      <c r="Y112" s="55">
        <f t="shared" si="36"/>
        <v>0</v>
      </c>
      <c r="Z112" s="25" t="b">
        <f>AND($L112="C",$C$7=Data!$G$24)</f>
        <v>0</v>
      </c>
      <c r="AA112" s="25" t="b">
        <f>AND($L112="C",$C$7=Data!$G$23)</f>
        <v>0</v>
      </c>
      <c r="AB112" s="55">
        <f t="shared" si="29"/>
        <v>0</v>
      </c>
      <c r="AC112" s="55">
        <f t="shared" si="37"/>
        <v>0</v>
      </c>
      <c r="AE112" s="55">
        <f t="shared" si="30"/>
        <v>0</v>
      </c>
      <c r="AG112" s="125" t="b">
        <f>OR(AND($C$5=Data!$G$24,K112="A"),AND($C$6=Data!$G$24,K112="B"),AND($C$7=Data!$G$24,K112="C"))*COUNTIFS(B:B,B112,K:K,K112,B:B,"&lt;&gt;"&amp;"",C:C,"&lt;&gt;"&amp;"")&gt;1</f>
        <v>0</v>
      </c>
      <c r="AH112" s="125" t="b">
        <f t="shared" si="31"/>
        <v>0</v>
      </c>
      <c r="AI112" s="55">
        <f t="shared" si="32"/>
        <v>0</v>
      </c>
    </row>
    <row r="113" spans="1:35" ht="30.75" customHeight="1" x14ac:dyDescent="0.25">
      <c r="A113" s="57"/>
      <c r="B113" s="57"/>
      <c r="C113" s="59"/>
      <c r="D113" s="119"/>
      <c r="E113" s="43"/>
      <c r="F113" s="43"/>
      <c r="G113" s="58"/>
      <c r="H113" s="123"/>
      <c r="I113" s="132"/>
      <c r="J113" s="135">
        <f t="shared" si="24"/>
        <v>0</v>
      </c>
      <c r="K113" s="64" t="str">
        <f t="shared" si="33"/>
        <v>0</v>
      </c>
      <c r="L113" s="65" t="str">
        <f t="shared" si="34"/>
        <v>0</v>
      </c>
      <c r="M113" s="55">
        <f>SUMIFS($J:$J,$C:$C,Data!$B$6,$B:$B,$B113)</f>
        <v>0</v>
      </c>
      <c r="N113" s="55">
        <f>SUMIFS($J:$J,$C:$C,Data!$B$7,$B:$B,$B113)</f>
        <v>0</v>
      </c>
      <c r="O113" s="55">
        <f>SUMIFS($J:$J,$C:$C,Data!$B$8,$B:$B,$B113)</f>
        <v>0</v>
      </c>
      <c r="P113" s="55">
        <f t="shared" si="25"/>
        <v>0</v>
      </c>
      <c r="Q113" s="55">
        <f t="shared" si="26"/>
        <v>0</v>
      </c>
      <c r="R113" s="25" t="b">
        <f>AND($L113="A",$C$5=Data!$G$24)</f>
        <v>0</v>
      </c>
      <c r="S113" s="25" t="b">
        <f>AND($L113="A",$C$5=Data!$G$23)</f>
        <v>0</v>
      </c>
      <c r="T113" s="55">
        <f t="shared" si="27"/>
        <v>0</v>
      </c>
      <c r="U113" s="55">
        <f t="shared" si="35"/>
        <v>0</v>
      </c>
      <c r="V113" s="25" t="b">
        <f>AND($L113="B",$C$6=Data!$G$24)</f>
        <v>0</v>
      </c>
      <c r="W113" s="25" t="b">
        <f>AND($L113="B",$C$6=Data!$G$23)</f>
        <v>0</v>
      </c>
      <c r="X113" s="55">
        <f t="shared" si="28"/>
        <v>0</v>
      </c>
      <c r="Y113" s="55">
        <f t="shared" si="36"/>
        <v>0</v>
      </c>
      <c r="Z113" s="25" t="b">
        <f>AND($L113="C",$C$7=Data!$G$24)</f>
        <v>0</v>
      </c>
      <c r="AA113" s="25" t="b">
        <f>AND($L113="C",$C$7=Data!$G$23)</f>
        <v>0</v>
      </c>
      <c r="AB113" s="55">
        <f t="shared" si="29"/>
        <v>0</v>
      </c>
      <c r="AC113" s="55">
        <f t="shared" si="37"/>
        <v>0</v>
      </c>
      <c r="AE113" s="55">
        <f t="shared" si="30"/>
        <v>0</v>
      </c>
      <c r="AG113" s="125" t="b">
        <f>OR(AND($C$5=Data!$G$24,K113="A"),AND($C$6=Data!$G$24,K113="B"),AND($C$7=Data!$G$24,K113="C"))*COUNTIFS(B:B,B113,K:K,K113,B:B,"&lt;&gt;"&amp;"",C:C,"&lt;&gt;"&amp;"")&gt;1</f>
        <v>0</v>
      </c>
      <c r="AH113" s="125" t="b">
        <f t="shared" si="31"/>
        <v>0</v>
      </c>
      <c r="AI113" s="55">
        <f t="shared" si="32"/>
        <v>0</v>
      </c>
    </row>
    <row r="114" spans="1:35" ht="30.75" customHeight="1" x14ac:dyDescent="0.25">
      <c r="A114" s="57"/>
      <c r="B114" s="57"/>
      <c r="C114" s="59"/>
      <c r="D114" s="119"/>
      <c r="E114" s="43"/>
      <c r="F114" s="43"/>
      <c r="G114" s="58"/>
      <c r="H114" s="123"/>
      <c r="I114" s="132"/>
      <c r="J114" s="135">
        <f t="shared" si="24"/>
        <v>0</v>
      </c>
      <c r="K114" s="64" t="str">
        <f t="shared" si="33"/>
        <v>0</v>
      </c>
      <c r="L114" s="65" t="str">
        <f t="shared" si="34"/>
        <v>0</v>
      </c>
      <c r="M114" s="55">
        <f>SUMIFS($J:$J,$C:$C,Data!$B$6,$B:$B,$B114)</f>
        <v>0</v>
      </c>
      <c r="N114" s="55">
        <f>SUMIFS($J:$J,$C:$C,Data!$B$7,$B:$B,$B114)</f>
        <v>0</v>
      </c>
      <c r="O114" s="55">
        <f>SUMIFS($J:$J,$C:$C,Data!$B$8,$B:$B,$B114)</f>
        <v>0</v>
      </c>
      <c r="P114" s="55">
        <f t="shared" si="25"/>
        <v>0</v>
      </c>
      <c r="Q114" s="55">
        <f t="shared" si="26"/>
        <v>0</v>
      </c>
      <c r="R114" s="25" t="b">
        <f>AND($L114="A",$C$5=Data!$G$24)</f>
        <v>0</v>
      </c>
      <c r="S114" s="25" t="b">
        <f>AND($L114="A",$C$5=Data!$G$23)</f>
        <v>0</v>
      </c>
      <c r="T114" s="55">
        <f t="shared" si="27"/>
        <v>0</v>
      </c>
      <c r="U114" s="55">
        <f t="shared" si="35"/>
        <v>0</v>
      </c>
      <c r="V114" s="25" t="b">
        <f>AND($L114="B",$C$6=Data!$G$24)</f>
        <v>0</v>
      </c>
      <c r="W114" s="25" t="b">
        <f>AND($L114="B",$C$6=Data!$G$23)</f>
        <v>0</v>
      </c>
      <c r="X114" s="55">
        <f t="shared" si="28"/>
        <v>0</v>
      </c>
      <c r="Y114" s="55">
        <f t="shared" si="36"/>
        <v>0</v>
      </c>
      <c r="Z114" s="25" t="b">
        <f>AND($L114="C",$C$7=Data!$G$24)</f>
        <v>0</v>
      </c>
      <c r="AA114" s="25" t="b">
        <f>AND($L114="C",$C$7=Data!$G$23)</f>
        <v>0</v>
      </c>
      <c r="AB114" s="55">
        <f t="shared" si="29"/>
        <v>0</v>
      </c>
      <c r="AC114" s="55">
        <f t="shared" si="37"/>
        <v>0</v>
      </c>
      <c r="AE114" s="55">
        <f t="shared" si="30"/>
        <v>0</v>
      </c>
      <c r="AG114" s="125" t="b">
        <f>OR(AND($C$5=Data!$G$24,K114="A"),AND($C$6=Data!$G$24,K114="B"),AND($C$7=Data!$G$24,K114="C"))*COUNTIFS(B:B,B114,K:K,K114,B:B,"&lt;&gt;"&amp;"",C:C,"&lt;&gt;"&amp;"")&gt;1</f>
        <v>0</v>
      </c>
      <c r="AH114" s="125" t="b">
        <f t="shared" si="31"/>
        <v>0</v>
      </c>
      <c r="AI114" s="55">
        <f t="shared" si="32"/>
        <v>0</v>
      </c>
    </row>
    <row r="115" spans="1:35" ht="30.75" customHeight="1" x14ac:dyDescent="0.25">
      <c r="A115" s="57"/>
      <c r="B115" s="57"/>
      <c r="C115" s="59"/>
      <c r="D115" s="119"/>
      <c r="E115" s="43"/>
      <c r="F115" s="43"/>
      <c r="G115" s="58"/>
      <c r="H115" s="123"/>
      <c r="I115" s="132"/>
      <c r="J115" s="135">
        <f t="shared" si="24"/>
        <v>0</v>
      </c>
      <c r="K115" s="64" t="str">
        <f t="shared" si="33"/>
        <v>0</v>
      </c>
      <c r="L115" s="65" t="str">
        <f t="shared" si="34"/>
        <v>0</v>
      </c>
      <c r="M115" s="55">
        <f>SUMIFS($J:$J,$C:$C,Data!$B$6,$B:$B,$B115)</f>
        <v>0</v>
      </c>
      <c r="N115" s="55">
        <f>SUMIFS($J:$J,$C:$C,Data!$B$7,$B:$B,$B115)</f>
        <v>0</v>
      </c>
      <c r="O115" s="55">
        <f>SUMIFS($J:$J,$C:$C,Data!$B$8,$B:$B,$B115)</f>
        <v>0</v>
      </c>
      <c r="P115" s="55">
        <f t="shared" si="25"/>
        <v>0</v>
      </c>
      <c r="Q115" s="55">
        <f t="shared" si="26"/>
        <v>0</v>
      </c>
      <c r="R115" s="25" t="b">
        <f>AND($L115="A",$C$5=Data!$G$24)</f>
        <v>0</v>
      </c>
      <c r="S115" s="25" t="b">
        <f>AND($L115="A",$C$5=Data!$G$23)</f>
        <v>0</v>
      </c>
      <c r="T115" s="55">
        <f t="shared" si="27"/>
        <v>0</v>
      </c>
      <c r="U115" s="55">
        <f t="shared" si="35"/>
        <v>0</v>
      </c>
      <c r="V115" s="25" t="b">
        <f>AND($L115="B",$C$6=Data!$G$24)</f>
        <v>0</v>
      </c>
      <c r="W115" s="25" t="b">
        <f>AND($L115="B",$C$6=Data!$G$23)</f>
        <v>0</v>
      </c>
      <c r="X115" s="55">
        <f t="shared" si="28"/>
        <v>0</v>
      </c>
      <c r="Y115" s="55">
        <f t="shared" si="36"/>
        <v>0</v>
      </c>
      <c r="Z115" s="25" t="b">
        <f>AND($L115="C",$C$7=Data!$G$24)</f>
        <v>0</v>
      </c>
      <c r="AA115" s="25" t="b">
        <f>AND($L115="C",$C$7=Data!$G$23)</f>
        <v>0</v>
      </c>
      <c r="AB115" s="55">
        <f t="shared" si="29"/>
        <v>0</v>
      </c>
      <c r="AC115" s="55">
        <f t="shared" si="37"/>
        <v>0</v>
      </c>
      <c r="AE115" s="55">
        <f t="shared" si="30"/>
        <v>0</v>
      </c>
      <c r="AG115" s="125" t="b">
        <f>OR(AND($C$5=Data!$G$24,K115="A"),AND($C$6=Data!$G$24,K115="B"),AND($C$7=Data!$G$24,K115="C"))*COUNTIFS(B:B,B115,K:K,K115,B:B,"&lt;&gt;"&amp;"",C:C,"&lt;&gt;"&amp;"")&gt;1</f>
        <v>0</v>
      </c>
      <c r="AH115" s="125" t="b">
        <f t="shared" si="31"/>
        <v>0</v>
      </c>
      <c r="AI115" s="55">
        <f t="shared" si="32"/>
        <v>0</v>
      </c>
    </row>
    <row r="116" spans="1:35" ht="30.75" customHeight="1" x14ac:dyDescent="0.25">
      <c r="A116" s="57"/>
      <c r="B116" s="57"/>
      <c r="C116" s="59"/>
      <c r="D116" s="119"/>
      <c r="E116" s="43"/>
      <c r="F116" s="43"/>
      <c r="G116" s="58"/>
      <c r="H116" s="123"/>
      <c r="I116" s="132"/>
      <c r="J116" s="135">
        <f t="shared" si="24"/>
        <v>0</v>
      </c>
      <c r="K116" s="64" t="str">
        <f t="shared" si="33"/>
        <v>0</v>
      </c>
      <c r="L116" s="65" t="str">
        <f t="shared" si="34"/>
        <v>0</v>
      </c>
      <c r="M116" s="55">
        <f>SUMIFS($J:$J,$C:$C,Data!$B$6,$B:$B,$B116)</f>
        <v>0</v>
      </c>
      <c r="N116" s="55">
        <f>SUMIFS($J:$J,$C:$C,Data!$B$7,$B:$B,$B116)</f>
        <v>0</v>
      </c>
      <c r="O116" s="55">
        <f>SUMIFS($J:$J,$C:$C,Data!$B$8,$B:$B,$B116)</f>
        <v>0</v>
      </c>
      <c r="P116" s="55">
        <f t="shared" si="25"/>
        <v>0</v>
      </c>
      <c r="Q116" s="55">
        <f t="shared" si="26"/>
        <v>0</v>
      </c>
      <c r="R116" s="25" t="b">
        <f>AND($L116="A",$C$5=Data!$G$24)</f>
        <v>0</v>
      </c>
      <c r="S116" s="25" t="b">
        <f>AND($L116="A",$C$5=Data!$G$23)</f>
        <v>0</v>
      </c>
      <c r="T116" s="55">
        <f t="shared" si="27"/>
        <v>0</v>
      </c>
      <c r="U116" s="55">
        <f t="shared" si="35"/>
        <v>0</v>
      </c>
      <c r="V116" s="25" t="b">
        <f>AND($L116="B",$C$6=Data!$G$24)</f>
        <v>0</v>
      </c>
      <c r="W116" s="25" t="b">
        <f>AND($L116="B",$C$6=Data!$G$23)</f>
        <v>0</v>
      </c>
      <c r="X116" s="55">
        <f t="shared" si="28"/>
        <v>0</v>
      </c>
      <c r="Y116" s="55">
        <f t="shared" si="36"/>
        <v>0</v>
      </c>
      <c r="Z116" s="25" t="b">
        <f>AND($L116="C",$C$7=Data!$G$24)</f>
        <v>0</v>
      </c>
      <c r="AA116" s="25" t="b">
        <f>AND($L116="C",$C$7=Data!$G$23)</f>
        <v>0</v>
      </c>
      <c r="AB116" s="55">
        <f t="shared" si="29"/>
        <v>0</v>
      </c>
      <c r="AC116" s="55">
        <f t="shared" si="37"/>
        <v>0</v>
      </c>
      <c r="AE116" s="55">
        <f t="shared" si="30"/>
        <v>0</v>
      </c>
      <c r="AG116" s="125" t="b">
        <f>OR(AND($C$5=Data!$G$24,K116="A"),AND($C$6=Data!$G$24,K116="B"),AND($C$7=Data!$G$24,K116="C"))*COUNTIFS(B:B,B116,K:K,K116,B:B,"&lt;&gt;"&amp;"",C:C,"&lt;&gt;"&amp;"")&gt;1</f>
        <v>0</v>
      </c>
      <c r="AH116" s="125" t="b">
        <f t="shared" si="31"/>
        <v>0</v>
      </c>
      <c r="AI116" s="55">
        <f t="shared" si="32"/>
        <v>0</v>
      </c>
    </row>
    <row r="117" spans="1:35" ht="30.75" customHeight="1" x14ac:dyDescent="0.25">
      <c r="A117" s="57"/>
      <c r="B117" s="57"/>
      <c r="C117" s="59"/>
      <c r="D117" s="119"/>
      <c r="E117" s="43"/>
      <c r="F117" s="43"/>
      <c r="G117" s="58"/>
      <c r="H117" s="123"/>
      <c r="I117" s="132"/>
      <c r="J117" s="135">
        <f t="shared" si="24"/>
        <v>0</v>
      </c>
      <c r="K117" s="64" t="str">
        <f t="shared" si="33"/>
        <v>0</v>
      </c>
      <c r="L117" s="65" t="str">
        <f t="shared" si="34"/>
        <v>0</v>
      </c>
      <c r="M117" s="55">
        <f>SUMIFS($J:$J,$C:$C,Data!$B$6,$B:$B,$B117)</f>
        <v>0</v>
      </c>
      <c r="N117" s="55">
        <f>SUMIFS($J:$J,$C:$C,Data!$B$7,$B:$B,$B117)</f>
        <v>0</v>
      </c>
      <c r="O117" s="55">
        <f>SUMIFS($J:$J,$C:$C,Data!$B$8,$B:$B,$B117)</f>
        <v>0</v>
      </c>
      <c r="P117" s="55">
        <f t="shared" si="25"/>
        <v>0</v>
      </c>
      <c r="Q117" s="55">
        <f t="shared" si="26"/>
        <v>0</v>
      </c>
      <c r="R117" s="25" t="b">
        <f>AND($L117="A",$C$5=Data!$G$24)</f>
        <v>0</v>
      </c>
      <c r="S117" s="25" t="b">
        <f>AND($L117="A",$C$5=Data!$G$23)</f>
        <v>0</v>
      </c>
      <c r="T117" s="55">
        <f t="shared" si="27"/>
        <v>0</v>
      </c>
      <c r="U117" s="55">
        <f t="shared" si="35"/>
        <v>0</v>
      </c>
      <c r="V117" s="25" t="b">
        <f>AND($L117="B",$C$6=Data!$G$24)</f>
        <v>0</v>
      </c>
      <c r="W117" s="25" t="b">
        <f>AND($L117="B",$C$6=Data!$G$23)</f>
        <v>0</v>
      </c>
      <c r="X117" s="55">
        <f t="shared" si="28"/>
        <v>0</v>
      </c>
      <c r="Y117" s="55">
        <f t="shared" si="36"/>
        <v>0</v>
      </c>
      <c r="Z117" s="25" t="b">
        <f>AND($L117="C",$C$7=Data!$G$24)</f>
        <v>0</v>
      </c>
      <c r="AA117" s="25" t="b">
        <f>AND($L117="C",$C$7=Data!$G$23)</f>
        <v>0</v>
      </c>
      <c r="AB117" s="55">
        <f t="shared" si="29"/>
        <v>0</v>
      </c>
      <c r="AC117" s="55">
        <f t="shared" si="37"/>
        <v>0</v>
      </c>
      <c r="AE117" s="55">
        <f t="shared" si="30"/>
        <v>0</v>
      </c>
      <c r="AG117" s="125" t="b">
        <f>OR(AND($C$5=Data!$G$24,K117="A"),AND($C$6=Data!$G$24,K117="B"),AND($C$7=Data!$G$24,K117="C"))*COUNTIFS(B:B,B117,K:K,K117,B:B,"&lt;&gt;"&amp;"",C:C,"&lt;&gt;"&amp;"")&gt;1</f>
        <v>0</v>
      </c>
      <c r="AH117" s="125" t="b">
        <f t="shared" si="31"/>
        <v>0</v>
      </c>
      <c r="AI117" s="55">
        <f t="shared" si="32"/>
        <v>0</v>
      </c>
    </row>
    <row r="118" spans="1:35" ht="30.75" customHeight="1" x14ac:dyDescent="0.25">
      <c r="A118" s="57"/>
      <c r="B118" s="57"/>
      <c r="C118" s="59"/>
      <c r="D118" s="119"/>
      <c r="E118" s="43"/>
      <c r="F118" s="43"/>
      <c r="G118" s="58"/>
      <c r="H118" s="123"/>
      <c r="I118" s="132"/>
      <c r="J118" s="135">
        <f t="shared" si="24"/>
        <v>0</v>
      </c>
      <c r="K118" s="64" t="str">
        <f t="shared" si="33"/>
        <v>0</v>
      </c>
      <c r="L118" s="65" t="str">
        <f t="shared" si="34"/>
        <v>0</v>
      </c>
      <c r="M118" s="55">
        <f>SUMIFS($J:$J,$C:$C,Data!$B$6,$B:$B,$B118)</f>
        <v>0</v>
      </c>
      <c r="N118" s="55">
        <f>SUMIFS($J:$J,$C:$C,Data!$B$7,$B:$B,$B118)</f>
        <v>0</v>
      </c>
      <c r="O118" s="55">
        <f>SUMIFS($J:$J,$C:$C,Data!$B$8,$B:$B,$B118)</f>
        <v>0</v>
      </c>
      <c r="P118" s="55">
        <f t="shared" si="25"/>
        <v>0</v>
      </c>
      <c r="Q118" s="55">
        <f t="shared" si="26"/>
        <v>0</v>
      </c>
      <c r="R118" s="25" t="b">
        <f>AND($L118="A",$C$5=Data!$G$24)</f>
        <v>0</v>
      </c>
      <c r="S118" s="25" t="b">
        <f>AND($L118="A",$C$5=Data!$G$23)</f>
        <v>0</v>
      </c>
      <c r="T118" s="55">
        <f t="shared" si="27"/>
        <v>0</v>
      </c>
      <c r="U118" s="55">
        <f t="shared" si="35"/>
        <v>0</v>
      </c>
      <c r="V118" s="25" t="b">
        <f>AND($L118="B",$C$6=Data!$G$24)</f>
        <v>0</v>
      </c>
      <c r="W118" s="25" t="b">
        <f>AND($L118="B",$C$6=Data!$G$23)</f>
        <v>0</v>
      </c>
      <c r="X118" s="55">
        <f t="shared" si="28"/>
        <v>0</v>
      </c>
      <c r="Y118" s="55">
        <f t="shared" si="36"/>
        <v>0</v>
      </c>
      <c r="Z118" s="25" t="b">
        <f>AND($L118="C",$C$7=Data!$G$24)</f>
        <v>0</v>
      </c>
      <c r="AA118" s="25" t="b">
        <f>AND($L118="C",$C$7=Data!$G$23)</f>
        <v>0</v>
      </c>
      <c r="AB118" s="55">
        <f t="shared" si="29"/>
        <v>0</v>
      </c>
      <c r="AC118" s="55">
        <f t="shared" si="37"/>
        <v>0</v>
      </c>
      <c r="AE118" s="55">
        <f t="shared" si="30"/>
        <v>0</v>
      </c>
      <c r="AG118" s="125" t="b">
        <f>OR(AND($C$5=Data!$G$24,K118="A"),AND($C$6=Data!$G$24,K118="B"),AND($C$7=Data!$G$24,K118="C"))*COUNTIFS(B:B,B118,K:K,K118,B:B,"&lt;&gt;"&amp;"",C:C,"&lt;&gt;"&amp;"")&gt;1</f>
        <v>0</v>
      </c>
      <c r="AH118" s="125" t="b">
        <f t="shared" si="31"/>
        <v>0</v>
      </c>
      <c r="AI118" s="55">
        <f t="shared" si="32"/>
        <v>0</v>
      </c>
    </row>
    <row r="119" spans="1:35" ht="30.75" customHeight="1" x14ac:dyDescent="0.25">
      <c r="A119" s="57"/>
      <c r="B119" s="57"/>
      <c r="C119" s="59"/>
      <c r="D119" s="119"/>
      <c r="E119" s="43"/>
      <c r="F119" s="43"/>
      <c r="G119" s="58"/>
      <c r="H119" s="123"/>
      <c r="I119" s="132"/>
      <c r="J119" s="135">
        <f t="shared" si="24"/>
        <v>0</v>
      </c>
      <c r="K119" s="64" t="str">
        <f t="shared" si="33"/>
        <v>0</v>
      </c>
      <c r="L119" s="65" t="str">
        <f t="shared" si="34"/>
        <v>0</v>
      </c>
      <c r="M119" s="55">
        <f>SUMIFS($J:$J,$C:$C,Data!$B$6,$B:$B,$B119)</f>
        <v>0</v>
      </c>
      <c r="N119" s="55">
        <f>SUMIFS($J:$J,$C:$C,Data!$B$7,$B:$B,$B119)</f>
        <v>0</v>
      </c>
      <c r="O119" s="55">
        <f>SUMIFS($J:$J,$C:$C,Data!$B$8,$B:$B,$B119)</f>
        <v>0</v>
      </c>
      <c r="P119" s="55">
        <f t="shared" si="25"/>
        <v>0</v>
      </c>
      <c r="Q119" s="55">
        <f t="shared" si="26"/>
        <v>0</v>
      </c>
      <c r="R119" s="25" t="b">
        <f>AND($L119="A",$C$5=Data!$G$24)</f>
        <v>0</v>
      </c>
      <c r="S119" s="25" t="b">
        <f>AND($L119="A",$C$5=Data!$G$23)</f>
        <v>0</v>
      </c>
      <c r="T119" s="55">
        <f t="shared" si="27"/>
        <v>0</v>
      </c>
      <c r="U119" s="55">
        <f t="shared" si="35"/>
        <v>0</v>
      </c>
      <c r="V119" s="25" t="b">
        <f>AND($L119="B",$C$6=Data!$G$24)</f>
        <v>0</v>
      </c>
      <c r="W119" s="25" t="b">
        <f>AND($L119="B",$C$6=Data!$G$23)</f>
        <v>0</v>
      </c>
      <c r="X119" s="55">
        <f t="shared" si="28"/>
        <v>0</v>
      </c>
      <c r="Y119" s="55">
        <f t="shared" si="36"/>
        <v>0</v>
      </c>
      <c r="Z119" s="25" t="b">
        <f>AND($L119="C",$C$7=Data!$G$24)</f>
        <v>0</v>
      </c>
      <c r="AA119" s="25" t="b">
        <f>AND($L119="C",$C$7=Data!$G$23)</f>
        <v>0</v>
      </c>
      <c r="AB119" s="55">
        <f t="shared" si="29"/>
        <v>0</v>
      </c>
      <c r="AC119" s="55">
        <f t="shared" si="37"/>
        <v>0</v>
      </c>
      <c r="AE119" s="55">
        <f t="shared" si="30"/>
        <v>0</v>
      </c>
      <c r="AG119" s="125" t="b">
        <f>OR(AND($C$5=Data!$G$24,K119="A"),AND($C$6=Data!$G$24,K119="B"),AND($C$7=Data!$G$24,K119="C"))*COUNTIFS(B:B,B119,K:K,K119,B:B,"&lt;&gt;"&amp;"",C:C,"&lt;&gt;"&amp;"")&gt;1</f>
        <v>0</v>
      </c>
      <c r="AH119" s="125" t="b">
        <f t="shared" si="31"/>
        <v>0</v>
      </c>
      <c r="AI119" s="55">
        <f t="shared" si="32"/>
        <v>0</v>
      </c>
    </row>
    <row r="120" spans="1:35" ht="30.75" customHeight="1" x14ac:dyDescent="0.25">
      <c r="A120" s="57"/>
      <c r="B120" s="57"/>
      <c r="C120" s="59"/>
      <c r="D120" s="119"/>
      <c r="E120" s="43"/>
      <c r="F120" s="43"/>
      <c r="G120" s="58"/>
      <c r="H120" s="123"/>
      <c r="I120" s="132"/>
      <c r="J120" s="135">
        <f t="shared" si="24"/>
        <v>0</v>
      </c>
      <c r="K120" s="64" t="str">
        <f t="shared" si="33"/>
        <v>0</v>
      </c>
      <c r="L120" s="65" t="str">
        <f t="shared" si="34"/>
        <v>0</v>
      </c>
      <c r="M120" s="55">
        <f>SUMIFS($J:$J,$C:$C,Data!$B$6,$B:$B,$B120)</f>
        <v>0</v>
      </c>
      <c r="N120" s="55">
        <f>SUMIFS($J:$J,$C:$C,Data!$B$7,$B:$B,$B120)</f>
        <v>0</v>
      </c>
      <c r="O120" s="55">
        <f>SUMIFS($J:$J,$C:$C,Data!$B$8,$B:$B,$B120)</f>
        <v>0</v>
      </c>
      <c r="P120" s="55">
        <f t="shared" si="25"/>
        <v>0</v>
      </c>
      <c r="Q120" s="55">
        <f t="shared" si="26"/>
        <v>0</v>
      </c>
      <c r="R120" s="25" t="b">
        <f>AND($L120="A",$C$5=Data!$G$24)</f>
        <v>0</v>
      </c>
      <c r="S120" s="25" t="b">
        <f>AND($L120="A",$C$5=Data!$G$23)</f>
        <v>0</v>
      </c>
      <c r="T120" s="55">
        <f t="shared" si="27"/>
        <v>0</v>
      </c>
      <c r="U120" s="55">
        <f t="shared" si="35"/>
        <v>0</v>
      </c>
      <c r="V120" s="25" t="b">
        <f>AND($L120="B",$C$6=Data!$G$24)</f>
        <v>0</v>
      </c>
      <c r="W120" s="25" t="b">
        <f>AND($L120="B",$C$6=Data!$G$23)</f>
        <v>0</v>
      </c>
      <c r="X120" s="55">
        <f t="shared" si="28"/>
        <v>0</v>
      </c>
      <c r="Y120" s="55">
        <f t="shared" si="36"/>
        <v>0</v>
      </c>
      <c r="Z120" s="25" t="b">
        <f>AND($L120="C",$C$7=Data!$G$24)</f>
        <v>0</v>
      </c>
      <c r="AA120" s="25" t="b">
        <f>AND($L120="C",$C$7=Data!$G$23)</f>
        <v>0</v>
      </c>
      <c r="AB120" s="55">
        <f t="shared" si="29"/>
        <v>0</v>
      </c>
      <c r="AC120" s="55">
        <f t="shared" si="37"/>
        <v>0</v>
      </c>
      <c r="AE120" s="55">
        <f t="shared" si="30"/>
        <v>0</v>
      </c>
      <c r="AG120" s="125" t="b">
        <f>OR(AND($C$5=Data!$G$24,K120="A"),AND($C$6=Data!$G$24,K120="B"),AND($C$7=Data!$G$24,K120="C"))*COUNTIFS(B:B,B120,K:K,K120,B:B,"&lt;&gt;"&amp;"",C:C,"&lt;&gt;"&amp;"")&gt;1</f>
        <v>0</v>
      </c>
      <c r="AH120" s="125" t="b">
        <f t="shared" si="31"/>
        <v>0</v>
      </c>
      <c r="AI120" s="55">
        <f t="shared" si="32"/>
        <v>0</v>
      </c>
    </row>
    <row r="121" spans="1:35" ht="30.75" customHeight="1" x14ac:dyDescent="0.25">
      <c r="A121" s="57"/>
      <c r="B121" s="57"/>
      <c r="C121" s="59"/>
      <c r="D121" s="119"/>
      <c r="E121" s="43"/>
      <c r="F121" s="43"/>
      <c r="G121" s="58"/>
      <c r="H121" s="123"/>
      <c r="I121" s="132"/>
      <c r="J121" s="135">
        <f t="shared" si="24"/>
        <v>0</v>
      </c>
      <c r="K121" s="64" t="str">
        <f t="shared" si="33"/>
        <v>0</v>
      </c>
      <c r="L121" s="65" t="str">
        <f t="shared" si="34"/>
        <v>0</v>
      </c>
      <c r="M121" s="55">
        <f>SUMIFS($J:$J,$C:$C,Data!$B$6,$B:$B,$B121)</f>
        <v>0</v>
      </c>
      <c r="N121" s="55">
        <f>SUMIFS($J:$J,$C:$C,Data!$B$7,$B:$B,$B121)</f>
        <v>0</v>
      </c>
      <c r="O121" s="55">
        <f>SUMIFS($J:$J,$C:$C,Data!$B$8,$B:$B,$B121)</f>
        <v>0</v>
      </c>
      <c r="P121" s="55">
        <f t="shared" si="25"/>
        <v>0</v>
      </c>
      <c r="Q121" s="55">
        <f t="shared" si="26"/>
        <v>0</v>
      </c>
      <c r="R121" s="25" t="b">
        <f>AND($L121="A",$C$5=Data!$G$24)</f>
        <v>0</v>
      </c>
      <c r="S121" s="25" t="b">
        <f>AND($L121="A",$C$5=Data!$G$23)</f>
        <v>0</v>
      </c>
      <c r="T121" s="55">
        <f t="shared" si="27"/>
        <v>0</v>
      </c>
      <c r="U121" s="55">
        <f t="shared" si="35"/>
        <v>0</v>
      </c>
      <c r="V121" s="25" t="b">
        <f>AND($L121="B",$C$6=Data!$G$24)</f>
        <v>0</v>
      </c>
      <c r="W121" s="25" t="b">
        <f>AND($L121="B",$C$6=Data!$G$23)</f>
        <v>0</v>
      </c>
      <c r="X121" s="55">
        <f t="shared" si="28"/>
        <v>0</v>
      </c>
      <c r="Y121" s="55">
        <f t="shared" si="36"/>
        <v>0</v>
      </c>
      <c r="Z121" s="25" t="b">
        <f>AND($L121="C",$C$7=Data!$G$24)</f>
        <v>0</v>
      </c>
      <c r="AA121" s="25" t="b">
        <f>AND($L121="C",$C$7=Data!$G$23)</f>
        <v>0</v>
      </c>
      <c r="AB121" s="55">
        <f t="shared" si="29"/>
        <v>0</v>
      </c>
      <c r="AC121" s="55">
        <f t="shared" si="37"/>
        <v>0</v>
      </c>
      <c r="AE121" s="55">
        <f t="shared" si="30"/>
        <v>0</v>
      </c>
      <c r="AG121" s="125" t="b">
        <f>OR(AND($C$5=Data!$G$24,K121="A"),AND($C$6=Data!$G$24,K121="B"),AND($C$7=Data!$G$24,K121="C"))*COUNTIFS(B:B,B121,K:K,K121,B:B,"&lt;&gt;"&amp;"",C:C,"&lt;&gt;"&amp;"")&gt;1</f>
        <v>0</v>
      </c>
      <c r="AH121" s="125" t="b">
        <f t="shared" si="31"/>
        <v>0</v>
      </c>
      <c r="AI121" s="55">
        <f t="shared" si="32"/>
        <v>0</v>
      </c>
    </row>
    <row r="122" spans="1:35" ht="30.75" customHeight="1" x14ac:dyDescent="0.25">
      <c r="A122" s="57"/>
      <c r="B122" s="57"/>
      <c r="C122" s="59"/>
      <c r="D122" s="119"/>
      <c r="E122" s="43"/>
      <c r="F122" s="43"/>
      <c r="G122" s="58"/>
      <c r="H122" s="123"/>
      <c r="I122" s="132"/>
      <c r="J122" s="135">
        <f t="shared" si="24"/>
        <v>0</v>
      </c>
      <c r="K122" s="64" t="str">
        <f t="shared" si="33"/>
        <v>0</v>
      </c>
      <c r="L122" s="65" t="str">
        <f t="shared" si="34"/>
        <v>0</v>
      </c>
      <c r="M122" s="55">
        <f>SUMIFS($J:$J,$C:$C,Data!$B$6,$B:$B,$B122)</f>
        <v>0</v>
      </c>
      <c r="N122" s="55">
        <f>SUMIFS($J:$J,$C:$C,Data!$B$7,$B:$B,$B122)</f>
        <v>0</v>
      </c>
      <c r="O122" s="55">
        <f>SUMIFS($J:$J,$C:$C,Data!$B$8,$B:$B,$B122)</f>
        <v>0</v>
      </c>
      <c r="P122" s="55">
        <f t="shared" si="25"/>
        <v>0</v>
      </c>
      <c r="Q122" s="55">
        <f t="shared" si="26"/>
        <v>0</v>
      </c>
      <c r="R122" s="25" t="b">
        <f>AND($L122="A",$C$5=Data!$G$24)</f>
        <v>0</v>
      </c>
      <c r="S122" s="25" t="b">
        <f>AND($L122="A",$C$5=Data!$G$23)</f>
        <v>0</v>
      </c>
      <c r="T122" s="55">
        <f t="shared" si="27"/>
        <v>0</v>
      </c>
      <c r="U122" s="55">
        <f t="shared" si="35"/>
        <v>0</v>
      </c>
      <c r="V122" s="25" t="b">
        <f>AND($L122="B",$C$6=Data!$G$24)</f>
        <v>0</v>
      </c>
      <c r="W122" s="25" t="b">
        <f>AND($L122="B",$C$6=Data!$G$23)</f>
        <v>0</v>
      </c>
      <c r="X122" s="55">
        <f t="shared" si="28"/>
        <v>0</v>
      </c>
      <c r="Y122" s="55">
        <f t="shared" si="36"/>
        <v>0</v>
      </c>
      <c r="Z122" s="25" t="b">
        <f>AND($L122="C",$C$7=Data!$G$24)</f>
        <v>0</v>
      </c>
      <c r="AA122" s="25" t="b">
        <f>AND($L122="C",$C$7=Data!$G$23)</f>
        <v>0</v>
      </c>
      <c r="AB122" s="55">
        <f t="shared" si="29"/>
        <v>0</v>
      </c>
      <c r="AC122" s="55">
        <f t="shared" si="37"/>
        <v>0</v>
      </c>
      <c r="AE122" s="55">
        <f t="shared" si="30"/>
        <v>0</v>
      </c>
      <c r="AG122" s="125" t="b">
        <f>OR(AND($C$5=Data!$G$24,K122="A"),AND($C$6=Data!$G$24,K122="B"),AND($C$7=Data!$G$24,K122="C"))*COUNTIFS(B:B,B122,K:K,K122,B:B,"&lt;&gt;"&amp;"",C:C,"&lt;&gt;"&amp;"")&gt;1</f>
        <v>0</v>
      </c>
      <c r="AH122" s="125" t="b">
        <f t="shared" si="31"/>
        <v>0</v>
      </c>
      <c r="AI122" s="55">
        <f t="shared" si="32"/>
        <v>0</v>
      </c>
    </row>
    <row r="123" spans="1:35" ht="30.75" customHeight="1" x14ac:dyDescent="0.25">
      <c r="A123" s="57"/>
      <c r="B123" s="57"/>
      <c r="C123" s="59"/>
      <c r="D123" s="119"/>
      <c r="E123" s="43"/>
      <c r="F123" s="43"/>
      <c r="G123" s="58"/>
      <c r="H123" s="123"/>
      <c r="I123" s="132"/>
      <c r="J123" s="135">
        <f t="shared" si="24"/>
        <v>0</v>
      </c>
      <c r="K123" s="64" t="str">
        <f t="shared" si="33"/>
        <v>0</v>
      </c>
      <c r="L123" s="65" t="str">
        <f t="shared" si="34"/>
        <v>0</v>
      </c>
      <c r="M123" s="55">
        <f>SUMIFS($J:$J,$C:$C,Data!$B$6,$B:$B,$B123)</f>
        <v>0</v>
      </c>
      <c r="N123" s="55">
        <f>SUMIFS($J:$J,$C:$C,Data!$B$7,$B:$B,$B123)</f>
        <v>0</v>
      </c>
      <c r="O123" s="55">
        <f>SUMIFS($J:$J,$C:$C,Data!$B$8,$B:$B,$B123)</f>
        <v>0</v>
      </c>
      <c r="P123" s="55">
        <f t="shared" si="25"/>
        <v>0</v>
      </c>
      <c r="Q123" s="55">
        <f t="shared" si="26"/>
        <v>0</v>
      </c>
      <c r="R123" s="25" t="b">
        <f>AND($L123="A",$C$5=Data!$G$24)</f>
        <v>0</v>
      </c>
      <c r="S123" s="25" t="b">
        <f>AND($L123="A",$C$5=Data!$G$23)</f>
        <v>0</v>
      </c>
      <c r="T123" s="55">
        <f t="shared" si="27"/>
        <v>0</v>
      </c>
      <c r="U123" s="55">
        <f t="shared" si="35"/>
        <v>0</v>
      </c>
      <c r="V123" s="25" t="b">
        <f>AND($L123="B",$C$6=Data!$G$24)</f>
        <v>0</v>
      </c>
      <c r="W123" s="25" t="b">
        <f>AND($L123="B",$C$6=Data!$G$23)</f>
        <v>0</v>
      </c>
      <c r="X123" s="55">
        <f t="shared" si="28"/>
        <v>0</v>
      </c>
      <c r="Y123" s="55">
        <f t="shared" si="36"/>
        <v>0</v>
      </c>
      <c r="Z123" s="25" t="b">
        <f>AND($L123="C",$C$7=Data!$G$24)</f>
        <v>0</v>
      </c>
      <c r="AA123" s="25" t="b">
        <f>AND($L123="C",$C$7=Data!$G$23)</f>
        <v>0</v>
      </c>
      <c r="AB123" s="55">
        <f t="shared" si="29"/>
        <v>0</v>
      </c>
      <c r="AC123" s="55">
        <f t="shared" si="37"/>
        <v>0</v>
      </c>
      <c r="AE123" s="55">
        <f t="shared" si="30"/>
        <v>0</v>
      </c>
      <c r="AG123" s="125" t="b">
        <f>OR(AND($C$5=Data!$G$24,K123="A"),AND($C$6=Data!$G$24,K123="B"),AND($C$7=Data!$G$24,K123="C"))*COUNTIFS(B:B,B123,K:K,K123,B:B,"&lt;&gt;"&amp;"",C:C,"&lt;&gt;"&amp;"")&gt;1</f>
        <v>0</v>
      </c>
      <c r="AH123" s="125" t="b">
        <f t="shared" si="31"/>
        <v>0</v>
      </c>
      <c r="AI123" s="55">
        <f t="shared" si="32"/>
        <v>0</v>
      </c>
    </row>
    <row r="124" spans="1:35" ht="30.75" customHeight="1" x14ac:dyDescent="0.25">
      <c r="A124" s="57"/>
      <c r="B124" s="57"/>
      <c r="C124" s="59"/>
      <c r="D124" s="119"/>
      <c r="E124" s="43"/>
      <c r="F124" s="43"/>
      <c r="G124" s="58"/>
      <c r="H124" s="123"/>
      <c r="I124" s="132"/>
      <c r="J124" s="135">
        <f t="shared" si="24"/>
        <v>0</v>
      </c>
      <c r="K124" s="64" t="str">
        <f t="shared" si="33"/>
        <v>0</v>
      </c>
      <c r="L124" s="65" t="str">
        <f t="shared" si="34"/>
        <v>0</v>
      </c>
      <c r="M124" s="55">
        <f>SUMIFS($J:$J,$C:$C,Data!$B$6,$B:$B,$B124)</f>
        <v>0</v>
      </c>
      <c r="N124" s="55">
        <f>SUMIFS($J:$J,$C:$C,Data!$B$7,$B:$B,$B124)</f>
        <v>0</v>
      </c>
      <c r="O124" s="55">
        <f>SUMIFS($J:$J,$C:$C,Data!$B$8,$B:$B,$B124)</f>
        <v>0</v>
      </c>
      <c r="P124" s="55">
        <f t="shared" si="25"/>
        <v>0</v>
      </c>
      <c r="Q124" s="55">
        <f t="shared" si="26"/>
        <v>0</v>
      </c>
      <c r="R124" s="25" t="b">
        <f>AND($L124="A",$C$5=Data!$G$24)</f>
        <v>0</v>
      </c>
      <c r="S124" s="25" t="b">
        <f>AND($L124="A",$C$5=Data!$G$23)</f>
        <v>0</v>
      </c>
      <c r="T124" s="55">
        <f t="shared" si="27"/>
        <v>0</v>
      </c>
      <c r="U124" s="55">
        <f t="shared" si="35"/>
        <v>0</v>
      </c>
      <c r="V124" s="25" t="b">
        <f>AND($L124="B",$C$6=Data!$G$24)</f>
        <v>0</v>
      </c>
      <c r="W124" s="25" t="b">
        <f>AND($L124="B",$C$6=Data!$G$23)</f>
        <v>0</v>
      </c>
      <c r="X124" s="55">
        <f t="shared" si="28"/>
        <v>0</v>
      </c>
      <c r="Y124" s="55">
        <f t="shared" si="36"/>
        <v>0</v>
      </c>
      <c r="Z124" s="25" t="b">
        <f>AND($L124="C",$C$7=Data!$G$24)</f>
        <v>0</v>
      </c>
      <c r="AA124" s="25" t="b">
        <f>AND($L124="C",$C$7=Data!$G$23)</f>
        <v>0</v>
      </c>
      <c r="AB124" s="55">
        <f t="shared" si="29"/>
        <v>0</v>
      </c>
      <c r="AC124" s="55">
        <f t="shared" si="37"/>
        <v>0</v>
      </c>
      <c r="AE124" s="55">
        <f t="shared" si="30"/>
        <v>0</v>
      </c>
      <c r="AG124" s="125" t="b">
        <f>OR(AND($C$5=Data!$G$24,K124="A"),AND($C$6=Data!$G$24,K124="B"),AND($C$7=Data!$G$24,K124="C"))*COUNTIFS(B:B,B124,K:K,K124,B:B,"&lt;&gt;"&amp;"",C:C,"&lt;&gt;"&amp;"")&gt;1</f>
        <v>0</v>
      </c>
      <c r="AH124" s="125" t="b">
        <f t="shared" si="31"/>
        <v>0</v>
      </c>
      <c r="AI124" s="55">
        <f t="shared" si="32"/>
        <v>0</v>
      </c>
    </row>
    <row r="125" spans="1:35" ht="30.75" customHeight="1" x14ac:dyDescent="0.25">
      <c r="A125" s="57"/>
      <c r="B125" s="57"/>
      <c r="C125" s="59"/>
      <c r="D125" s="119"/>
      <c r="E125" s="43"/>
      <c r="F125" s="43"/>
      <c r="G125" s="58"/>
      <c r="H125" s="123"/>
      <c r="I125" s="132"/>
      <c r="J125" s="135">
        <f t="shared" si="24"/>
        <v>0</v>
      </c>
      <c r="K125" s="64" t="str">
        <f t="shared" si="33"/>
        <v>0</v>
      </c>
      <c r="L125" s="65" t="str">
        <f t="shared" si="34"/>
        <v>0</v>
      </c>
      <c r="M125" s="55">
        <f>SUMIFS($J:$J,$C:$C,Data!$B$6,$B:$B,$B125)</f>
        <v>0</v>
      </c>
      <c r="N125" s="55">
        <f>SUMIFS($J:$J,$C:$C,Data!$B$7,$B:$B,$B125)</f>
        <v>0</v>
      </c>
      <c r="O125" s="55">
        <f>SUMIFS($J:$J,$C:$C,Data!$B$8,$B:$B,$B125)</f>
        <v>0</v>
      </c>
      <c r="P125" s="55">
        <f t="shared" si="25"/>
        <v>0</v>
      </c>
      <c r="Q125" s="55">
        <f t="shared" si="26"/>
        <v>0</v>
      </c>
      <c r="R125" s="25" t="b">
        <f>AND($L125="A",$C$5=Data!$G$24)</f>
        <v>0</v>
      </c>
      <c r="S125" s="25" t="b">
        <f>AND($L125="A",$C$5=Data!$G$23)</f>
        <v>0</v>
      </c>
      <c r="T125" s="55">
        <f t="shared" si="27"/>
        <v>0</v>
      </c>
      <c r="U125" s="55">
        <f t="shared" si="35"/>
        <v>0</v>
      </c>
      <c r="V125" s="25" t="b">
        <f>AND($L125="B",$C$6=Data!$G$24)</f>
        <v>0</v>
      </c>
      <c r="W125" s="25" t="b">
        <f>AND($L125="B",$C$6=Data!$G$23)</f>
        <v>0</v>
      </c>
      <c r="X125" s="55">
        <f t="shared" si="28"/>
        <v>0</v>
      </c>
      <c r="Y125" s="55">
        <f t="shared" si="36"/>
        <v>0</v>
      </c>
      <c r="Z125" s="25" t="b">
        <f>AND($L125="C",$C$7=Data!$G$24)</f>
        <v>0</v>
      </c>
      <c r="AA125" s="25" t="b">
        <f>AND($L125="C",$C$7=Data!$G$23)</f>
        <v>0</v>
      </c>
      <c r="AB125" s="55">
        <f t="shared" si="29"/>
        <v>0</v>
      </c>
      <c r="AC125" s="55">
        <f t="shared" si="37"/>
        <v>0</v>
      </c>
      <c r="AE125" s="55">
        <f t="shared" si="30"/>
        <v>0</v>
      </c>
      <c r="AG125" s="125" t="b">
        <f>OR(AND($C$5=Data!$G$24,K125="A"),AND($C$6=Data!$G$24,K125="B"),AND($C$7=Data!$G$24,K125="C"))*COUNTIFS(B:B,B125,K:K,K125,B:B,"&lt;&gt;"&amp;"",C:C,"&lt;&gt;"&amp;"")&gt;1</f>
        <v>0</v>
      </c>
      <c r="AH125" s="125" t="b">
        <f t="shared" si="31"/>
        <v>0</v>
      </c>
      <c r="AI125" s="55">
        <f t="shared" si="32"/>
        <v>0</v>
      </c>
    </row>
    <row r="126" spans="1:35" ht="30.75" customHeight="1" x14ac:dyDescent="0.25">
      <c r="A126" s="57"/>
      <c r="B126" s="57"/>
      <c r="C126" s="59"/>
      <c r="D126" s="119"/>
      <c r="E126" s="43"/>
      <c r="F126" s="43"/>
      <c r="G126" s="58"/>
      <c r="H126" s="123"/>
      <c r="I126" s="132"/>
      <c r="J126" s="135">
        <f t="shared" si="24"/>
        <v>0</v>
      </c>
      <c r="K126" s="64" t="str">
        <f t="shared" si="33"/>
        <v>0</v>
      </c>
      <c r="L126" s="65" t="str">
        <f t="shared" si="34"/>
        <v>0</v>
      </c>
      <c r="M126" s="55">
        <f>SUMIFS($J:$J,$C:$C,Data!$B$6,$B:$B,$B126)</f>
        <v>0</v>
      </c>
      <c r="N126" s="55">
        <f>SUMIFS($J:$J,$C:$C,Data!$B$7,$B:$B,$B126)</f>
        <v>0</v>
      </c>
      <c r="O126" s="55">
        <f>SUMIFS($J:$J,$C:$C,Data!$B$8,$B:$B,$B126)</f>
        <v>0</v>
      </c>
      <c r="P126" s="55">
        <f t="shared" si="25"/>
        <v>0</v>
      </c>
      <c r="Q126" s="55">
        <f t="shared" si="26"/>
        <v>0</v>
      </c>
      <c r="R126" s="25" t="b">
        <f>AND($L126="A",$C$5=Data!$G$24)</f>
        <v>0</v>
      </c>
      <c r="S126" s="25" t="b">
        <f>AND($L126="A",$C$5=Data!$G$23)</f>
        <v>0</v>
      </c>
      <c r="T126" s="55">
        <f t="shared" si="27"/>
        <v>0</v>
      </c>
      <c r="U126" s="55">
        <f t="shared" si="35"/>
        <v>0</v>
      </c>
      <c r="V126" s="25" t="b">
        <f>AND($L126="B",$C$6=Data!$G$24)</f>
        <v>0</v>
      </c>
      <c r="W126" s="25" t="b">
        <f>AND($L126="B",$C$6=Data!$G$23)</f>
        <v>0</v>
      </c>
      <c r="X126" s="55">
        <f t="shared" si="28"/>
        <v>0</v>
      </c>
      <c r="Y126" s="55">
        <f t="shared" si="36"/>
        <v>0</v>
      </c>
      <c r="Z126" s="25" t="b">
        <f>AND($L126="C",$C$7=Data!$G$24)</f>
        <v>0</v>
      </c>
      <c r="AA126" s="25" t="b">
        <f>AND($L126="C",$C$7=Data!$G$23)</f>
        <v>0</v>
      </c>
      <c r="AB126" s="55">
        <f t="shared" si="29"/>
        <v>0</v>
      </c>
      <c r="AC126" s="55">
        <f t="shared" si="37"/>
        <v>0</v>
      </c>
      <c r="AE126" s="55">
        <f t="shared" si="30"/>
        <v>0</v>
      </c>
      <c r="AG126" s="125" t="b">
        <f>OR(AND($C$5=Data!$G$24,K126="A"),AND($C$6=Data!$G$24,K126="B"),AND($C$7=Data!$G$24,K126="C"))*COUNTIFS(B:B,B126,K:K,K126,B:B,"&lt;&gt;"&amp;"",C:C,"&lt;&gt;"&amp;"")&gt;1</f>
        <v>0</v>
      </c>
      <c r="AH126" s="125" t="b">
        <f t="shared" si="31"/>
        <v>0</v>
      </c>
      <c r="AI126" s="55">
        <f t="shared" si="32"/>
        <v>0</v>
      </c>
    </row>
    <row r="127" spans="1:35" ht="30.75" customHeight="1" x14ac:dyDescent="0.25">
      <c r="A127" s="57"/>
      <c r="B127" s="57"/>
      <c r="C127" s="59"/>
      <c r="D127" s="119"/>
      <c r="E127" s="43"/>
      <c r="F127" s="43"/>
      <c r="G127" s="58"/>
      <c r="H127" s="123"/>
      <c r="I127" s="132"/>
      <c r="J127" s="135">
        <f t="shared" si="24"/>
        <v>0</v>
      </c>
      <c r="K127" s="64" t="str">
        <f t="shared" si="33"/>
        <v>0</v>
      </c>
      <c r="L127" s="65" t="str">
        <f t="shared" si="34"/>
        <v>0</v>
      </c>
      <c r="M127" s="55">
        <f>SUMIFS($J:$J,$C:$C,Data!$B$6,$B:$B,$B127)</f>
        <v>0</v>
      </c>
      <c r="N127" s="55">
        <f>SUMIFS($J:$J,$C:$C,Data!$B$7,$B:$B,$B127)</f>
        <v>0</v>
      </c>
      <c r="O127" s="55">
        <f>SUMIFS($J:$J,$C:$C,Data!$B$8,$B:$B,$B127)</f>
        <v>0</v>
      </c>
      <c r="P127" s="55">
        <f t="shared" si="25"/>
        <v>0</v>
      </c>
      <c r="Q127" s="55">
        <f t="shared" si="26"/>
        <v>0</v>
      </c>
      <c r="R127" s="25" t="b">
        <f>AND($L127="A",$C$5=Data!$G$24)</f>
        <v>0</v>
      </c>
      <c r="S127" s="25" t="b">
        <f>AND($L127="A",$C$5=Data!$G$23)</f>
        <v>0</v>
      </c>
      <c r="T127" s="55">
        <f t="shared" si="27"/>
        <v>0</v>
      </c>
      <c r="U127" s="55">
        <f t="shared" si="35"/>
        <v>0</v>
      </c>
      <c r="V127" s="25" t="b">
        <f>AND($L127="B",$C$6=Data!$G$24)</f>
        <v>0</v>
      </c>
      <c r="W127" s="25" t="b">
        <f>AND($L127="B",$C$6=Data!$G$23)</f>
        <v>0</v>
      </c>
      <c r="X127" s="55">
        <f t="shared" si="28"/>
        <v>0</v>
      </c>
      <c r="Y127" s="55">
        <f t="shared" si="36"/>
        <v>0</v>
      </c>
      <c r="Z127" s="25" t="b">
        <f>AND($L127="C",$C$7=Data!$G$24)</f>
        <v>0</v>
      </c>
      <c r="AA127" s="25" t="b">
        <f>AND($L127="C",$C$7=Data!$G$23)</f>
        <v>0</v>
      </c>
      <c r="AB127" s="55">
        <f t="shared" si="29"/>
        <v>0</v>
      </c>
      <c r="AC127" s="55">
        <f t="shared" si="37"/>
        <v>0</v>
      </c>
      <c r="AE127" s="55">
        <f t="shared" si="30"/>
        <v>0</v>
      </c>
      <c r="AG127" s="125" t="b">
        <f>OR(AND($C$5=Data!$G$24,K127="A"),AND($C$6=Data!$G$24,K127="B"),AND($C$7=Data!$G$24,K127="C"))*COUNTIFS(B:B,B127,K:K,K127,B:B,"&lt;&gt;"&amp;"",C:C,"&lt;&gt;"&amp;"")&gt;1</f>
        <v>0</v>
      </c>
      <c r="AH127" s="125" t="b">
        <f t="shared" si="31"/>
        <v>0</v>
      </c>
      <c r="AI127" s="55">
        <f t="shared" si="32"/>
        <v>0</v>
      </c>
    </row>
    <row r="128" spans="1:35" ht="30.75" customHeight="1" x14ac:dyDescent="0.25">
      <c r="A128" s="57"/>
      <c r="B128" s="57"/>
      <c r="C128" s="59"/>
      <c r="D128" s="119"/>
      <c r="E128" s="43"/>
      <c r="F128" s="43"/>
      <c r="G128" s="58"/>
      <c r="H128" s="123"/>
      <c r="I128" s="132"/>
      <c r="J128" s="135">
        <f t="shared" si="24"/>
        <v>0</v>
      </c>
      <c r="K128" s="64" t="str">
        <f t="shared" si="33"/>
        <v>0</v>
      </c>
      <c r="L128" s="65" t="str">
        <f t="shared" si="34"/>
        <v>0</v>
      </c>
      <c r="M128" s="55">
        <f>SUMIFS($J:$J,$C:$C,Data!$B$6,$B:$B,$B128)</f>
        <v>0</v>
      </c>
      <c r="N128" s="55">
        <f>SUMIFS($J:$J,$C:$C,Data!$B$7,$B:$B,$B128)</f>
        <v>0</v>
      </c>
      <c r="O128" s="55">
        <f>SUMIFS($J:$J,$C:$C,Data!$B$8,$B:$B,$B128)</f>
        <v>0</v>
      </c>
      <c r="P128" s="55">
        <f t="shared" si="25"/>
        <v>0</v>
      </c>
      <c r="Q128" s="55">
        <f t="shared" si="26"/>
        <v>0</v>
      </c>
      <c r="R128" s="25" t="b">
        <f>AND($L128="A",$C$5=Data!$G$24)</f>
        <v>0</v>
      </c>
      <c r="S128" s="25" t="b">
        <f>AND($L128="A",$C$5=Data!$G$23)</f>
        <v>0</v>
      </c>
      <c r="T128" s="55">
        <f t="shared" si="27"/>
        <v>0</v>
      </c>
      <c r="U128" s="55">
        <f t="shared" si="35"/>
        <v>0</v>
      </c>
      <c r="V128" s="25" t="b">
        <f>AND($L128="B",$C$6=Data!$G$24)</f>
        <v>0</v>
      </c>
      <c r="W128" s="25" t="b">
        <f>AND($L128="B",$C$6=Data!$G$23)</f>
        <v>0</v>
      </c>
      <c r="X128" s="55">
        <f t="shared" si="28"/>
        <v>0</v>
      </c>
      <c r="Y128" s="55">
        <f t="shared" si="36"/>
        <v>0</v>
      </c>
      <c r="Z128" s="25" t="b">
        <f>AND($L128="C",$C$7=Data!$G$24)</f>
        <v>0</v>
      </c>
      <c r="AA128" s="25" t="b">
        <f>AND($L128="C",$C$7=Data!$G$23)</f>
        <v>0</v>
      </c>
      <c r="AB128" s="55">
        <f t="shared" si="29"/>
        <v>0</v>
      </c>
      <c r="AC128" s="55">
        <f t="shared" si="37"/>
        <v>0</v>
      </c>
      <c r="AE128" s="55">
        <f t="shared" si="30"/>
        <v>0</v>
      </c>
      <c r="AG128" s="125" t="b">
        <f>OR(AND($C$5=Data!$G$24,K128="A"),AND($C$6=Data!$G$24,K128="B"),AND($C$7=Data!$G$24,K128="C"))*COUNTIFS(B:B,B128,K:K,K128,B:B,"&lt;&gt;"&amp;"",C:C,"&lt;&gt;"&amp;"")&gt;1</f>
        <v>0</v>
      </c>
      <c r="AH128" s="125" t="b">
        <f t="shared" si="31"/>
        <v>0</v>
      </c>
      <c r="AI128" s="55">
        <f t="shared" si="32"/>
        <v>0</v>
      </c>
    </row>
    <row r="129" spans="1:35" ht="30.75" customHeight="1" x14ac:dyDescent="0.25">
      <c r="A129" s="57"/>
      <c r="B129" s="57"/>
      <c r="C129" s="59"/>
      <c r="D129" s="119"/>
      <c r="E129" s="43"/>
      <c r="F129" s="43"/>
      <c r="G129" s="58"/>
      <c r="H129" s="123"/>
      <c r="I129" s="132"/>
      <c r="J129" s="135">
        <f t="shared" si="24"/>
        <v>0</v>
      </c>
      <c r="K129" s="64" t="str">
        <f t="shared" si="33"/>
        <v>0</v>
      </c>
      <c r="L129" s="65" t="str">
        <f t="shared" si="34"/>
        <v>0</v>
      </c>
      <c r="M129" s="55">
        <f>SUMIFS($J:$J,$C:$C,Data!$B$6,$B:$B,$B129)</f>
        <v>0</v>
      </c>
      <c r="N129" s="55">
        <f>SUMIFS($J:$J,$C:$C,Data!$B$7,$B:$B,$B129)</f>
        <v>0</v>
      </c>
      <c r="O129" s="55">
        <f>SUMIFS($J:$J,$C:$C,Data!$B$8,$B:$B,$B129)</f>
        <v>0</v>
      </c>
      <c r="P129" s="55">
        <f t="shared" si="25"/>
        <v>0</v>
      </c>
      <c r="Q129" s="55">
        <f t="shared" si="26"/>
        <v>0</v>
      </c>
      <c r="R129" s="25" t="b">
        <f>AND($L129="A",$C$5=Data!$G$24)</f>
        <v>0</v>
      </c>
      <c r="S129" s="25" t="b">
        <f>AND($L129="A",$C$5=Data!$G$23)</f>
        <v>0</v>
      </c>
      <c r="T129" s="55">
        <f t="shared" si="27"/>
        <v>0</v>
      </c>
      <c r="U129" s="55">
        <f t="shared" si="35"/>
        <v>0</v>
      </c>
      <c r="V129" s="25" t="b">
        <f>AND($L129="B",$C$6=Data!$G$24)</f>
        <v>0</v>
      </c>
      <c r="W129" s="25" t="b">
        <f>AND($L129="B",$C$6=Data!$G$23)</f>
        <v>0</v>
      </c>
      <c r="X129" s="55">
        <f t="shared" si="28"/>
        <v>0</v>
      </c>
      <c r="Y129" s="55">
        <f t="shared" si="36"/>
        <v>0</v>
      </c>
      <c r="Z129" s="25" t="b">
        <f>AND($L129="C",$C$7=Data!$G$24)</f>
        <v>0</v>
      </c>
      <c r="AA129" s="25" t="b">
        <f>AND($L129="C",$C$7=Data!$G$23)</f>
        <v>0</v>
      </c>
      <c r="AB129" s="55">
        <f t="shared" si="29"/>
        <v>0</v>
      </c>
      <c r="AC129" s="55">
        <f t="shared" si="37"/>
        <v>0</v>
      </c>
      <c r="AE129" s="55">
        <f t="shared" si="30"/>
        <v>0</v>
      </c>
      <c r="AG129" s="125" t="b">
        <f>OR(AND($C$5=Data!$G$24,K129="A"),AND($C$6=Data!$G$24,K129="B"),AND($C$7=Data!$G$24,K129="C"))*COUNTIFS(B:B,B129,K:K,K129,B:B,"&lt;&gt;"&amp;"",C:C,"&lt;&gt;"&amp;"")&gt;1</f>
        <v>0</v>
      </c>
      <c r="AH129" s="125" t="b">
        <f t="shared" si="31"/>
        <v>0</v>
      </c>
      <c r="AI129" s="55">
        <f t="shared" si="32"/>
        <v>0</v>
      </c>
    </row>
    <row r="130" spans="1:35" ht="30.75" customHeight="1" x14ac:dyDescent="0.25">
      <c r="A130" s="57"/>
      <c r="B130" s="57"/>
      <c r="C130" s="59"/>
      <c r="D130" s="119"/>
      <c r="E130" s="43"/>
      <c r="F130" s="43"/>
      <c r="G130" s="58"/>
      <c r="H130" s="123"/>
      <c r="I130" s="132"/>
      <c r="J130" s="135">
        <f t="shared" si="24"/>
        <v>0</v>
      </c>
      <c r="K130" s="64" t="str">
        <f t="shared" si="33"/>
        <v>0</v>
      </c>
      <c r="L130" s="65" t="str">
        <f t="shared" si="34"/>
        <v>0</v>
      </c>
      <c r="M130" s="55">
        <f>SUMIFS($J:$J,$C:$C,Data!$B$6,$B:$B,$B130)</f>
        <v>0</v>
      </c>
      <c r="N130" s="55">
        <f>SUMIFS($J:$J,$C:$C,Data!$B$7,$B:$B,$B130)</f>
        <v>0</v>
      </c>
      <c r="O130" s="55">
        <f>SUMIFS($J:$J,$C:$C,Data!$B$8,$B:$B,$B130)</f>
        <v>0</v>
      </c>
      <c r="P130" s="55">
        <f t="shared" si="25"/>
        <v>0</v>
      </c>
      <c r="Q130" s="55">
        <f t="shared" si="26"/>
        <v>0</v>
      </c>
      <c r="R130" s="25" t="b">
        <f>AND($L130="A",$C$5=Data!$G$24)</f>
        <v>0</v>
      </c>
      <c r="S130" s="25" t="b">
        <f>AND($L130="A",$C$5=Data!$G$23)</f>
        <v>0</v>
      </c>
      <c r="T130" s="55">
        <f t="shared" si="27"/>
        <v>0</v>
      </c>
      <c r="U130" s="55">
        <f t="shared" si="35"/>
        <v>0</v>
      </c>
      <c r="V130" s="25" t="b">
        <f>AND($L130="B",$C$6=Data!$G$24)</f>
        <v>0</v>
      </c>
      <c r="W130" s="25" t="b">
        <f>AND($L130="B",$C$6=Data!$G$23)</f>
        <v>0</v>
      </c>
      <c r="X130" s="55">
        <f t="shared" si="28"/>
        <v>0</v>
      </c>
      <c r="Y130" s="55">
        <f t="shared" si="36"/>
        <v>0</v>
      </c>
      <c r="Z130" s="25" t="b">
        <f>AND($L130="C",$C$7=Data!$G$24)</f>
        <v>0</v>
      </c>
      <c r="AA130" s="25" t="b">
        <f>AND($L130="C",$C$7=Data!$G$23)</f>
        <v>0</v>
      </c>
      <c r="AB130" s="55">
        <f t="shared" si="29"/>
        <v>0</v>
      </c>
      <c r="AC130" s="55">
        <f t="shared" si="37"/>
        <v>0</v>
      </c>
      <c r="AE130" s="55">
        <f t="shared" si="30"/>
        <v>0</v>
      </c>
      <c r="AG130" s="125" t="b">
        <f>OR(AND($C$5=Data!$G$24,K130="A"),AND($C$6=Data!$G$24,K130="B"),AND($C$7=Data!$G$24,K130="C"))*COUNTIFS(B:B,B130,K:K,K130,B:B,"&lt;&gt;"&amp;"",C:C,"&lt;&gt;"&amp;"")&gt;1</f>
        <v>0</v>
      </c>
      <c r="AH130" s="125" t="b">
        <f t="shared" si="31"/>
        <v>0</v>
      </c>
      <c r="AI130" s="55">
        <f t="shared" si="32"/>
        <v>0</v>
      </c>
    </row>
    <row r="131" spans="1:35" ht="30.75" customHeight="1" x14ac:dyDescent="0.25">
      <c r="A131" s="57"/>
      <c r="B131" s="57"/>
      <c r="C131" s="59"/>
      <c r="D131" s="119"/>
      <c r="E131" s="43"/>
      <c r="F131" s="43"/>
      <c r="G131" s="58"/>
      <c r="H131" s="123"/>
      <c r="I131" s="132"/>
      <c r="J131" s="135">
        <f t="shared" si="24"/>
        <v>0</v>
      </c>
      <c r="K131" s="64" t="str">
        <f t="shared" si="33"/>
        <v>0</v>
      </c>
      <c r="L131" s="65" t="str">
        <f t="shared" si="34"/>
        <v>0</v>
      </c>
      <c r="M131" s="55">
        <f>SUMIFS($J:$J,$C:$C,Data!$B$6,$B:$B,$B131)</f>
        <v>0</v>
      </c>
      <c r="N131" s="55">
        <f>SUMIFS($J:$J,$C:$C,Data!$B$7,$B:$B,$B131)</f>
        <v>0</v>
      </c>
      <c r="O131" s="55">
        <f>SUMIFS($J:$J,$C:$C,Data!$B$8,$B:$B,$B131)</f>
        <v>0</v>
      </c>
      <c r="P131" s="55">
        <f t="shared" si="25"/>
        <v>0</v>
      </c>
      <c r="Q131" s="55">
        <f t="shared" si="26"/>
        <v>0</v>
      </c>
      <c r="R131" s="25" t="b">
        <f>AND($L131="A",$C$5=Data!$G$24)</f>
        <v>0</v>
      </c>
      <c r="S131" s="25" t="b">
        <f>AND($L131="A",$C$5=Data!$G$23)</f>
        <v>0</v>
      </c>
      <c r="T131" s="55">
        <f t="shared" si="27"/>
        <v>0</v>
      </c>
      <c r="U131" s="55">
        <f t="shared" si="35"/>
        <v>0</v>
      </c>
      <c r="V131" s="25" t="b">
        <f>AND($L131="B",$C$6=Data!$G$24)</f>
        <v>0</v>
      </c>
      <c r="W131" s="25" t="b">
        <f>AND($L131="B",$C$6=Data!$G$23)</f>
        <v>0</v>
      </c>
      <c r="X131" s="55">
        <f t="shared" si="28"/>
        <v>0</v>
      </c>
      <c r="Y131" s="55">
        <f t="shared" si="36"/>
        <v>0</v>
      </c>
      <c r="Z131" s="25" t="b">
        <f>AND($L131="C",$C$7=Data!$G$24)</f>
        <v>0</v>
      </c>
      <c r="AA131" s="25" t="b">
        <f>AND($L131="C",$C$7=Data!$G$23)</f>
        <v>0</v>
      </c>
      <c r="AB131" s="55">
        <f t="shared" si="29"/>
        <v>0</v>
      </c>
      <c r="AC131" s="55">
        <f t="shared" si="37"/>
        <v>0</v>
      </c>
      <c r="AE131" s="55">
        <f t="shared" si="30"/>
        <v>0</v>
      </c>
      <c r="AG131" s="125" t="b">
        <f>OR(AND($C$5=Data!$G$24,K131="A"),AND($C$6=Data!$G$24,K131="B"),AND($C$7=Data!$G$24,K131="C"))*COUNTIFS(B:B,B131,K:K,K131,B:B,"&lt;&gt;"&amp;"",C:C,"&lt;&gt;"&amp;"")&gt;1</f>
        <v>0</v>
      </c>
      <c r="AH131" s="125" t="b">
        <f t="shared" si="31"/>
        <v>0</v>
      </c>
      <c r="AI131" s="55">
        <f t="shared" si="32"/>
        <v>0</v>
      </c>
    </row>
    <row r="132" spans="1:35" ht="30.75" customHeight="1" x14ac:dyDescent="0.25">
      <c r="A132" s="57"/>
      <c r="B132" s="57"/>
      <c r="C132" s="59"/>
      <c r="D132" s="119"/>
      <c r="E132" s="43"/>
      <c r="F132" s="43"/>
      <c r="G132" s="58"/>
      <c r="H132" s="123"/>
      <c r="I132" s="132"/>
      <c r="J132" s="135">
        <f t="shared" si="24"/>
        <v>0</v>
      </c>
      <c r="K132" s="64" t="str">
        <f t="shared" si="33"/>
        <v>0</v>
      </c>
      <c r="L132" s="65" t="str">
        <f t="shared" si="34"/>
        <v>0</v>
      </c>
      <c r="M132" s="55">
        <f>SUMIFS($J:$J,$C:$C,Data!$B$6,$B:$B,$B132)</f>
        <v>0</v>
      </c>
      <c r="N132" s="55">
        <f>SUMIFS($J:$J,$C:$C,Data!$B$7,$B:$B,$B132)</f>
        <v>0</v>
      </c>
      <c r="O132" s="55">
        <f>SUMIFS($J:$J,$C:$C,Data!$B$8,$B:$B,$B132)</f>
        <v>0</v>
      </c>
      <c r="P132" s="55">
        <f t="shared" si="25"/>
        <v>0</v>
      </c>
      <c r="Q132" s="55">
        <f t="shared" si="26"/>
        <v>0</v>
      </c>
      <c r="R132" s="25" t="b">
        <f>AND($L132="A",$C$5=Data!$G$24)</f>
        <v>0</v>
      </c>
      <c r="S132" s="25" t="b">
        <f>AND($L132="A",$C$5=Data!$G$23)</f>
        <v>0</v>
      </c>
      <c r="T132" s="55">
        <f t="shared" si="27"/>
        <v>0</v>
      </c>
      <c r="U132" s="55">
        <f t="shared" si="35"/>
        <v>0</v>
      </c>
      <c r="V132" s="25" t="b">
        <f>AND($L132="B",$C$6=Data!$G$24)</f>
        <v>0</v>
      </c>
      <c r="W132" s="25" t="b">
        <f>AND($L132="B",$C$6=Data!$G$23)</f>
        <v>0</v>
      </c>
      <c r="X132" s="55">
        <f t="shared" si="28"/>
        <v>0</v>
      </c>
      <c r="Y132" s="55">
        <f t="shared" si="36"/>
        <v>0</v>
      </c>
      <c r="Z132" s="25" t="b">
        <f>AND($L132="C",$C$7=Data!$G$24)</f>
        <v>0</v>
      </c>
      <c r="AA132" s="25" t="b">
        <f>AND($L132="C",$C$7=Data!$G$23)</f>
        <v>0</v>
      </c>
      <c r="AB132" s="55">
        <f t="shared" si="29"/>
        <v>0</v>
      </c>
      <c r="AC132" s="55">
        <f t="shared" si="37"/>
        <v>0</v>
      </c>
      <c r="AE132" s="55">
        <f t="shared" si="30"/>
        <v>0</v>
      </c>
      <c r="AG132" s="125" t="b">
        <f>OR(AND($C$5=Data!$G$24,K132="A"),AND($C$6=Data!$G$24,K132="B"),AND($C$7=Data!$G$24,K132="C"))*COUNTIFS(B:B,B132,K:K,K132,B:B,"&lt;&gt;"&amp;"",C:C,"&lt;&gt;"&amp;"")&gt;1</f>
        <v>0</v>
      </c>
      <c r="AH132" s="125" t="b">
        <f t="shared" si="31"/>
        <v>0</v>
      </c>
      <c r="AI132" s="55">
        <f t="shared" si="32"/>
        <v>0</v>
      </c>
    </row>
    <row r="133" spans="1:35" ht="30.75" customHeight="1" x14ac:dyDescent="0.25">
      <c r="A133" s="57"/>
      <c r="B133" s="57"/>
      <c r="C133" s="59"/>
      <c r="D133" s="119"/>
      <c r="E133" s="43"/>
      <c r="F133" s="43"/>
      <c r="G133" s="58"/>
      <c r="H133" s="123"/>
      <c r="I133" s="132"/>
      <c r="J133" s="135">
        <f t="shared" si="24"/>
        <v>0</v>
      </c>
      <c r="K133" s="64" t="str">
        <f t="shared" si="33"/>
        <v>0</v>
      </c>
      <c r="L133" s="65" t="str">
        <f t="shared" si="34"/>
        <v>0</v>
      </c>
      <c r="M133" s="55">
        <f>SUMIFS($J:$J,$C:$C,Data!$B$6,$B:$B,$B133)</f>
        <v>0</v>
      </c>
      <c r="N133" s="55">
        <f>SUMIFS($J:$J,$C:$C,Data!$B$7,$B:$B,$B133)</f>
        <v>0</v>
      </c>
      <c r="O133" s="55">
        <f>SUMIFS($J:$J,$C:$C,Data!$B$8,$B:$B,$B133)</f>
        <v>0</v>
      </c>
      <c r="P133" s="55">
        <f t="shared" si="25"/>
        <v>0</v>
      </c>
      <c r="Q133" s="55">
        <f t="shared" si="26"/>
        <v>0</v>
      </c>
      <c r="R133" s="25" t="b">
        <f>AND($L133="A",$C$5=Data!$G$24)</f>
        <v>0</v>
      </c>
      <c r="S133" s="25" t="b">
        <f>AND($L133="A",$C$5=Data!$G$23)</f>
        <v>0</v>
      </c>
      <c r="T133" s="55">
        <f t="shared" si="27"/>
        <v>0</v>
      </c>
      <c r="U133" s="55">
        <f t="shared" si="35"/>
        <v>0</v>
      </c>
      <c r="V133" s="25" t="b">
        <f>AND($L133="B",$C$6=Data!$G$24)</f>
        <v>0</v>
      </c>
      <c r="W133" s="25" t="b">
        <f>AND($L133="B",$C$6=Data!$G$23)</f>
        <v>0</v>
      </c>
      <c r="X133" s="55">
        <f t="shared" si="28"/>
        <v>0</v>
      </c>
      <c r="Y133" s="55">
        <f t="shared" si="36"/>
        <v>0</v>
      </c>
      <c r="Z133" s="25" t="b">
        <f>AND($L133="C",$C$7=Data!$G$24)</f>
        <v>0</v>
      </c>
      <c r="AA133" s="25" t="b">
        <f>AND($L133="C",$C$7=Data!$G$23)</f>
        <v>0</v>
      </c>
      <c r="AB133" s="55">
        <f t="shared" si="29"/>
        <v>0</v>
      </c>
      <c r="AC133" s="55">
        <f t="shared" si="37"/>
        <v>0</v>
      </c>
      <c r="AE133" s="55">
        <f t="shared" si="30"/>
        <v>0</v>
      </c>
      <c r="AG133" s="125" t="b">
        <f>OR(AND($C$5=Data!$G$24,K133="A"),AND($C$6=Data!$G$24,K133="B"),AND($C$7=Data!$G$24,K133="C"))*COUNTIFS(B:B,B133,K:K,K133,B:B,"&lt;&gt;"&amp;"",C:C,"&lt;&gt;"&amp;"")&gt;1</f>
        <v>0</v>
      </c>
      <c r="AH133" s="125" t="b">
        <f t="shared" si="31"/>
        <v>0</v>
      </c>
      <c r="AI133" s="55">
        <f t="shared" si="32"/>
        <v>0</v>
      </c>
    </row>
    <row r="134" spans="1:35" ht="30.75" customHeight="1" x14ac:dyDescent="0.25">
      <c r="A134" s="57"/>
      <c r="B134" s="57"/>
      <c r="C134" s="59"/>
      <c r="D134" s="119"/>
      <c r="E134" s="43"/>
      <c r="F134" s="43"/>
      <c r="G134" s="58"/>
      <c r="H134" s="123"/>
      <c r="I134" s="132"/>
      <c r="J134" s="135">
        <f t="shared" si="24"/>
        <v>0</v>
      </c>
      <c r="K134" s="64" t="str">
        <f t="shared" si="33"/>
        <v>0</v>
      </c>
      <c r="L134" s="65" t="str">
        <f t="shared" si="34"/>
        <v>0</v>
      </c>
      <c r="M134" s="55">
        <f>SUMIFS($J:$J,$C:$C,Data!$B$6,$B:$B,$B134)</f>
        <v>0</v>
      </c>
      <c r="N134" s="55">
        <f>SUMIFS($J:$J,$C:$C,Data!$B$7,$B:$B,$B134)</f>
        <v>0</v>
      </c>
      <c r="O134" s="55">
        <f>SUMIFS($J:$J,$C:$C,Data!$B$8,$B:$B,$B134)</f>
        <v>0</v>
      </c>
      <c r="P134" s="55">
        <f t="shared" si="25"/>
        <v>0</v>
      </c>
      <c r="Q134" s="55">
        <f t="shared" si="26"/>
        <v>0</v>
      </c>
      <c r="R134" s="25" t="b">
        <f>AND($L134="A",$C$5=Data!$G$24)</f>
        <v>0</v>
      </c>
      <c r="S134" s="25" t="b">
        <f>AND($L134="A",$C$5=Data!$G$23)</f>
        <v>0</v>
      </c>
      <c r="T134" s="55">
        <f t="shared" si="27"/>
        <v>0</v>
      </c>
      <c r="U134" s="55">
        <f t="shared" si="35"/>
        <v>0</v>
      </c>
      <c r="V134" s="25" t="b">
        <f>AND($L134="B",$C$6=Data!$G$24)</f>
        <v>0</v>
      </c>
      <c r="W134" s="25" t="b">
        <f>AND($L134="B",$C$6=Data!$G$23)</f>
        <v>0</v>
      </c>
      <c r="X134" s="55">
        <f t="shared" si="28"/>
        <v>0</v>
      </c>
      <c r="Y134" s="55">
        <f t="shared" si="36"/>
        <v>0</v>
      </c>
      <c r="Z134" s="25" t="b">
        <f>AND($L134="C",$C$7=Data!$G$24)</f>
        <v>0</v>
      </c>
      <c r="AA134" s="25" t="b">
        <f>AND($L134="C",$C$7=Data!$G$23)</f>
        <v>0</v>
      </c>
      <c r="AB134" s="55">
        <f t="shared" si="29"/>
        <v>0</v>
      </c>
      <c r="AC134" s="55">
        <f t="shared" si="37"/>
        <v>0</v>
      </c>
      <c r="AE134" s="55">
        <f t="shared" si="30"/>
        <v>0</v>
      </c>
      <c r="AG134" s="125" t="b">
        <f>OR(AND($C$5=Data!$G$24,K134="A"),AND($C$6=Data!$G$24,K134="B"),AND($C$7=Data!$G$24,K134="C"))*COUNTIFS(B:B,B134,K:K,K134,B:B,"&lt;&gt;"&amp;"",C:C,"&lt;&gt;"&amp;"")&gt;1</f>
        <v>0</v>
      </c>
      <c r="AH134" s="125" t="b">
        <f t="shared" si="31"/>
        <v>0</v>
      </c>
      <c r="AI134" s="55">
        <f t="shared" si="32"/>
        <v>0</v>
      </c>
    </row>
    <row r="135" spans="1:35" ht="30.75" customHeight="1" x14ac:dyDescent="0.25">
      <c r="A135" s="57"/>
      <c r="B135" s="57"/>
      <c r="C135" s="59"/>
      <c r="D135" s="119"/>
      <c r="E135" s="43"/>
      <c r="F135" s="43"/>
      <c r="G135" s="58"/>
      <c r="H135" s="123"/>
      <c r="I135" s="132"/>
      <c r="J135" s="135">
        <f t="shared" si="24"/>
        <v>0</v>
      </c>
      <c r="K135" s="64" t="str">
        <f t="shared" si="33"/>
        <v>0</v>
      </c>
      <c r="L135" s="65" t="str">
        <f t="shared" si="34"/>
        <v>0</v>
      </c>
      <c r="M135" s="55">
        <f>SUMIFS($J:$J,$C:$C,Data!$B$6,$B:$B,$B135)</f>
        <v>0</v>
      </c>
      <c r="N135" s="55">
        <f>SUMIFS($J:$J,$C:$C,Data!$B$7,$B:$B,$B135)</f>
        <v>0</v>
      </c>
      <c r="O135" s="55">
        <f>SUMIFS($J:$J,$C:$C,Data!$B$8,$B:$B,$B135)</f>
        <v>0</v>
      </c>
      <c r="P135" s="55">
        <f t="shared" si="25"/>
        <v>0</v>
      </c>
      <c r="Q135" s="55">
        <f t="shared" si="26"/>
        <v>0</v>
      </c>
      <c r="R135" s="25" t="b">
        <f>AND($L135="A",$C$5=Data!$G$24)</f>
        <v>0</v>
      </c>
      <c r="S135" s="25" t="b">
        <f>AND($L135="A",$C$5=Data!$G$23)</f>
        <v>0</v>
      </c>
      <c r="T135" s="55">
        <f t="shared" si="27"/>
        <v>0</v>
      </c>
      <c r="U135" s="55">
        <f t="shared" si="35"/>
        <v>0</v>
      </c>
      <c r="V135" s="25" t="b">
        <f>AND($L135="B",$C$6=Data!$G$24)</f>
        <v>0</v>
      </c>
      <c r="W135" s="25" t="b">
        <f>AND($L135="B",$C$6=Data!$G$23)</f>
        <v>0</v>
      </c>
      <c r="X135" s="55">
        <f t="shared" si="28"/>
        <v>0</v>
      </c>
      <c r="Y135" s="55">
        <f t="shared" si="36"/>
        <v>0</v>
      </c>
      <c r="Z135" s="25" t="b">
        <f>AND($L135="C",$C$7=Data!$G$24)</f>
        <v>0</v>
      </c>
      <c r="AA135" s="25" t="b">
        <f>AND($L135="C",$C$7=Data!$G$23)</f>
        <v>0</v>
      </c>
      <c r="AB135" s="55">
        <f t="shared" si="29"/>
        <v>0</v>
      </c>
      <c r="AC135" s="55">
        <f t="shared" si="37"/>
        <v>0</v>
      </c>
      <c r="AE135" s="55">
        <f t="shared" si="30"/>
        <v>0</v>
      </c>
      <c r="AG135" s="125" t="b">
        <f>OR(AND($C$5=Data!$G$24,K135="A"),AND($C$6=Data!$G$24,K135="B"),AND($C$7=Data!$G$24,K135="C"))*COUNTIFS(B:B,B135,K:K,K135,B:B,"&lt;&gt;"&amp;"",C:C,"&lt;&gt;"&amp;"")&gt;1</f>
        <v>0</v>
      </c>
      <c r="AH135" s="125" t="b">
        <f t="shared" si="31"/>
        <v>0</v>
      </c>
      <c r="AI135" s="55">
        <f t="shared" si="32"/>
        <v>0</v>
      </c>
    </row>
    <row r="136" spans="1:35" ht="30.75" customHeight="1" x14ac:dyDescent="0.25">
      <c r="A136" s="57"/>
      <c r="B136" s="57"/>
      <c r="C136" s="59"/>
      <c r="D136" s="119"/>
      <c r="E136" s="43"/>
      <c r="F136" s="43"/>
      <c r="G136" s="58"/>
      <c r="H136" s="123"/>
      <c r="I136" s="132"/>
      <c r="J136" s="135">
        <f t="shared" si="24"/>
        <v>0</v>
      </c>
      <c r="K136" s="64" t="str">
        <f t="shared" si="33"/>
        <v>0</v>
      </c>
      <c r="L136" s="65" t="str">
        <f t="shared" si="34"/>
        <v>0</v>
      </c>
      <c r="M136" s="55">
        <f>SUMIFS($J:$J,$C:$C,Data!$B$6,$B:$B,$B136)</f>
        <v>0</v>
      </c>
      <c r="N136" s="55">
        <f>SUMIFS($J:$J,$C:$C,Data!$B$7,$B:$B,$B136)</f>
        <v>0</v>
      </c>
      <c r="O136" s="55">
        <f>SUMIFS($J:$J,$C:$C,Data!$B$8,$B:$B,$B136)</f>
        <v>0</v>
      </c>
      <c r="P136" s="55">
        <f t="shared" si="25"/>
        <v>0</v>
      </c>
      <c r="Q136" s="55">
        <f t="shared" si="26"/>
        <v>0</v>
      </c>
      <c r="R136" s="25" t="b">
        <f>AND($L136="A",$C$5=Data!$G$24)</f>
        <v>0</v>
      </c>
      <c r="S136" s="25" t="b">
        <f>AND($L136="A",$C$5=Data!$G$23)</f>
        <v>0</v>
      </c>
      <c r="T136" s="55">
        <f t="shared" si="27"/>
        <v>0</v>
      </c>
      <c r="U136" s="55">
        <f t="shared" si="35"/>
        <v>0</v>
      </c>
      <c r="V136" s="25" t="b">
        <f>AND($L136="B",$C$6=Data!$G$24)</f>
        <v>0</v>
      </c>
      <c r="W136" s="25" t="b">
        <f>AND($L136="B",$C$6=Data!$G$23)</f>
        <v>0</v>
      </c>
      <c r="X136" s="55">
        <f t="shared" si="28"/>
        <v>0</v>
      </c>
      <c r="Y136" s="55">
        <f t="shared" si="36"/>
        <v>0</v>
      </c>
      <c r="Z136" s="25" t="b">
        <f>AND($L136="C",$C$7=Data!$G$24)</f>
        <v>0</v>
      </c>
      <c r="AA136" s="25" t="b">
        <f>AND($L136="C",$C$7=Data!$G$23)</f>
        <v>0</v>
      </c>
      <c r="AB136" s="55">
        <f t="shared" si="29"/>
        <v>0</v>
      </c>
      <c r="AC136" s="55">
        <f t="shared" si="37"/>
        <v>0</v>
      </c>
      <c r="AE136" s="55">
        <f t="shared" si="30"/>
        <v>0</v>
      </c>
      <c r="AG136" s="125" t="b">
        <f>OR(AND($C$5=Data!$G$24,K136="A"),AND($C$6=Data!$G$24,K136="B"),AND($C$7=Data!$G$24,K136="C"))*COUNTIFS(B:B,B136,K:K,K136,B:B,"&lt;&gt;"&amp;"",C:C,"&lt;&gt;"&amp;"")&gt;1</f>
        <v>0</v>
      </c>
      <c r="AH136" s="125" t="b">
        <f t="shared" si="31"/>
        <v>0</v>
      </c>
      <c r="AI136" s="55">
        <f t="shared" si="32"/>
        <v>0</v>
      </c>
    </row>
    <row r="137" spans="1:35" ht="30.75" customHeight="1" x14ac:dyDescent="0.25">
      <c r="A137" s="57"/>
      <c r="B137" s="57"/>
      <c r="C137" s="59"/>
      <c r="D137" s="119"/>
      <c r="E137" s="43"/>
      <c r="F137" s="43"/>
      <c r="G137" s="58"/>
      <c r="H137" s="123"/>
      <c r="I137" s="132"/>
      <c r="J137" s="135">
        <f t="shared" si="24"/>
        <v>0</v>
      </c>
      <c r="K137" s="64" t="str">
        <f t="shared" si="33"/>
        <v>0</v>
      </c>
      <c r="L137" s="65" t="str">
        <f t="shared" si="34"/>
        <v>0</v>
      </c>
      <c r="M137" s="55">
        <f>SUMIFS($J:$J,$C:$C,Data!$B$6,$B:$B,$B137)</f>
        <v>0</v>
      </c>
      <c r="N137" s="55">
        <f>SUMIFS($J:$J,$C:$C,Data!$B$7,$B:$B,$B137)</f>
        <v>0</v>
      </c>
      <c r="O137" s="55">
        <f>SUMIFS($J:$J,$C:$C,Data!$B$8,$B:$B,$B137)</f>
        <v>0</v>
      </c>
      <c r="P137" s="55">
        <f t="shared" si="25"/>
        <v>0</v>
      </c>
      <c r="Q137" s="55">
        <f t="shared" si="26"/>
        <v>0</v>
      </c>
      <c r="R137" s="25" t="b">
        <f>AND($L137="A",$C$5=Data!$G$24)</f>
        <v>0</v>
      </c>
      <c r="S137" s="25" t="b">
        <f>AND($L137="A",$C$5=Data!$G$23)</f>
        <v>0</v>
      </c>
      <c r="T137" s="55">
        <f t="shared" si="27"/>
        <v>0</v>
      </c>
      <c r="U137" s="55">
        <f t="shared" si="35"/>
        <v>0</v>
      </c>
      <c r="V137" s="25" t="b">
        <f>AND($L137="B",$C$6=Data!$G$24)</f>
        <v>0</v>
      </c>
      <c r="W137" s="25" t="b">
        <f>AND($L137="B",$C$6=Data!$G$23)</f>
        <v>0</v>
      </c>
      <c r="X137" s="55">
        <f t="shared" si="28"/>
        <v>0</v>
      </c>
      <c r="Y137" s="55">
        <f t="shared" si="36"/>
        <v>0</v>
      </c>
      <c r="Z137" s="25" t="b">
        <f>AND($L137="C",$C$7=Data!$G$24)</f>
        <v>0</v>
      </c>
      <c r="AA137" s="25" t="b">
        <f>AND($L137="C",$C$7=Data!$G$23)</f>
        <v>0</v>
      </c>
      <c r="AB137" s="55">
        <f t="shared" si="29"/>
        <v>0</v>
      </c>
      <c r="AC137" s="55">
        <f t="shared" si="37"/>
        <v>0</v>
      </c>
      <c r="AE137" s="55">
        <f t="shared" si="30"/>
        <v>0</v>
      </c>
      <c r="AG137" s="125" t="b">
        <f>OR(AND($C$5=Data!$G$24,K137="A"),AND($C$6=Data!$G$24,K137="B"),AND($C$7=Data!$G$24,K137="C"))*COUNTIFS(B:B,B137,K:K,K137,B:B,"&lt;&gt;"&amp;"",C:C,"&lt;&gt;"&amp;"")&gt;1</f>
        <v>0</v>
      </c>
      <c r="AH137" s="125" t="b">
        <f t="shared" si="31"/>
        <v>0</v>
      </c>
      <c r="AI137" s="55">
        <f t="shared" si="32"/>
        <v>0</v>
      </c>
    </row>
    <row r="138" spans="1:35" ht="30.75" customHeight="1" x14ac:dyDescent="0.25">
      <c r="A138" s="57"/>
      <c r="B138" s="57"/>
      <c r="C138" s="59"/>
      <c r="D138" s="119"/>
      <c r="E138" s="43"/>
      <c r="F138" s="43"/>
      <c r="G138" s="58"/>
      <c r="H138" s="123"/>
      <c r="I138" s="132"/>
      <c r="J138" s="135">
        <f t="shared" si="24"/>
        <v>0</v>
      </c>
      <c r="K138" s="64" t="str">
        <f t="shared" ref="K138:K169" si="38">IF(C138&lt;&gt;"",VLOOKUP(C138,budgetLine11ext,2,FALSE),"0")</f>
        <v>0</v>
      </c>
      <c r="L138" s="65" t="str">
        <f t="shared" ref="L138:L169" si="39">IF(C138&lt;&gt;"",VLOOKUP(C138,budgetLine11ext,3,FALSE),"0")</f>
        <v>0</v>
      </c>
      <c r="M138" s="55">
        <f>SUMIFS($J:$J,$C:$C,Data!$B$6,$B:$B,$B138)</f>
        <v>0</v>
      </c>
      <c r="N138" s="55">
        <f>SUMIFS($J:$J,$C:$C,Data!$B$7,$B:$B,$B138)</f>
        <v>0</v>
      </c>
      <c r="O138" s="55">
        <f>SUMIFS($J:$J,$C:$C,Data!$B$8,$B:$B,$B138)</f>
        <v>0</v>
      </c>
      <c r="P138" s="55">
        <f t="shared" si="25"/>
        <v>0</v>
      </c>
      <c r="Q138" s="55">
        <f t="shared" si="26"/>
        <v>0</v>
      </c>
      <c r="R138" s="25" t="b">
        <f>AND($L138="A",$C$5=Data!$G$24)</f>
        <v>0</v>
      </c>
      <c r="S138" s="25" t="b">
        <f>AND($L138="A",$C$5=Data!$G$23)</f>
        <v>0</v>
      </c>
      <c r="T138" s="55">
        <f t="shared" si="27"/>
        <v>0</v>
      </c>
      <c r="U138" s="55">
        <f t="shared" ref="U138:U169" si="40">IF(R138,P138*$D$5,0)</f>
        <v>0</v>
      </c>
      <c r="V138" s="25" t="b">
        <f>AND($L138="B",$C$6=Data!$G$24)</f>
        <v>0</v>
      </c>
      <c r="W138" s="25" t="b">
        <f>AND($L138="B",$C$6=Data!$G$23)</f>
        <v>0</v>
      </c>
      <c r="X138" s="55">
        <f t="shared" si="28"/>
        <v>0</v>
      </c>
      <c r="Y138" s="55">
        <f t="shared" ref="Y138:Y169" si="41">IF(V138,Q138*$D$6,0)</f>
        <v>0</v>
      </c>
      <c r="Z138" s="25" t="b">
        <f>AND($L138="C",$C$7=Data!$G$24)</f>
        <v>0</v>
      </c>
      <c r="AA138" s="25" t="b">
        <f>AND($L138="C",$C$7=Data!$G$23)</f>
        <v>0</v>
      </c>
      <c r="AB138" s="55">
        <f t="shared" si="29"/>
        <v>0</v>
      </c>
      <c r="AC138" s="55">
        <f t="shared" ref="AC138:AC169" si="42">IF(Z138,Q138*$D$7,0)</f>
        <v>0</v>
      </c>
      <c r="AE138" s="55">
        <f t="shared" si="30"/>
        <v>0</v>
      </c>
      <c r="AG138" s="125" t="b">
        <f>OR(AND($C$5=Data!$G$24,K138="A"),AND($C$6=Data!$G$24,K138="B"),AND($C$7=Data!$G$24,K138="C"))*COUNTIFS(B:B,B138,K:K,K138,B:B,"&lt;&gt;"&amp;"",C:C,"&lt;&gt;"&amp;"")&gt;1</f>
        <v>0</v>
      </c>
      <c r="AH138" s="125" t="b">
        <f t="shared" si="31"/>
        <v>0</v>
      </c>
      <c r="AI138" s="55">
        <f t="shared" si="32"/>
        <v>0</v>
      </c>
    </row>
    <row r="139" spans="1:35" ht="30.75" customHeight="1" x14ac:dyDescent="0.25">
      <c r="A139" s="57"/>
      <c r="B139" s="57"/>
      <c r="C139" s="59"/>
      <c r="D139" s="119"/>
      <c r="E139" s="43"/>
      <c r="F139" s="43"/>
      <c r="G139" s="58"/>
      <c r="H139" s="123"/>
      <c r="I139" s="132"/>
      <c r="J139" s="135">
        <f t="shared" ref="J139:J202" si="43">AI139</f>
        <v>0</v>
      </c>
      <c r="K139" s="64" t="str">
        <f t="shared" si="38"/>
        <v>0</v>
      </c>
      <c r="L139" s="65" t="str">
        <f t="shared" si="39"/>
        <v>0</v>
      </c>
      <c r="M139" s="55">
        <f>SUMIFS($J:$J,$C:$C,Data!$B$6,$B:$B,$B139)</f>
        <v>0</v>
      </c>
      <c r="N139" s="55">
        <f>SUMIFS($J:$J,$C:$C,Data!$B$7,$B:$B,$B139)</f>
        <v>0</v>
      </c>
      <c r="O139" s="55">
        <f>SUMIFS($J:$J,$C:$C,Data!$B$8,$B:$B,$B139)</f>
        <v>0</v>
      </c>
      <c r="P139" s="55">
        <f t="shared" ref="P139:P202" si="44">M139+N139+O139</f>
        <v>0</v>
      </c>
      <c r="Q139" s="55">
        <f t="shared" ref="Q139:Q202" si="45">SUMIFS(J:J,L:L,"A*",B:B,B139)</f>
        <v>0</v>
      </c>
      <c r="R139" s="25" t="b">
        <f>AND($L139="A",$C$5=Data!$G$24)</f>
        <v>0</v>
      </c>
      <c r="S139" s="25" t="b">
        <f>AND($L139="A",$C$5=Data!$G$23)</f>
        <v>0</v>
      </c>
      <c r="T139" s="55">
        <f t="shared" ref="T139:T202" si="46">IF(S139,$G139*$H139*$I139,0)</f>
        <v>0</v>
      </c>
      <c r="U139" s="55">
        <f t="shared" si="40"/>
        <v>0</v>
      </c>
      <c r="V139" s="25" t="b">
        <f>AND($L139="B",$C$6=Data!$G$24)</f>
        <v>0</v>
      </c>
      <c r="W139" s="25" t="b">
        <f>AND($L139="B",$C$6=Data!$G$23)</f>
        <v>0</v>
      </c>
      <c r="X139" s="55">
        <f t="shared" ref="X139:X202" si="47">IF(W139,$G139*$I139,0)</f>
        <v>0</v>
      </c>
      <c r="Y139" s="55">
        <f t="shared" si="41"/>
        <v>0</v>
      </c>
      <c r="Z139" s="25" t="b">
        <f>AND($L139="C",$C$7=Data!$G$24)</f>
        <v>0</v>
      </c>
      <c r="AA139" s="25" t="b">
        <f>AND($L139="C",$C$7=Data!$G$23)</f>
        <v>0</v>
      </c>
      <c r="AB139" s="55">
        <f t="shared" ref="AB139:AB202" si="48">IF(AA139,$G139*$H139*$I139,0)</f>
        <v>0</v>
      </c>
      <c r="AC139" s="55">
        <f t="shared" si="42"/>
        <v>0</v>
      </c>
      <c r="AE139" s="55">
        <f t="shared" ref="AE139:AE202" si="49">IF(OR(L139="D",L139="E",L139="F"),$G139*$I139,0)</f>
        <v>0</v>
      </c>
      <c r="AG139" s="125" t="b">
        <f>OR(AND($C$5=Data!$G$24,K139="A"),AND($C$6=Data!$G$24,K139="B"),AND($C$7=Data!$G$24,K139="C"))*COUNTIFS(B:B,B139,K:K,K139,B:B,"&lt;&gt;"&amp;"",C:C,"&lt;&gt;"&amp;"")&gt;1</f>
        <v>0</v>
      </c>
      <c r="AH139" s="125" t="b">
        <f t="shared" ref="AH139:AH202" si="50">AND(AND(A139&lt;&gt;"",B139&lt;&gt;""),RIGHT(A139,1)&lt;&gt;MID(B139,3,1))</f>
        <v>0</v>
      </c>
      <c r="AI139" s="55">
        <f t="shared" ref="AI139:AI202" si="51">T139+U139+X139+Y139+AB139+AC139+AE139</f>
        <v>0</v>
      </c>
    </row>
    <row r="140" spans="1:35" ht="30.75" customHeight="1" x14ac:dyDescent="0.25">
      <c r="A140" s="57"/>
      <c r="B140" s="57"/>
      <c r="C140" s="59"/>
      <c r="D140" s="119"/>
      <c r="E140" s="43"/>
      <c r="F140" s="43"/>
      <c r="G140" s="58"/>
      <c r="H140" s="123"/>
      <c r="I140" s="132"/>
      <c r="J140" s="135">
        <f t="shared" si="43"/>
        <v>0</v>
      </c>
      <c r="K140" s="64" t="str">
        <f t="shared" si="38"/>
        <v>0</v>
      </c>
      <c r="L140" s="65" t="str">
        <f t="shared" si="39"/>
        <v>0</v>
      </c>
      <c r="M140" s="55">
        <f>SUMIFS($J:$J,$C:$C,Data!$B$6,$B:$B,$B140)</f>
        <v>0</v>
      </c>
      <c r="N140" s="55">
        <f>SUMIFS($J:$J,$C:$C,Data!$B$7,$B:$B,$B140)</f>
        <v>0</v>
      </c>
      <c r="O140" s="55">
        <f>SUMIFS($J:$J,$C:$C,Data!$B$8,$B:$B,$B140)</f>
        <v>0</v>
      </c>
      <c r="P140" s="55">
        <f t="shared" si="44"/>
        <v>0</v>
      </c>
      <c r="Q140" s="55">
        <f t="shared" si="45"/>
        <v>0</v>
      </c>
      <c r="R140" s="25" t="b">
        <f>AND($L140="A",$C$5=Data!$G$24)</f>
        <v>0</v>
      </c>
      <c r="S140" s="25" t="b">
        <f>AND($L140="A",$C$5=Data!$G$23)</f>
        <v>0</v>
      </c>
      <c r="T140" s="55">
        <f t="shared" si="46"/>
        <v>0</v>
      </c>
      <c r="U140" s="55">
        <f t="shared" si="40"/>
        <v>0</v>
      </c>
      <c r="V140" s="25" t="b">
        <f>AND($L140="B",$C$6=Data!$G$24)</f>
        <v>0</v>
      </c>
      <c r="W140" s="25" t="b">
        <f>AND($L140="B",$C$6=Data!$G$23)</f>
        <v>0</v>
      </c>
      <c r="X140" s="55">
        <f t="shared" si="47"/>
        <v>0</v>
      </c>
      <c r="Y140" s="55">
        <f t="shared" si="41"/>
        <v>0</v>
      </c>
      <c r="Z140" s="25" t="b">
        <f>AND($L140="C",$C$7=Data!$G$24)</f>
        <v>0</v>
      </c>
      <c r="AA140" s="25" t="b">
        <f>AND($L140="C",$C$7=Data!$G$23)</f>
        <v>0</v>
      </c>
      <c r="AB140" s="55">
        <f t="shared" si="48"/>
        <v>0</v>
      </c>
      <c r="AC140" s="55">
        <f t="shared" si="42"/>
        <v>0</v>
      </c>
      <c r="AE140" s="55">
        <f t="shared" si="49"/>
        <v>0</v>
      </c>
      <c r="AG140" s="125" t="b">
        <f>OR(AND($C$5=Data!$G$24,K140="A"),AND($C$6=Data!$G$24,K140="B"),AND($C$7=Data!$G$24,K140="C"))*COUNTIFS(B:B,B140,K:K,K140,B:B,"&lt;&gt;"&amp;"",C:C,"&lt;&gt;"&amp;"")&gt;1</f>
        <v>0</v>
      </c>
      <c r="AH140" s="125" t="b">
        <f t="shared" si="50"/>
        <v>0</v>
      </c>
      <c r="AI140" s="55">
        <f t="shared" si="51"/>
        <v>0</v>
      </c>
    </row>
    <row r="141" spans="1:35" ht="30.75" customHeight="1" x14ac:dyDescent="0.25">
      <c r="A141" s="57"/>
      <c r="B141" s="57"/>
      <c r="C141" s="59"/>
      <c r="D141" s="119"/>
      <c r="E141" s="43"/>
      <c r="F141" s="43"/>
      <c r="G141" s="58"/>
      <c r="H141" s="123"/>
      <c r="I141" s="132"/>
      <c r="J141" s="135">
        <f t="shared" si="43"/>
        <v>0</v>
      </c>
      <c r="K141" s="64" t="str">
        <f t="shared" si="38"/>
        <v>0</v>
      </c>
      <c r="L141" s="65" t="str">
        <f t="shared" si="39"/>
        <v>0</v>
      </c>
      <c r="M141" s="55">
        <f>SUMIFS($J:$J,$C:$C,Data!$B$6,$B:$B,$B141)</f>
        <v>0</v>
      </c>
      <c r="N141" s="55">
        <f>SUMIFS($J:$J,$C:$C,Data!$B$7,$B:$B,$B141)</f>
        <v>0</v>
      </c>
      <c r="O141" s="55">
        <f>SUMIFS($J:$J,$C:$C,Data!$B$8,$B:$B,$B141)</f>
        <v>0</v>
      </c>
      <c r="P141" s="55">
        <f t="shared" si="44"/>
        <v>0</v>
      </c>
      <c r="Q141" s="55">
        <f t="shared" si="45"/>
        <v>0</v>
      </c>
      <c r="R141" s="25" t="b">
        <f>AND($L141="A",$C$5=Data!$G$24)</f>
        <v>0</v>
      </c>
      <c r="S141" s="25" t="b">
        <f>AND($L141="A",$C$5=Data!$G$23)</f>
        <v>0</v>
      </c>
      <c r="T141" s="55">
        <f t="shared" si="46"/>
        <v>0</v>
      </c>
      <c r="U141" s="55">
        <f t="shared" si="40"/>
        <v>0</v>
      </c>
      <c r="V141" s="25" t="b">
        <f>AND($L141="B",$C$6=Data!$G$24)</f>
        <v>0</v>
      </c>
      <c r="W141" s="25" t="b">
        <f>AND($L141="B",$C$6=Data!$G$23)</f>
        <v>0</v>
      </c>
      <c r="X141" s="55">
        <f t="shared" si="47"/>
        <v>0</v>
      </c>
      <c r="Y141" s="55">
        <f t="shared" si="41"/>
        <v>0</v>
      </c>
      <c r="Z141" s="25" t="b">
        <f>AND($L141="C",$C$7=Data!$G$24)</f>
        <v>0</v>
      </c>
      <c r="AA141" s="25" t="b">
        <f>AND($L141="C",$C$7=Data!$G$23)</f>
        <v>0</v>
      </c>
      <c r="AB141" s="55">
        <f t="shared" si="48"/>
        <v>0</v>
      </c>
      <c r="AC141" s="55">
        <f t="shared" si="42"/>
        <v>0</v>
      </c>
      <c r="AE141" s="55">
        <f t="shared" si="49"/>
        <v>0</v>
      </c>
      <c r="AG141" s="125" t="b">
        <f>OR(AND($C$5=Data!$G$24,K141="A"),AND($C$6=Data!$G$24,K141="B"),AND($C$7=Data!$G$24,K141="C"))*COUNTIFS(B:B,B141,K:K,K141,B:B,"&lt;&gt;"&amp;"",C:C,"&lt;&gt;"&amp;"")&gt;1</f>
        <v>0</v>
      </c>
      <c r="AH141" s="125" t="b">
        <f t="shared" si="50"/>
        <v>0</v>
      </c>
      <c r="AI141" s="55">
        <f t="shared" si="51"/>
        <v>0</v>
      </c>
    </row>
    <row r="142" spans="1:35" ht="30.75" customHeight="1" x14ac:dyDescent="0.25">
      <c r="A142" s="57"/>
      <c r="B142" s="57"/>
      <c r="C142" s="59"/>
      <c r="D142" s="119"/>
      <c r="E142" s="43"/>
      <c r="F142" s="43"/>
      <c r="G142" s="58"/>
      <c r="H142" s="123"/>
      <c r="I142" s="132"/>
      <c r="J142" s="135">
        <f t="shared" si="43"/>
        <v>0</v>
      </c>
      <c r="K142" s="64" t="str">
        <f t="shared" si="38"/>
        <v>0</v>
      </c>
      <c r="L142" s="65" t="str">
        <f t="shared" si="39"/>
        <v>0</v>
      </c>
      <c r="M142" s="55">
        <f>SUMIFS($J:$J,$C:$C,Data!$B$6,$B:$B,$B142)</f>
        <v>0</v>
      </c>
      <c r="N142" s="55">
        <f>SUMIFS($J:$J,$C:$C,Data!$B$7,$B:$B,$B142)</f>
        <v>0</v>
      </c>
      <c r="O142" s="55">
        <f>SUMIFS($J:$J,$C:$C,Data!$B$8,$B:$B,$B142)</f>
        <v>0</v>
      </c>
      <c r="P142" s="55">
        <f t="shared" si="44"/>
        <v>0</v>
      </c>
      <c r="Q142" s="55">
        <f t="shared" si="45"/>
        <v>0</v>
      </c>
      <c r="R142" s="25" t="b">
        <f>AND($L142="A",$C$5=Data!$G$24)</f>
        <v>0</v>
      </c>
      <c r="S142" s="25" t="b">
        <f>AND($L142="A",$C$5=Data!$G$23)</f>
        <v>0</v>
      </c>
      <c r="T142" s="55">
        <f t="shared" si="46"/>
        <v>0</v>
      </c>
      <c r="U142" s="55">
        <f t="shared" si="40"/>
        <v>0</v>
      </c>
      <c r="V142" s="25" t="b">
        <f>AND($L142="B",$C$6=Data!$G$24)</f>
        <v>0</v>
      </c>
      <c r="W142" s="25" t="b">
        <f>AND($L142="B",$C$6=Data!$G$23)</f>
        <v>0</v>
      </c>
      <c r="X142" s="55">
        <f t="shared" si="47"/>
        <v>0</v>
      </c>
      <c r="Y142" s="55">
        <f t="shared" si="41"/>
        <v>0</v>
      </c>
      <c r="Z142" s="25" t="b">
        <f>AND($L142="C",$C$7=Data!$G$24)</f>
        <v>0</v>
      </c>
      <c r="AA142" s="25" t="b">
        <f>AND($L142="C",$C$7=Data!$G$23)</f>
        <v>0</v>
      </c>
      <c r="AB142" s="55">
        <f t="shared" si="48"/>
        <v>0</v>
      </c>
      <c r="AC142" s="55">
        <f t="shared" si="42"/>
        <v>0</v>
      </c>
      <c r="AE142" s="55">
        <f t="shared" si="49"/>
        <v>0</v>
      </c>
      <c r="AG142" s="125" t="b">
        <f>OR(AND($C$5=Data!$G$24,K142="A"),AND($C$6=Data!$G$24,K142="B"),AND($C$7=Data!$G$24,K142="C"))*COUNTIFS(B:B,B142,K:K,K142,B:B,"&lt;&gt;"&amp;"",C:C,"&lt;&gt;"&amp;"")&gt;1</f>
        <v>0</v>
      </c>
      <c r="AH142" s="125" t="b">
        <f t="shared" si="50"/>
        <v>0</v>
      </c>
      <c r="AI142" s="55">
        <f t="shared" si="51"/>
        <v>0</v>
      </c>
    </row>
    <row r="143" spans="1:35" ht="30.75" customHeight="1" x14ac:dyDescent="0.25">
      <c r="A143" s="57"/>
      <c r="B143" s="57"/>
      <c r="C143" s="59"/>
      <c r="D143" s="119"/>
      <c r="E143" s="43"/>
      <c r="F143" s="43"/>
      <c r="G143" s="58"/>
      <c r="H143" s="123"/>
      <c r="I143" s="132"/>
      <c r="J143" s="135">
        <f t="shared" si="43"/>
        <v>0</v>
      </c>
      <c r="K143" s="64" t="str">
        <f t="shared" si="38"/>
        <v>0</v>
      </c>
      <c r="L143" s="65" t="str">
        <f t="shared" si="39"/>
        <v>0</v>
      </c>
      <c r="M143" s="55">
        <f>SUMIFS($J:$J,$C:$C,Data!$B$6,$B:$B,$B143)</f>
        <v>0</v>
      </c>
      <c r="N143" s="55">
        <f>SUMIFS($J:$J,$C:$C,Data!$B$7,$B:$B,$B143)</f>
        <v>0</v>
      </c>
      <c r="O143" s="55">
        <f>SUMIFS($J:$J,$C:$C,Data!$B$8,$B:$B,$B143)</f>
        <v>0</v>
      </c>
      <c r="P143" s="55">
        <f t="shared" si="44"/>
        <v>0</v>
      </c>
      <c r="Q143" s="55">
        <f t="shared" si="45"/>
        <v>0</v>
      </c>
      <c r="R143" s="25" t="b">
        <f>AND($L143="A",$C$5=Data!$G$24)</f>
        <v>0</v>
      </c>
      <c r="S143" s="25" t="b">
        <f>AND($L143="A",$C$5=Data!$G$23)</f>
        <v>0</v>
      </c>
      <c r="T143" s="55">
        <f t="shared" si="46"/>
        <v>0</v>
      </c>
      <c r="U143" s="55">
        <f t="shared" si="40"/>
        <v>0</v>
      </c>
      <c r="V143" s="25" t="b">
        <f>AND($L143="B",$C$6=Data!$G$24)</f>
        <v>0</v>
      </c>
      <c r="W143" s="25" t="b">
        <f>AND($L143="B",$C$6=Data!$G$23)</f>
        <v>0</v>
      </c>
      <c r="X143" s="55">
        <f t="shared" si="47"/>
        <v>0</v>
      </c>
      <c r="Y143" s="55">
        <f t="shared" si="41"/>
        <v>0</v>
      </c>
      <c r="Z143" s="25" t="b">
        <f>AND($L143="C",$C$7=Data!$G$24)</f>
        <v>0</v>
      </c>
      <c r="AA143" s="25" t="b">
        <f>AND($L143="C",$C$7=Data!$G$23)</f>
        <v>0</v>
      </c>
      <c r="AB143" s="55">
        <f t="shared" si="48"/>
        <v>0</v>
      </c>
      <c r="AC143" s="55">
        <f t="shared" si="42"/>
        <v>0</v>
      </c>
      <c r="AE143" s="55">
        <f t="shared" si="49"/>
        <v>0</v>
      </c>
      <c r="AG143" s="125" t="b">
        <f>OR(AND($C$5=Data!$G$24,K143="A"),AND($C$6=Data!$G$24,K143="B"),AND($C$7=Data!$G$24,K143="C"))*COUNTIFS(B:B,B143,K:K,K143,B:B,"&lt;&gt;"&amp;"",C:C,"&lt;&gt;"&amp;"")&gt;1</f>
        <v>0</v>
      </c>
      <c r="AH143" s="125" t="b">
        <f t="shared" si="50"/>
        <v>0</v>
      </c>
      <c r="AI143" s="55">
        <f t="shared" si="51"/>
        <v>0</v>
      </c>
    </row>
    <row r="144" spans="1:35" ht="30.75" customHeight="1" x14ac:dyDescent="0.25">
      <c r="A144" s="57"/>
      <c r="B144" s="57"/>
      <c r="C144" s="59"/>
      <c r="D144" s="119"/>
      <c r="E144" s="43"/>
      <c r="F144" s="43"/>
      <c r="G144" s="58"/>
      <c r="H144" s="123"/>
      <c r="I144" s="132"/>
      <c r="J144" s="135">
        <f t="shared" si="43"/>
        <v>0</v>
      </c>
      <c r="K144" s="64" t="str">
        <f t="shared" si="38"/>
        <v>0</v>
      </c>
      <c r="L144" s="65" t="str">
        <f t="shared" si="39"/>
        <v>0</v>
      </c>
      <c r="M144" s="55">
        <f>SUMIFS($J:$J,$C:$C,Data!$B$6,$B:$B,$B144)</f>
        <v>0</v>
      </c>
      <c r="N144" s="55">
        <f>SUMIFS($J:$J,$C:$C,Data!$B$7,$B:$B,$B144)</f>
        <v>0</v>
      </c>
      <c r="O144" s="55">
        <f>SUMIFS($J:$J,$C:$C,Data!$B$8,$B:$B,$B144)</f>
        <v>0</v>
      </c>
      <c r="P144" s="55">
        <f t="shared" si="44"/>
        <v>0</v>
      </c>
      <c r="Q144" s="55">
        <f t="shared" si="45"/>
        <v>0</v>
      </c>
      <c r="R144" s="25" t="b">
        <f>AND($L144="A",$C$5=Data!$G$24)</f>
        <v>0</v>
      </c>
      <c r="S144" s="25" t="b">
        <f>AND($L144="A",$C$5=Data!$G$23)</f>
        <v>0</v>
      </c>
      <c r="T144" s="55">
        <f t="shared" si="46"/>
        <v>0</v>
      </c>
      <c r="U144" s="55">
        <f t="shared" si="40"/>
        <v>0</v>
      </c>
      <c r="V144" s="25" t="b">
        <f>AND($L144="B",$C$6=Data!$G$24)</f>
        <v>0</v>
      </c>
      <c r="W144" s="25" t="b">
        <f>AND($L144="B",$C$6=Data!$G$23)</f>
        <v>0</v>
      </c>
      <c r="X144" s="55">
        <f t="shared" si="47"/>
        <v>0</v>
      </c>
      <c r="Y144" s="55">
        <f t="shared" si="41"/>
        <v>0</v>
      </c>
      <c r="Z144" s="25" t="b">
        <f>AND($L144="C",$C$7=Data!$G$24)</f>
        <v>0</v>
      </c>
      <c r="AA144" s="25" t="b">
        <f>AND($L144="C",$C$7=Data!$G$23)</f>
        <v>0</v>
      </c>
      <c r="AB144" s="55">
        <f t="shared" si="48"/>
        <v>0</v>
      </c>
      <c r="AC144" s="55">
        <f t="shared" si="42"/>
        <v>0</v>
      </c>
      <c r="AE144" s="55">
        <f t="shared" si="49"/>
        <v>0</v>
      </c>
      <c r="AG144" s="125" t="b">
        <f>OR(AND($C$5=Data!$G$24,K144="A"),AND($C$6=Data!$G$24,K144="B"),AND($C$7=Data!$G$24,K144="C"))*COUNTIFS(B:B,B144,K:K,K144,B:B,"&lt;&gt;"&amp;"",C:C,"&lt;&gt;"&amp;"")&gt;1</f>
        <v>0</v>
      </c>
      <c r="AH144" s="125" t="b">
        <f t="shared" si="50"/>
        <v>0</v>
      </c>
      <c r="AI144" s="55">
        <f t="shared" si="51"/>
        <v>0</v>
      </c>
    </row>
    <row r="145" spans="1:35" ht="30.75" customHeight="1" x14ac:dyDescent="0.25">
      <c r="A145" s="57"/>
      <c r="B145" s="57"/>
      <c r="C145" s="59"/>
      <c r="D145" s="119"/>
      <c r="E145" s="43"/>
      <c r="F145" s="43"/>
      <c r="G145" s="58"/>
      <c r="H145" s="123"/>
      <c r="I145" s="132"/>
      <c r="J145" s="135">
        <f t="shared" si="43"/>
        <v>0</v>
      </c>
      <c r="K145" s="64" t="str">
        <f t="shared" si="38"/>
        <v>0</v>
      </c>
      <c r="L145" s="65" t="str">
        <f t="shared" si="39"/>
        <v>0</v>
      </c>
      <c r="M145" s="55">
        <f>SUMIFS($J:$J,$C:$C,Data!$B$6,$B:$B,$B145)</f>
        <v>0</v>
      </c>
      <c r="N145" s="55">
        <f>SUMIFS($J:$J,$C:$C,Data!$B$7,$B:$B,$B145)</f>
        <v>0</v>
      </c>
      <c r="O145" s="55">
        <f>SUMIFS($J:$J,$C:$C,Data!$B$8,$B:$B,$B145)</f>
        <v>0</v>
      </c>
      <c r="P145" s="55">
        <f t="shared" si="44"/>
        <v>0</v>
      </c>
      <c r="Q145" s="55">
        <f t="shared" si="45"/>
        <v>0</v>
      </c>
      <c r="R145" s="25" t="b">
        <f>AND($L145="A",$C$5=Data!$G$24)</f>
        <v>0</v>
      </c>
      <c r="S145" s="25" t="b">
        <f>AND($L145="A",$C$5=Data!$G$23)</f>
        <v>0</v>
      </c>
      <c r="T145" s="55">
        <f t="shared" si="46"/>
        <v>0</v>
      </c>
      <c r="U145" s="55">
        <f t="shared" si="40"/>
        <v>0</v>
      </c>
      <c r="V145" s="25" t="b">
        <f>AND($L145="B",$C$6=Data!$G$24)</f>
        <v>0</v>
      </c>
      <c r="W145" s="25" t="b">
        <f>AND($L145="B",$C$6=Data!$G$23)</f>
        <v>0</v>
      </c>
      <c r="X145" s="55">
        <f t="shared" si="47"/>
        <v>0</v>
      </c>
      <c r="Y145" s="55">
        <f t="shared" si="41"/>
        <v>0</v>
      </c>
      <c r="Z145" s="25" t="b">
        <f>AND($L145="C",$C$7=Data!$G$24)</f>
        <v>0</v>
      </c>
      <c r="AA145" s="25" t="b">
        <f>AND($L145="C",$C$7=Data!$G$23)</f>
        <v>0</v>
      </c>
      <c r="AB145" s="55">
        <f t="shared" si="48"/>
        <v>0</v>
      </c>
      <c r="AC145" s="55">
        <f t="shared" si="42"/>
        <v>0</v>
      </c>
      <c r="AE145" s="55">
        <f t="shared" si="49"/>
        <v>0</v>
      </c>
      <c r="AG145" s="125" t="b">
        <f>OR(AND($C$5=Data!$G$24,K145="A"),AND($C$6=Data!$G$24,K145="B"),AND($C$7=Data!$G$24,K145="C"))*COUNTIFS(B:B,B145,K:K,K145,B:B,"&lt;&gt;"&amp;"",C:C,"&lt;&gt;"&amp;"")&gt;1</f>
        <v>0</v>
      </c>
      <c r="AH145" s="125" t="b">
        <f t="shared" si="50"/>
        <v>0</v>
      </c>
      <c r="AI145" s="55">
        <f t="shared" si="51"/>
        <v>0</v>
      </c>
    </row>
    <row r="146" spans="1:35" ht="30.75" customHeight="1" x14ac:dyDescent="0.25">
      <c r="A146" s="57"/>
      <c r="B146" s="57"/>
      <c r="C146" s="59"/>
      <c r="D146" s="119"/>
      <c r="E146" s="43"/>
      <c r="F146" s="43"/>
      <c r="G146" s="58"/>
      <c r="H146" s="123"/>
      <c r="I146" s="132"/>
      <c r="J146" s="135">
        <f t="shared" si="43"/>
        <v>0</v>
      </c>
      <c r="K146" s="64" t="str">
        <f t="shared" si="38"/>
        <v>0</v>
      </c>
      <c r="L146" s="65" t="str">
        <f t="shared" si="39"/>
        <v>0</v>
      </c>
      <c r="M146" s="55">
        <f>SUMIFS($J:$J,$C:$C,Data!$B$6,$B:$B,$B146)</f>
        <v>0</v>
      </c>
      <c r="N146" s="55">
        <f>SUMIFS($J:$J,$C:$C,Data!$B$7,$B:$B,$B146)</f>
        <v>0</v>
      </c>
      <c r="O146" s="55">
        <f>SUMIFS($J:$J,$C:$C,Data!$B$8,$B:$B,$B146)</f>
        <v>0</v>
      </c>
      <c r="P146" s="55">
        <f t="shared" si="44"/>
        <v>0</v>
      </c>
      <c r="Q146" s="55">
        <f t="shared" si="45"/>
        <v>0</v>
      </c>
      <c r="R146" s="25" t="b">
        <f>AND($L146="A",$C$5=Data!$G$24)</f>
        <v>0</v>
      </c>
      <c r="S146" s="25" t="b">
        <f>AND($L146="A",$C$5=Data!$G$23)</f>
        <v>0</v>
      </c>
      <c r="T146" s="55">
        <f t="shared" si="46"/>
        <v>0</v>
      </c>
      <c r="U146" s="55">
        <f t="shared" si="40"/>
        <v>0</v>
      </c>
      <c r="V146" s="25" t="b">
        <f>AND($L146="B",$C$6=Data!$G$24)</f>
        <v>0</v>
      </c>
      <c r="W146" s="25" t="b">
        <f>AND($L146="B",$C$6=Data!$G$23)</f>
        <v>0</v>
      </c>
      <c r="X146" s="55">
        <f t="shared" si="47"/>
        <v>0</v>
      </c>
      <c r="Y146" s="55">
        <f t="shared" si="41"/>
        <v>0</v>
      </c>
      <c r="Z146" s="25" t="b">
        <f>AND($L146="C",$C$7=Data!$G$24)</f>
        <v>0</v>
      </c>
      <c r="AA146" s="25" t="b">
        <f>AND($L146="C",$C$7=Data!$G$23)</f>
        <v>0</v>
      </c>
      <c r="AB146" s="55">
        <f t="shared" si="48"/>
        <v>0</v>
      </c>
      <c r="AC146" s="55">
        <f t="shared" si="42"/>
        <v>0</v>
      </c>
      <c r="AE146" s="55">
        <f t="shared" si="49"/>
        <v>0</v>
      </c>
      <c r="AG146" s="125" t="b">
        <f>OR(AND($C$5=Data!$G$24,K146="A"),AND($C$6=Data!$G$24,K146="B"),AND($C$7=Data!$G$24,K146="C"))*COUNTIFS(B:B,B146,K:K,K146,B:B,"&lt;&gt;"&amp;"",C:C,"&lt;&gt;"&amp;"")&gt;1</f>
        <v>0</v>
      </c>
      <c r="AH146" s="125" t="b">
        <f t="shared" si="50"/>
        <v>0</v>
      </c>
      <c r="AI146" s="55">
        <f t="shared" si="51"/>
        <v>0</v>
      </c>
    </row>
    <row r="147" spans="1:35" ht="30.75" customHeight="1" x14ac:dyDescent="0.25">
      <c r="A147" s="57"/>
      <c r="B147" s="57"/>
      <c r="C147" s="59"/>
      <c r="D147" s="119"/>
      <c r="E147" s="43"/>
      <c r="F147" s="43"/>
      <c r="G147" s="58"/>
      <c r="H147" s="123"/>
      <c r="I147" s="132"/>
      <c r="J147" s="135">
        <f t="shared" si="43"/>
        <v>0</v>
      </c>
      <c r="K147" s="64" t="str">
        <f t="shared" si="38"/>
        <v>0</v>
      </c>
      <c r="L147" s="65" t="str">
        <f t="shared" si="39"/>
        <v>0</v>
      </c>
      <c r="M147" s="55">
        <f>SUMIFS($J:$J,$C:$C,Data!$B$6,$B:$B,$B147)</f>
        <v>0</v>
      </c>
      <c r="N147" s="55">
        <f>SUMIFS($J:$J,$C:$C,Data!$B$7,$B:$B,$B147)</f>
        <v>0</v>
      </c>
      <c r="O147" s="55">
        <f>SUMIFS($J:$J,$C:$C,Data!$B$8,$B:$B,$B147)</f>
        <v>0</v>
      </c>
      <c r="P147" s="55">
        <f t="shared" si="44"/>
        <v>0</v>
      </c>
      <c r="Q147" s="55">
        <f t="shared" si="45"/>
        <v>0</v>
      </c>
      <c r="R147" s="25" t="b">
        <f>AND($L147="A",$C$5=Data!$G$24)</f>
        <v>0</v>
      </c>
      <c r="S147" s="25" t="b">
        <f>AND($L147="A",$C$5=Data!$G$23)</f>
        <v>0</v>
      </c>
      <c r="T147" s="55">
        <f t="shared" si="46"/>
        <v>0</v>
      </c>
      <c r="U147" s="55">
        <f t="shared" si="40"/>
        <v>0</v>
      </c>
      <c r="V147" s="25" t="b">
        <f>AND($L147="B",$C$6=Data!$G$24)</f>
        <v>0</v>
      </c>
      <c r="W147" s="25" t="b">
        <f>AND($L147="B",$C$6=Data!$G$23)</f>
        <v>0</v>
      </c>
      <c r="X147" s="55">
        <f t="shared" si="47"/>
        <v>0</v>
      </c>
      <c r="Y147" s="55">
        <f t="shared" si="41"/>
        <v>0</v>
      </c>
      <c r="Z147" s="25" t="b">
        <f>AND($L147="C",$C$7=Data!$G$24)</f>
        <v>0</v>
      </c>
      <c r="AA147" s="25" t="b">
        <f>AND($L147="C",$C$7=Data!$G$23)</f>
        <v>0</v>
      </c>
      <c r="AB147" s="55">
        <f t="shared" si="48"/>
        <v>0</v>
      </c>
      <c r="AC147" s="55">
        <f t="shared" si="42"/>
        <v>0</v>
      </c>
      <c r="AE147" s="55">
        <f t="shared" si="49"/>
        <v>0</v>
      </c>
      <c r="AG147" s="125" t="b">
        <f>OR(AND($C$5=Data!$G$24,K147="A"),AND($C$6=Data!$G$24,K147="B"),AND($C$7=Data!$G$24,K147="C"))*COUNTIFS(B:B,B147,K:K,K147,B:B,"&lt;&gt;"&amp;"",C:C,"&lt;&gt;"&amp;"")&gt;1</f>
        <v>0</v>
      </c>
      <c r="AH147" s="125" t="b">
        <f t="shared" si="50"/>
        <v>0</v>
      </c>
      <c r="AI147" s="55">
        <f t="shared" si="51"/>
        <v>0</v>
      </c>
    </row>
    <row r="148" spans="1:35" ht="30.75" customHeight="1" x14ac:dyDescent="0.25">
      <c r="A148" s="57"/>
      <c r="B148" s="57"/>
      <c r="C148" s="59"/>
      <c r="D148" s="119"/>
      <c r="E148" s="43"/>
      <c r="F148" s="43"/>
      <c r="G148" s="58"/>
      <c r="H148" s="123"/>
      <c r="I148" s="132"/>
      <c r="J148" s="135">
        <f t="shared" si="43"/>
        <v>0</v>
      </c>
      <c r="K148" s="64" t="str">
        <f t="shared" si="38"/>
        <v>0</v>
      </c>
      <c r="L148" s="65" t="str">
        <f t="shared" si="39"/>
        <v>0</v>
      </c>
      <c r="M148" s="55">
        <f>SUMIFS($J:$J,$C:$C,Data!$B$6,$B:$B,$B148)</f>
        <v>0</v>
      </c>
      <c r="N148" s="55">
        <f>SUMIFS($J:$J,$C:$C,Data!$B$7,$B:$B,$B148)</f>
        <v>0</v>
      </c>
      <c r="O148" s="55">
        <f>SUMIFS($J:$J,$C:$C,Data!$B$8,$B:$B,$B148)</f>
        <v>0</v>
      </c>
      <c r="P148" s="55">
        <f t="shared" si="44"/>
        <v>0</v>
      </c>
      <c r="Q148" s="55">
        <f t="shared" si="45"/>
        <v>0</v>
      </c>
      <c r="R148" s="25" t="b">
        <f>AND($L148="A",$C$5=Data!$G$24)</f>
        <v>0</v>
      </c>
      <c r="S148" s="25" t="b">
        <f>AND($L148="A",$C$5=Data!$G$23)</f>
        <v>0</v>
      </c>
      <c r="T148" s="55">
        <f t="shared" si="46"/>
        <v>0</v>
      </c>
      <c r="U148" s="55">
        <f t="shared" si="40"/>
        <v>0</v>
      </c>
      <c r="V148" s="25" t="b">
        <f>AND($L148="B",$C$6=Data!$G$24)</f>
        <v>0</v>
      </c>
      <c r="W148" s="25" t="b">
        <f>AND($L148="B",$C$6=Data!$G$23)</f>
        <v>0</v>
      </c>
      <c r="X148" s="55">
        <f t="shared" si="47"/>
        <v>0</v>
      </c>
      <c r="Y148" s="55">
        <f t="shared" si="41"/>
        <v>0</v>
      </c>
      <c r="Z148" s="25" t="b">
        <f>AND($L148="C",$C$7=Data!$G$24)</f>
        <v>0</v>
      </c>
      <c r="AA148" s="25" t="b">
        <f>AND($L148="C",$C$7=Data!$G$23)</f>
        <v>0</v>
      </c>
      <c r="AB148" s="55">
        <f t="shared" si="48"/>
        <v>0</v>
      </c>
      <c r="AC148" s="55">
        <f t="shared" si="42"/>
        <v>0</v>
      </c>
      <c r="AE148" s="55">
        <f t="shared" si="49"/>
        <v>0</v>
      </c>
      <c r="AG148" s="125" t="b">
        <f>OR(AND($C$5=Data!$G$24,K148="A"),AND($C$6=Data!$G$24,K148="B"),AND($C$7=Data!$G$24,K148="C"))*COUNTIFS(B:B,B148,K:K,K148,B:B,"&lt;&gt;"&amp;"",C:C,"&lt;&gt;"&amp;"")&gt;1</f>
        <v>0</v>
      </c>
      <c r="AH148" s="125" t="b">
        <f t="shared" si="50"/>
        <v>0</v>
      </c>
      <c r="AI148" s="55">
        <f t="shared" si="51"/>
        <v>0</v>
      </c>
    </row>
    <row r="149" spans="1:35" ht="30.75" customHeight="1" x14ac:dyDescent="0.25">
      <c r="A149" s="57"/>
      <c r="B149" s="57"/>
      <c r="C149" s="59"/>
      <c r="D149" s="119"/>
      <c r="E149" s="43"/>
      <c r="F149" s="43"/>
      <c r="G149" s="58"/>
      <c r="H149" s="123"/>
      <c r="I149" s="132"/>
      <c r="J149" s="135">
        <f t="shared" si="43"/>
        <v>0</v>
      </c>
      <c r="K149" s="64" t="str">
        <f t="shared" si="38"/>
        <v>0</v>
      </c>
      <c r="L149" s="65" t="str">
        <f t="shared" si="39"/>
        <v>0</v>
      </c>
      <c r="M149" s="55">
        <f>SUMIFS($J:$J,$C:$C,Data!$B$6,$B:$B,$B149)</f>
        <v>0</v>
      </c>
      <c r="N149" s="55">
        <f>SUMIFS($J:$J,$C:$C,Data!$B$7,$B:$B,$B149)</f>
        <v>0</v>
      </c>
      <c r="O149" s="55">
        <f>SUMIFS($J:$J,$C:$C,Data!$B$8,$B:$B,$B149)</f>
        <v>0</v>
      </c>
      <c r="P149" s="55">
        <f t="shared" si="44"/>
        <v>0</v>
      </c>
      <c r="Q149" s="55">
        <f t="shared" si="45"/>
        <v>0</v>
      </c>
      <c r="R149" s="25" t="b">
        <f>AND($L149="A",$C$5=Data!$G$24)</f>
        <v>0</v>
      </c>
      <c r="S149" s="25" t="b">
        <f>AND($L149="A",$C$5=Data!$G$23)</f>
        <v>0</v>
      </c>
      <c r="T149" s="55">
        <f t="shared" si="46"/>
        <v>0</v>
      </c>
      <c r="U149" s="55">
        <f t="shared" si="40"/>
        <v>0</v>
      </c>
      <c r="V149" s="25" t="b">
        <f>AND($L149="B",$C$6=Data!$G$24)</f>
        <v>0</v>
      </c>
      <c r="W149" s="25" t="b">
        <f>AND($L149="B",$C$6=Data!$G$23)</f>
        <v>0</v>
      </c>
      <c r="X149" s="55">
        <f t="shared" si="47"/>
        <v>0</v>
      </c>
      <c r="Y149" s="55">
        <f t="shared" si="41"/>
        <v>0</v>
      </c>
      <c r="Z149" s="25" t="b">
        <f>AND($L149="C",$C$7=Data!$G$24)</f>
        <v>0</v>
      </c>
      <c r="AA149" s="25" t="b">
        <f>AND($L149="C",$C$7=Data!$G$23)</f>
        <v>0</v>
      </c>
      <c r="AB149" s="55">
        <f t="shared" si="48"/>
        <v>0</v>
      </c>
      <c r="AC149" s="55">
        <f t="shared" si="42"/>
        <v>0</v>
      </c>
      <c r="AE149" s="55">
        <f t="shared" si="49"/>
        <v>0</v>
      </c>
      <c r="AG149" s="125" t="b">
        <f>OR(AND($C$5=Data!$G$24,K149="A"),AND($C$6=Data!$G$24,K149="B"),AND($C$7=Data!$G$24,K149="C"))*COUNTIFS(B:B,B149,K:K,K149,B:B,"&lt;&gt;"&amp;"",C:C,"&lt;&gt;"&amp;"")&gt;1</f>
        <v>0</v>
      </c>
      <c r="AH149" s="125" t="b">
        <f t="shared" si="50"/>
        <v>0</v>
      </c>
      <c r="AI149" s="55">
        <f t="shared" si="51"/>
        <v>0</v>
      </c>
    </row>
    <row r="150" spans="1:35" ht="30.75" customHeight="1" x14ac:dyDescent="0.25">
      <c r="A150" s="57"/>
      <c r="B150" s="57"/>
      <c r="C150" s="59"/>
      <c r="D150" s="119"/>
      <c r="E150" s="43"/>
      <c r="F150" s="43"/>
      <c r="G150" s="58"/>
      <c r="H150" s="123"/>
      <c r="I150" s="132"/>
      <c r="J150" s="135">
        <f t="shared" si="43"/>
        <v>0</v>
      </c>
      <c r="K150" s="64" t="str">
        <f t="shared" si="38"/>
        <v>0</v>
      </c>
      <c r="L150" s="65" t="str">
        <f t="shared" si="39"/>
        <v>0</v>
      </c>
      <c r="M150" s="55">
        <f>SUMIFS($J:$J,$C:$C,Data!$B$6,$B:$B,$B150)</f>
        <v>0</v>
      </c>
      <c r="N150" s="55">
        <f>SUMIFS($J:$J,$C:$C,Data!$B$7,$B:$B,$B150)</f>
        <v>0</v>
      </c>
      <c r="O150" s="55">
        <f>SUMIFS($J:$J,$C:$C,Data!$B$8,$B:$B,$B150)</f>
        <v>0</v>
      </c>
      <c r="P150" s="55">
        <f t="shared" si="44"/>
        <v>0</v>
      </c>
      <c r="Q150" s="55">
        <f t="shared" si="45"/>
        <v>0</v>
      </c>
      <c r="R150" s="25" t="b">
        <f>AND($L150="A",$C$5=Data!$G$24)</f>
        <v>0</v>
      </c>
      <c r="S150" s="25" t="b">
        <f>AND($L150="A",$C$5=Data!$G$23)</f>
        <v>0</v>
      </c>
      <c r="T150" s="55">
        <f t="shared" si="46"/>
        <v>0</v>
      </c>
      <c r="U150" s="55">
        <f t="shared" si="40"/>
        <v>0</v>
      </c>
      <c r="V150" s="25" t="b">
        <f>AND($L150="B",$C$6=Data!$G$24)</f>
        <v>0</v>
      </c>
      <c r="W150" s="25" t="b">
        <f>AND($L150="B",$C$6=Data!$G$23)</f>
        <v>0</v>
      </c>
      <c r="X150" s="55">
        <f t="shared" si="47"/>
        <v>0</v>
      </c>
      <c r="Y150" s="55">
        <f t="shared" si="41"/>
        <v>0</v>
      </c>
      <c r="Z150" s="25" t="b">
        <f>AND($L150="C",$C$7=Data!$G$24)</f>
        <v>0</v>
      </c>
      <c r="AA150" s="25" t="b">
        <f>AND($L150="C",$C$7=Data!$G$23)</f>
        <v>0</v>
      </c>
      <c r="AB150" s="55">
        <f t="shared" si="48"/>
        <v>0</v>
      </c>
      <c r="AC150" s="55">
        <f t="shared" si="42"/>
        <v>0</v>
      </c>
      <c r="AE150" s="55">
        <f t="shared" si="49"/>
        <v>0</v>
      </c>
      <c r="AG150" s="125" t="b">
        <f>OR(AND($C$5=Data!$G$24,K150="A"),AND($C$6=Data!$G$24,K150="B"),AND($C$7=Data!$G$24,K150="C"))*COUNTIFS(B:B,B150,K:K,K150,B:B,"&lt;&gt;"&amp;"",C:C,"&lt;&gt;"&amp;"")&gt;1</f>
        <v>0</v>
      </c>
      <c r="AH150" s="125" t="b">
        <f t="shared" si="50"/>
        <v>0</v>
      </c>
      <c r="AI150" s="55">
        <f t="shared" si="51"/>
        <v>0</v>
      </c>
    </row>
    <row r="151" spans="1:35" ht="30.75" customHeight="1" x14ac:dyDescent="0.25">
      <c r="A151" s="57"/>
      <c r="B151" s="57"/>
      <c r="C151" s="59"/>
      <c r="D151" s="119"/>
      <c r="E151" s="43"/>
      <c r="F151" s="43"/>
      <c r="G151" s="58"/>
      <c r="H151" s="123"/>
      <c r="I151" s="132"/>
      <c r="J151" s="135">
        <f t="shared" si="43"/>
        <v>0</v>
      </c>
      <c r="K151" s="64" t="str">
        <f t="shared" si="38"/>
        <v>0</v>
      </c>
      <c r="L151" s="65" t="str">
        <f t="shared" si="39"/>
        <v>0</v>
      </c>
      <c r="M151" s="55">
        <f>SUMIFS($J:$J,$C:$C,Data!$B$6,$B:$B,$B151)</f>
        <v>0</v>
      </c>
      <c r="N151" s="55">
        <f>SUMIFS($J:$J,$C:$C,Data!$B$7,$B:$B,$B151)</f>
        <v>0</v>
      </c>
      <c r="O151" s="55">
        <f>SUMIFS($J:$J,$C:$C,Data!$B$8,$B:$B,$B151)</f>
        <v>0</v>
      </c>
      <c r="P151" s="55">
        <f t="shared" si="44"/>
        <v>0</v>
      </c>
      <c r="Q151" s="55">
        <f t="shared" si="45"/>
        <v>0</v>
      </c>
      <c r="R151" s="25" t="b">
        <f>AND($L151="A",$C$5=Data!$G$24)</f>
        <v>0</v>
      </c>
      <c r="S151" s="25" t="b">
        <f>AND($L151="A",$C$5=Data!$G$23)</f>
        <v>0</v>
      </c>
      <c r="T151" s="55">
        <f t="shared" si="46"/>
        <v>0</v>
      </c>
      <c r="U151" s="55">
        <f t="shared" si="40"/>
        <v>0</v>
      </c>
      <c r="V151" s="25" t="b">
        <f>AND($L151="B",$C$6=Data!$G$24)</f>
        <v>0</v>
      </c>
      <c r="W151" s="25" t="b">
        <f>AND($L151="B",$C$6=Data!$G$23)</f>
        <v>0</v>
      </c>
      <c r="X151" s="55">
        <f t="shared" si="47"/>
        <v>0</v>
      </c>
      <c r="Y151" s="55">
        <f t="shared" si="41"/>
        <v>0</v>
      </c>
      <c r="Z151" s="25" t="b">
        <f>AND($L151="C",$C$7=Data!$G$24)</f>
        <v>0</v>
      </c>
      <c r="AA151" s="25" t="b">
        <f>AND($L151="C",$C$7=Data!$G$23)</f>
        <v>0</v>
      </c>
      <c r="AB151" s="55">
        <f t="shared" si="48"/>
        <v>0</v>
      </c>
      <c r="AC151" s="55">
        <f t="shared" si="42"/>
        <v>0</v>
      </c>
      <c r="AE151" s="55">
        <f t="shared" si="49"/>
        <v>0</v>
      </c>
      <c r="AG151" s="125" t="b">
        <f>OR(AND($C$5=Data!$G$24,K151="A"),AND($C$6=Data!$G$24,K151="B"),AND($C$7=Data!$G$24,K151="C"))*COUNTIFS(B:B,B151,K:K,K151,B:B,"&lt;&gt;"&amp;"",C:C,"&lt;&gt;"&amp;"")&gt;1</f>
        <v>0</v>
      </c>
      <c r="AH151" s="125" t="b">
        <f t="shared" si="50"/>
        <v>0</v>
      </c>
      <c r="AI151" s="55">
        <f t="shared" si="51"/>
        <v>0</v>
      </c>
    </row>
    <row r="152" spans="1:35" ht="30.75" customHeight="1" x14ac:dyDescent="0.25">
      <c r="A152" s="57"/>
      <c r="B152" s="57"/>
      <c r="C152" s="59"/>
      <c r="D152" s="119"/>
      <c r="E152" s="43"/>
      <c r="F152" s="43"/>
      <c r="G152" s="58"/>
      <c r="H152" s="123"/>
      <c r="I152" s="132"/>
      <c r="J152" s="135">
        <f t="shared" si="43"/>
        <v>0</v>
      </c>
      <c r="K152" s="64" t="str">
        <f t="shared" si="38"/>
        <v>0</v>
      </c>
      <c r="L152" s="65" t="str">
        <f t="shared" si="39"/>
        <v>0</v>
      </c>
      <c r="M152" s="55">
        <f>SUMIFS($J:$J,$C:$C,Data!$B$6,$B:$B,$B152)</f>
        <v>0</v>
      </c>
      <c r="N152" s="55">
        <f>SUMIFS($J:$J,$C:$C,Data!$B$7,$B:$B,$B152)</f>
        <v>0</v>
      </c>
      <c r="O152" s="55">
        <f>SUMIFS($J:$J,$C:$C,Data!$B$8,$B:$B,$B152)</f>
        <v>0</v>
      </c>
      <c r="P152" s="55">
        <f t="shared" si="44"/>
        <v>0</v>
      </c>
      <c r="Q152" s="55">
        <f t="shared" si="45"/>
        <v>0</v>
      </c>
      <c r="R152" s="25" t="b">
        <f>AND($L152="A",$C$5=Data!$G$24)</f>
        <v>0</v>
      </c>
      <c r="S152" s="25" t="b">
        <f>AND($L152="A",$C$5=Data!$G$23)</f>
        <v>0</v>
      </c>
      <c r="T152" s="55">
        <f t="shared" si="46"/>
        <v>0</v>
      </c>
      <c r="U152" s="55">
        <f t="shared" si="40"/>
        <v>0</v>
      </c>
      <c r="V152" s="25" t="b">
        <f>AND($L152="B",$C$6=Data!$G$24)</f>
        <v>0</v>
      </c>
      <c r="W152" s="25" t="b">
        <f>AND($L152="B",$C$6=Data!$G$23)</f>
        <v>0</v>
      </c>
      <c r="X152" s="55">
        <f t="shared" si="47"/>
        <v>0</v>
      </c>
      <c r="Y152" s="55">
        <f t="shared" si="41"/>
        <v>0</v>
      </c>
      <c r="Z152" s="25" t="b">
        <f>AND($L152="C",$C$7=Data!$G$24)</f>
        <v>0</v>
      </c>
      <c r="AA152" s="25" t="b">
        <f>AND($L152="C",$C$7=Data!$G$23)</f>
        <v>0</v>
      </c>
      <c r="AB152" s="55">
        <f t="shared" si="48"/>
        <v>0</v>
      </c>
      <c r="AC152" s="55">
        <f t="shared" si="42"/>
        <v>0</v>
      </c>
      <c r="AE152" s="55">
        <f t="shared" si="49"/>
        <v>0</v>
      </c>
      <c r="AG152" s="125" t="b">
        <f>OR(AND($C$5=Data!$G$24,K152="A"),AND($C$6=Data!$G$24,K152="B"),AND($C$7=Data!$G$24,K152="C"))*COUNTIFS(B:B,B152,K:K,K152,B:B,"&lt;&gt;"&amp;"",C:C,"&lt;&gt;"&amp;"")&gt;1</f>
        <v>0</v>
      </c>
      <c r="AH152" s="125" t="b">
        <f t="shared" si="50"/>
        <v>0</v>
      </c>
      <c r="AI152" s="55">
        <f t="shared" si="51"/>
        <v>0</v>
      </c>
    </row>
    <row r="153" spans="1:35" ht="30.75" customHeight="1" x14ac:dyDescent="0.25">
      <c r="A153" s="57"/>
      <c r="B153" s="57"/>
      <c r="C153" s="59"/>
      <c r="D153" s="119"/>
      <c r="E153" s="43"/>
      <c r="F153" s="43"/>
      <c r="G153" s="58"/>
      <c r="H153" s="123"/>
      <c r="I153" s="132"/>
      <c r="J153" s="135">
        <f t="shared" si="43"/>
        <v>0</v>
      </c>
      <c r="K153" s="64" t="str">
        <f t="shared" si="38"/>
        <v>0</v>
      </c>
      <c r="L153" s="65" t="str">
        <f t="shared" si="39"/>
        <v>0</v>
      </c>
      <c r="M153" s="55">
        <f>SUMIFS($J:$J,$C:$C,Data!$B$6,$B:$B,$B153)</f>
        <v>0</v>
      </c>
      <c r="N153" s="55">
        <f>SUMIFS($J:$J,$C:$C,Data!$B$7,$B:$B,$B153)</f>
        <v>0</v>
      </c>
      <c r="O153" s="55">
        <f>SUMIFS($J:$J,$C:$C,Data!$B$8,$B:$B,$B153)</f>
        <v>0</v>
      </c>
      <c r="P153" s="55">
        <f t="shared" si="44"/>
        <v>0</v>
      </c>
      <c r="Q153" s="55">
        <f t="shared" si="45"/>
        <v>0</v>
      </c>
      <c r="R153" s="25" t="b">
        <f>AND($L153="A",$C$5=Data!$G$24)</f>
        <v>0</v>
      </c>
      <c r="S153" s="25" t="b">
        <f>AND($L153="A",$C$5=Data!$G$23)</f>
        <v>0</v>
      </c>
      <c r="T153" s="55">
        <f t="shared" si="46"/>
        <v>0</v>
      </c>
      <c r="U153" s="55">
        <f t="shared" si="40"/>
        <v>0</v>
      </c>
      <c r="V153" s="25" t="b">
        <f>AND($L153="B",$C$6=Data!$G$24)</f>
        <v>0</v>
      </c>
      <c r="W153" s="25" t="b">
        <f>AND($L153="B",$C$6=Data!$G$23)</f>
        <v>0</v>
      </c>
      <c r="X153" s="55">
        <f t="shared" si="47"/>
        <v>0</v>
      </c>
      <c r="Y153" s="55">
        <f t="shared" si="41"/>
        <v>0</v>
      </c>
      <c r="Z153" s="25" t="b">
        <f>AND($L153="C",$C$7=Data!$G$24)</f>
        <v>0</v>
      </c>
      <c r="AA153" s="25" t="b">
        <f>AND($L153="C",$C$7=Data!$G$23)</f>
        <v>0</v>
      </c>
      <c r="AB153" s="55">
        <f t="shared" si="48"/>
        <v>0</v>
      </c>
      <c r="AC153" s="55">
        <f t="shared" si="42"/>
        <v>0</v>
      </c>
      <c r="AE153" s="55">
        <f t="shared" si="49"/>
        <v>0</v>
      </c>
      <c r="AG153" s="125" t="b">
        <f>OR(AND($C$5=Data!$G$24,K153="A"),AND($C$6=Data!$G$24,K153="B"),AND($C$7=Data!$G$24,K153="C"))*COUNTIFS(B:B,B153,K:K,K153,B:B,"&lt;&gt;"&amp;"",C:C,"&lt;&gt;"&amp;"")&gt;1</f>
        <v>0</v>
      </c>
      <c r="AH153" s="125" t="b">
        <f t="shared" si="50"/>
        <v>0</v>
      </c>
      <c r="AI153" s="55">
        <f t="shared" si="51"/>
        <v>0</v>
      </c>
    </row>
    <row r="154" spans="1:35" ht="30.75" customHeight="1" x14ac:dyDescent="0.25">
      <c r="A154" s="57"/>
      <c r="B154" s="57"/>
      <c r="C154" s="59"/>
      <c r="D154" s="119"/>
      <c r="E154" s="43"/>
      <c r="F154" s="43"/>
      <c r="G154" s="58"/>
      <c r="H154" s="123"/>
      <c r="I154" s="132"/>
      <c r="J154" s="135">
        <f t="shared" si="43"/>
        <v>0</v>
      </c>
      <c r="K154" s="64" t="str">
        <f t="shared" si="38"/>
        <v>0</v>
      </c>
      <c r="L154" s="65" t="str">
        <f t="shared" si="39"/>
        <v>0</v>
      </c>
      <c r="M154" s="55">
        <f>SUMIFS($J:$J,$C:$C,Data!$B$6,$B:$B,$B154)</f>
        <v>0</v>
      </c>
      <c r="N154" s="55">
        <f>SUMIFS($J:$J,$C:$C,Data!$B$7,$B:$B,$B154)</f>
        <v>0</v>
      </c>
      <c r="O154" s="55">
        <f>SUMIFS($J:$J,$C:$C,Data!$B$8,$B:$B,$B154)</f>
        <v>0</v>
      </c>
      <c r="P154" s="55">
        <f t="shared" si="44"/>
        <v>0</v>
      </c>
      <c r="Q154" s="55">
        <f t="shared" si="45"/>
        <v>0</v>
      </c>
      <c r="R154" s="25" t="b">
        <f>AND($L154="A",$C$5=Data!$G$24)</f>
        <v>0</v>
      </c>
      <c r="S154" s="25" t="b">
        <f>AND($L154="A",$C$5=Data!$G$23)</f>
        <v>0</v>
      </c>
      <c r="T154" s="55">
        <f t="shared" si="46"/>
        <v>0</v>
      </c>
      <c r="U154" s="55">
        <f t="shared" si="40"/>
        <v>0</v>
      </c>
      <c r="V154" s="25" t="b">
        <f>AND($L154="B",$C$6=Data!$G$24)</f>
        <v>0</v>
      </c>
      <c r="W154" s="25" t="b">
        <f>AND($L154="B",$C$6=Data!$G$23)</f>
        <v>0</v>
      </c>
      <c r="X154" s="55">
        <f t="shared" si="47"/>
        <v>0</v>
      </c>
      <c r="Y154" s="55">
        <f t="shared" si="41"/>
        <v>0</v>
      </c>
      <c r="Z154" s="25" t="b">
        <f>AND($L154="C",$C$7=Data!$G$24)</f>
        <v>0</v>
      </c>
      <c r="AA154" s="25" t="b">
        <f>AND($L154="C",$C$7=Data!$G$23)</f>
        <v>0</v>
      </c>
      <c r="AB154" s="55">
        <f t="shared" si="48"/>
        <v>0</v>
      </c>
      <c r="AC154" s="55">
        <f t="shared" si="42"/>
        <v>0</v>
      </c>
      <c r="AE154" s="55">
        <f t="shared" si="49"/>
        <v>0</v>
      </c>
      <c r="AG154" s="125" t="b">
        <f>OR(AND($C$5=Data!$G$24,K154="A"),AND($C$6=Data!$G$24,K154="B"),AND($C$7=Data!$G$24,K154="C"))*COUNTIFS(B:B,B154,K:K,K154,B:B,"&lt;&gt;"&amp;"",C:C,"&lt;&gt;"&amp;"")&gt;1</f>
        <v>0</v>
      </c>
      <c r="AH154" s="125" t="b">
        <f t="shared" si="50"/>
        <v>0</v>
      </c>
      <c r="AI154" s="55">
        <f t="shared" si="51"/>
        <v>0</v>
      </c>
    </row>
    <row r="155" spans="1:35" ht="30.75" customHeight="1" x14ac:dyDescent="0.25">
      <c r="A155" s="57"/>
      <c r="B155" s="57"/>
      <c r="C155" s="59"/>
      <c r="D155" s="119"/>
      <c r="E155" s="43"/>
      <c r="F155" s="43"/>
      <c r="G155" s="58"/>
      <c r="H155" s="123"/>
      <c r="I155" s="132"/>
      <c r="J155" s="135">
        <f t="shared" si="43"/>
        <v>0</v>
      </c>
      <c r="K155" s="64" t="str">
        <f t="shared" si="38"/>
        <v>0</v>
      </c>
      <c r="L155" s="65" t="str">
        <f t="shared" si="39"/>
        <v>0</v>
      </c>
      <c r="M155" s="55">
        <f>SUMIFS($J:$J,$C:$C,Data!$B$6,$B:$B,$B155)</f>
        <v>0</v>
      </c>
      <c r="N155" s="55">
        <f>SUMIFS($J:$J,$C:$C,Data!$B$7,$B:$B,$B155)</f>
        <v>0</v>
      </c>
      <c r="O155" s="55">
        <f>SUMIFS($J:$J,$C:$C,Data!$B$8,$B:$B,$B155)</f>
        <v>0</v>
      </c>
      <c r="P155" s="55">
        <f t="shared" si="44"/>
        <v>0</v>
      </c>
      <c r="Q155" s="55">
        <f t="shared" si="45"/>
        <v>0</v>
      </c>
      <c r="R155" s="25" t="b">
        <f>AND($L155="A",$C$5=Data!$G$24)</f>
        <v>0</v>
      </c>
      <c r="S155" s="25" t="b">
        <f>AND($L155="A",$C$5=Data!$G$23)</f>
        <v>0</v>
      </c>
      <c r="T155" s="55">
        <f t="shared" si="46"/>
        <v>0</v>
      </c>
      <c r="U155" s="55">
        <f t="shared" si="40"/>
        <v>0</v>
      </c>
      <c r="V155" s="25" t="b">
        <f>AND($L155="B",$C$6=Data!$G$24)</f>
        <v>0</v>
      </c>
      <c r="W155" s="25" t="b">
        <f>AND($L155="B",$C$6=Data!$G$23)</f>
        <v>0</v>
      </c>
      <c r="X155" s="55">
        <f t="shared" si="47"/>
        <v>0</v>
      </c>
      <c r="Y155" s="55">
        <f t="shared" si="41"/>
        <v>0</v>
      </c>
      <c r="Z155" s="25" t="b">
        <f>AND($L155="C",$C$7=Data!$G$24)</f>
        <v>0</v>
      </c>
      <c r="AA155" s="25" t="b">
        <f>AND($L155="C",$C$7=Data!$G$23)</f>
        <v>0</v>
      </c>
      <c r="AB155" s="55">
        <f t="shared" si="48"/>
        <v>0</v>
      </c>
      <c r="AC155" s="55">
        <f t="shared" si="42"/>
        <v>0</v>
      </c>
      <c r="AE155" s="55">
        <f t="shared" si="49"/>
        <v>0</v>
      </c>
      <c r="AG155" s="125" t="b">
        <f>OR(AND($C$5=Data!$G$24,K155="A"),AND($C$6=Data!$G$24,K155="B"),AND($C$7=Data!$G$24,K155="C"))*COUNTIFS(B:B,B155,K:K,K155,B:B,"&lt;&gt;"&amp;"",C:C,"&lt;&gt;"&amp;"")&gt;1</f>
        <v>0</v>
      </c>
      <c r="AH155" s="125" t="b">
        <f t="shared" si="50"/>
        <v>0</v>
      </c>
      <c r="AI155" s="55">
        <f t="shared" si="51"/>
        <v>0</v>
      </c>
    </row>
    <row r="156" spans="1:35" ht="30.75" customHeight="1" x14ac:dyDescent="0.25">
      <c r="A156" s="57"/>
      <c r="B156" s="57"/>
      <c r="C156" s="59"/>
      <c r="D156" s="119"/>
      <c r="E156" s="43"/>
      <c r="F156" s="43"/>
      <c r="G156" s="58"/>
      <c r="H156" s="123"/>
      <c r="I156" s="132"/>
      <c r="J156" s="135">
        <f t="shared" si="43"/>
        <v>0</v>
      </c>
      <c r="K156" s="64" t="str">
        <f t="shared" si="38"/>
        <v>0</v>
      </c>
      <c r="L156" s="65" t="str">
        <f t="shared" si="39"/>
        <v>0</v>
      </c>
      <c r="M156" s="55">
        <f>SUMIFS($J:$J,$C:$C,Data!$B$6,$B:$B,$B156)</f>
        <v>0</v>
      </c>
      <c r="N156" s="55">
        <f>SUMIFS($J:$J,$C:$C,Data!$B$7,$B:$B,$B156)</f>
        <v>0</v>
      </c>
      <c r="O156" s="55">
        <f>SUMIFS($J:$J,$C:$C,Data!$B$8,$B:$B,$B156)</f>
        <v>0</v>
      </c>
      <c r="P156" s="55">
        <f t="shared" si="44"/>
        <v>0</v>
      </c>
      <c r="Q156" s="55">
        <f t="shared" si="45"/>
        <v>0</v>
      </c>
      <c r="R156" s="25" t="b">
        <f>AND($L156="A",$C$5=Data!$G$24)</f>
        <v>0</v>
      </c>
      <c r="S156" s="25" t="b">
        <f>AND($L156="A",$C$5=Data!$G$23)</f>
        <v>0</v>
      </c>
      <c r="T156" s="55">
        <f t="shared" si="46"/>
        <v>0</v>
      </c>
      <c r="U156" s="55">
        <f t="shared" si="40"/>
        <v>0</v>
      </c>
      <c r="V156" s="25" t="b">
        <f>AND($L156="B",$C$6=Data!$G$24)</f>
        <v>0</v>
      </c>
      <c r="W156" s="25" t="b">
        <f>AND($L156="B",$C$6=Data!$G$23)</f>
        <v>0</v>
      </c>
      <c r="X156" s="55">
        <f t="shared" si="47"/>
        <v>0</v>
      </c>
      <c r="Y156" s="55">
        <f t="shared" si="41"/>
        <v>0</v>
      </c>
      <c r="Z156" s="25" t="b">
        <f>AND($L156="C",$C$7=Data!$G$24)</f>
        <v>0</v>
      </c>
      <c r="AA156" s="25" t="b">
        <f>AND($L156="C",$C$7=Data!$G$23)</f>
        <v>0</v>
      </c>
      <c r="AB156" s="55">
        <f t="shared" si="48"/>
        <v>0</v>
      </c>
      <c r="AC156" s="55">
        <f t="shared" si="42"/>
        <v>0</v>
      </c>
      <c r="AE156" s="55">
        <f t="shared" si="49"/>
        <v>0</v>
      </c>
      <c r="AG156" s="125" t="b">
        <f>OR(AND($C$5=Data!$G$24,K156="A"),AND($C$6=Data!$G$24,K156="B"),AND($C$7=Data!$G$24,K156="C"))*COUNTIFS(B:B,B156,K:K,K156,B:B,"&lt;&gt;"&amp;"",C:C,"&lt;&gt;"&amp;"")&gt;1</f>
        <v>0</v>
      </c>
      <c r="AH156" s="125" t="b">
        <f t="shared" si="50"/>
        <v>0</v>
      </c>
      <c r="AI156" s="55">
        <f t="shared" si="51"/>
        <v>0</v>
      </c>
    </row>
    <row r="157" spans="1:35" ht="30.75" customHeight="1" x14ac:dyDescent="0.25">
      <c r="A157" s="57"/>
      <c r="B157" s="57"/>
      <c r="C157" s="59"/>
      <c r="D157" s="119"/>
      <c r="E157" s="43"/>
      <c r="F157" s="43"/>
      <c r="G157" s="58"/>
      <c r="H157" s="123"/>
      <c r="I157" s="132"/>
      <c r="J157" s="135">
        <f t="shared" si="43"/>
        <v>0</v>
      </c>
      <c r="K157" s="64" t="str">
        <f t="shared" si="38"/>
        <v>0</v>
      </c>
      <c r="L157" s="65" t="str">
        <f t="shared" si="39"/>
        <v>0</v>
      </c>
      <c r="M157" s="55">
        <f>SUMIFS($J:$J,$C:$C,Data!$B$6,$B:$B,$B157)</f>
        <v>0</v>
      </c>
      <c r="N157" s="55">
        <f>SUMIFS($J:$J,$C:$C,Data!$B$7,$B:$B,$B157)</f>
        <v>0</v>
      </c>
      <c r="O157" s="55">
        <f>SUMIFS($J:$J,$C:$C,Data!$B$8,$B:$B,$B157)</f>
        <v>0</v>
      </c>
      <c r="P157" s="55">
        <f t="shared" si="44"/>
        <v>0</v>
      </c>
      <c r="Q157" s="55">
        <f t="shared" si="45"/>
        <v>0</v>
      </c>
      <c r="R157" s="25" t="b">
        <f>AND($L157="A",$C$5=Data!$G$24)</f>
        <v>0</v>
      </c>
      <c r="S157" s="25" t="b">
        <f>AND($L157="A",$C$5=Data!$G$23)</f>
        <v>0</v>
      </c>
      <c r="T157" s="55">
        <f t="shared" si="46"/>
        <v>0</v>
      </c>
      <c r="U157" s="55">
        <f t="shared" si="40"/>
        <v>0</v>
      </c>
      <c r="V157" s="25" t="b">
        <f>AND($L157="B",$C$6=Data!$G$24)</f>
        <v>0</v>
      </c>
      <c r="W157" s="25" t="b">
        <f>AND($L157="B",$C$6=Data!$G$23)</f>
        <v>0</v>
      </c>
      <c r="X157" s="55">
        <f t="shared" si="47"/>
        <v>0</v>
      </c>
      <c r="Y157" s="55">
        <f t="shared" si="41"/>
        <v>0</v>
      </c>
      <c r="Z157" s="25" t="b">
        <f>AND($L157="C",$C$7=Data!$G$24)</f>
        <v>0</v>
      </c>
      <c r="AA157" s="25" t="b">
        <f>AND($L157="C",$C$7=Data!$G$23)</f>
        <v>0</v>
      </c>
      <c r="AB157" s="55">
        <f t="shared" si="48"/>
        <v>0</v>
      </c>
      <c r="AC157" s="55">
        <f t="shared" si="42"/>
        <v>0</v>
      </c>
      <c r="AE157" s="55">
        <f t="shared" si="49"/>
        <v>0</v>
      </c>
      <c r="AG157" s="125" t="b">
        <f>OR(AND($C$5=Data!$G$24,K157="A"),AND($C$6=Data!$G$24,K157="B"),AND($C$7=Data!$G$24,K157="C"))*COUNTIFS(B:B,B157,K:K,K157,B:B,"&lt;&gt;"&amp;"",C:C,"&lt;&gt;"&amp;"")&gt;1</f>
        <v>0</v>
      </c>
      <c r="AH157" s="125" t="b">
        <f t="shared" si="50"/>
        <v>0</v>
      </c>
      <c r="AI157" s="55">
        <f t="shared" si="51"/>
        <v>0</v>
      </c>
    </row>
    <row r="158" spans="1:35" ht="30.75" customHeight="1" x14ac:dyDescent="0.25">
      <c r="A158" s="57"/>
      <c r="B158" s="57"/>
      <c r="C158" s="59"/>
      <c r="D158" s="119"/>
      <c r="E158" s="43"/>
      <c r="F158" s="43"/>
      <c r="G158" s="58"/>
      <c r="H158" s="123"/>
      <c r="I158" s="132"/>
      <c r="J158" s="135">
        <f t="shared" si="43"/>
        <v>0</v>
      </c>
      <c r="K158" s="64" t="str">
        <f t="shared" si="38"/>
        <v>0</v>
      </c>
      <c r="L158" s="65" t="str">
        <f t="shared" si="39"/>
        <v>0</v>
      </c>
      <c r="M158" s="55">
        <f>SUMIFS($J:$J,$C:$C,Data!$B$6,$B:$B,$B158)</f>
        <v>0</v>
      </c>
      <c r="N158" s="55">
        <f>SUMIFS($J:$J,$C:$C,Data!$B$7,$B:$B,$B158)</f>
        <v>0</v>
      </c>
      <c r="O158" s="55">
        <f>SUMIFS($J:$J,$C:$C,Data!$B$8,$B:$B,$B158)</f>
        <v>0</v>
      </c>
      <c r="P158" s="55">
        <f t="shared" si="44"/>
        <v>0</v>
      </c>
      <c r="Q158" s="55">
        <f t="shared" si="45"/>
        <v>0</v>
      </c>
      <c r="R158" s="25" t="b">
        <f>AND($L158="A",$C$5=Data!$G$24)</f>
        <v>0</v>
      </c>
      <c r="S158" s="25" t="b">
        <f>AND($L158="A",$C$5=Data!$G$23)</f>
        <v>0</v>
      </c>
      <c r="T158" s="55">
        <f t="shared" si="46"/>
        <v>0</v>
      </c>
      <c r="U158" s="55">
        <f t="shared" si="40"/>
        <v>0</v>
      </c>
      <c r="V158" s="25" t="b">
        <f>AND($L158="B",$C$6=Data!$G$24)</f>
        <v>0</v>
      </c>
      <c r="W158" s="25" t="b">
        <f>AND($L158="B",$C$6=Data!$G$23)</f>
        <v>0</v>
      </c>
      <c r="X158" s="55">
        <f t="shared" si="47"/>
        <v>0</v>
      </c>
      <c r="Y158" s="55">
        <f t="shared" si="41"/>
        <v>0</v>
      </c>
      <c r="Z158" s="25" t="b">
        <f>AND($L158="C",$C$7=Data!$G$24)</f>
        <v>0</v>
      </c>
      <c r="AA158" s="25" t="b">
        <f>AND($L158="C",$C$7=Data!$G$23)</f>
        <v>0</v>
      </c>
      <c r="AB158" s="55">
        <f t="shared" si="48"/>
        <v>0</v>
      </c>
      <c r="AC158" s="55">
        <f t="shared" si="42"/>
        <v>0</v>
      </c>
      <c r="AE158" s="55">
        <f t="shared" si="49"/>
        <v>0</v>
      </c>
      <c r="AG158" s="125" t="b">
        <f>OR(AND($C$5=Data!$G$24,K158="A"),AND($C$6=Data!$G$24,K158="B"),AND($C$7=Data!$G$24,K158="C"))*COUNTIFS(B:B,B158,K:K,K158,B:B,"&lt;&gt;"&amp;"",C:C,"&lt;&gt;"&amp;"")&gt;1</f>
        <v>0</v>
      </c>
      <c r="AH158" s="125" t="b">
        <f t="shared" si="50"/>
        <v>0</v>
      </c>
      <c r="AI158" s="55">
        <f t="shared" si="51"/>
        <v>0</v>
      </c>
    </row>
    <row r="159" spans="1:35" ht="30.75" customHeight="1" x14ac:dyDescent="0.25">
      <c r="A159" s="57"/>
      <c r="B159" s="57"/>
      <c r="C159" s="59"/>
      <c r="D159" s="119"/>
      <c r="E159" s="43"/>
      <c r="F159" s="43"/>
      <c r="G159" s="58"/>
      <c r="H159" s="123"/>
      <c r="I159" s="132"/>
      <c r="J159" s="135">
        <f t="shared" si="43"/>
        <v>0</v>
      </c>
      <c r="K159" s="64" t="str">
        <f t="shared" si="38"/>
        <v>0</v>
      </c>
      <c r="L159" s="65" t="str">
        <f t="shared" si="39"/>
        <v>0</v>
      </c>
      <c r="M159" s="55">
        <f>SUMIFS($J:$J,$C:$C,Data!$B$6,$B:$B,$B159)</f>
        <v>0</v>
      </c>
      <c r="N159" s="55">
        <f>SUMIFS($J:$J,$C:$C,Data!$B$7,$B:$B,$B159)</f>
        <v>0</v>
      </c>
      <c r="O159" s="55">
        <f>SUMIFS($J:$J,$C:$C,Data!$B$8,$B:$B,$B159)</f>
        <v>0</v>
      </c>
      <c r="P159" s="55">
        <f t="shared" si="44"/>
        <v>0</v>
      </c>
      <c r="Q159" s="55">
        <f t="shared" si="45"/>
        <v>0</v>
      </c>
      <c r="R159" s="25" t="b">
        <f>AND($L159="A",$C$5=Data!$G$24)</f>
        <v>0</v>
      </c>
      <c r="S159" s="25" t="b">
        <f>AND($L159="A",$C$5=Data!$G$23)</f>
        <v>0</v>
      </c>
      <c r="T159" s="55">
        <f t="shared" si="46"/>
        <v>0</v>
      </c>
      <c r="U159" s="55">
        <f t="shared" si="40"/>
        <v>0</v>
      </c>
      <c r="V159" s="25" t="b">
        <f>AND($L159="B",$C$6=Data!$G$24)</f>
        <v>0</v>
      </c>
      <c r="W159" s="25" t="b">
        <f>AND($L159="B",$C$6=Data!$G$23)</f>
        <v>0</v>
      </c>
      <c r="X159" s="55">
        <f t="shared" si="47"/>
        <v>0</v>
      </c>
      <c r="Y159" s="55">
        <f t="shared" si="41"/>
        <v>0</v>
      </c>
      <c r="Z159" s="25" t="b">
        <f>AND($L159="C",$C$7=Data!$G$24)</f>
        <v>0</v>
      </c>
      <c r="AA159" s="25" t="b">
        <f>AND($L159="C",$C$7=Data!$G$23)</f>
        <v>0</v>
      </c>
      <c r="AB159" s="55">
        <f t="shared" si="48"/>
        <v>0</v>
      </c>
      <c r="AC159" s="55">
        <f t="shared" si="42"/>
        <v>0</v>
      </c>
      <c r="AE159" s="55">
        <f t="shared" si="49"/>
        <v>0</v>
      </c>
      <c r="AG159" s="125" t="b">
        <f>OR(AND($C$5=Data!$G$24,K159="A"),AND($C$6=Data!$G$24,K159="B"),AND($C$7=Data!$G$24,K159="C"))*COUNTIFS(B:B,B159,K:K,K159,B:B,"&lt;&gt;"&amp;"",C:C,"&lt;&gt;"&amp;"")&gt;1</f>
        <v>0</v>
      </c>
      <c r="AH159" s="125" t="b">
        <f t="shared" si="50"/>
        <v>0</v>
      </c>
      <c r="AI159" s="55">
        <f t="shared" si="51"/>
        <v>0</v>
      </c>
    </row>
    <row r="160" spans="1:35" ht="30.75" customHeight="1" x14ac:dyDescent="0.25">
      <c r="A160" s="57"/>
      <c r="B160" s="57"/>
      <c r="C160" s="59"/>
      <c r="D160" s="119"/>
      <c r="E160" s="43"/>
      <c r="F160" s="43"/>
      <c r="G160" s="58"/>
      <c r="H160" s="123"/>
      <c r="I160" s="132"/>
      <c r="J160" s="135">
        <f t="shared" si="43"/>
        <v>0</v>
      </c>
      <c r="K160" s="64" t="str">
        <f t="shared" si="38"/>
        <v>0</v>
      </c>
      <c r="L160" s="65" t="str">
        <f t="shared" si="39"/>
        <v>0</v>
      </c>
      <c r="M160" s="55">
        <f>SUMIFS($J:$J,$C:$C,Data!$B$6,$B:$B,$B160)</f>
        <v>0</v>
      </c>
      <c r="N160" s="55">
        <f>SUMIFS($J:$J,$C:$C,Data!$B$7,$B:$B,$B160)</f>
        <v>0</v>
      </c>
      <c r="O160" s="55">
        <f>SUMIFS($J:$J,$C:$C,Data!$B$8,$B:$B,$B160)</f>
        <v>0</v>
      </c>
      <c r="P160" s="55">
        <f t="shared" si="44"/>
        <v>0</v>
      </c>
      <c r="Q160" s="55">
        <f t="shared" si="45"/>
        <v>0</v>
      </c>
      <c r="R160" s="25" t="b">
        <f>AND($L160="A",$C$5=Data!$G$24)</f>
        <v>0</v>
      </c>
      <c r="S160" s="25" t="b">
        <f>AND($L160="A",$C$5=Data!$G$23)</f>
        <v>0</v>
      </c>
      <c r="T160" s="55">
        <f t="shared" si="46"/>
        <v>0</v>
      </c>
      <c r="U160" s="55">
        <f t="shared" si="40"/>
        <v>0</v>
      </c>
      <c r="V160" s="25" t="b">
        <f>AND($L160="B",$C$6=Data!$G$24)</f>
        <v>0</v>
      </c>
      <c r="W160" s="25" t="b">
        <f>AND($L160="B",$C$6=Data!$G$23)</f>
        <v>0</v>
      </c>
      <c r="X160" s="55">
        <f t="shared" si="47"/>
        <v>0</v>
      </c>
      <c r="Y160" s="55">
        <f t="shared" si="41"/>
        <v>0</v>
      </c>
      <c r="Z160" s="25" t="b">
        <f>AND($L160="C",$C$7=Data!$G$24)</f>
        <v>0</v>
      </c>
      <c r="AA160" s="25" t="b">
        <f>AND($L160="C",$C$7=Data!$G$23)</f>
        <v>0</v>
      </c>
      <c r="AB160" s="55">
        <f t="shared" si="48"/>
        <v>0</v>
      </c>
      <c r="AC160" s="55">
        <f t="shared" si="42"/>
        <v>0</v>
      </c>
      <c r="AE160" s="55">
        <f t="shared" si="49"/>
        <v>0</v>
      </c>
      <c r="AG160" s="125" t="b">
        <f>OR(AND($C$5=Data!$G$24,K160="A"),AND($C$6=Data!$G$24,K160="B"),AND($C$7=Data!$G$24,K160="C"))*COUNTIFS(B:B,B160,K:K,K160,B:B,"&lt;&gt;"&amp;"",C:C,"&lt;&gt;"&amp;"")&gt;1</f>
        <v>0</v>
      </c>
      <c r="AH160" s="125" t="b">
        <f t="shared" si="50"/>
        <v>0</v>
      </c>
      <c r="AI160" s="55">
        <f t="shared" si="51"/>
        <v>0</v>
      </c>
    </row>
    <row r="161" spans="1:35" ht="30.75" customHeight="1" x14ac:dyDescent="0.25">
      <c r="A161" s="57"/>
      <c r="B161" s="57"/>
      <c r="C161" s="59"/>
      <c r="D161" s="119"/>
      <c r="E161" s="43"/>
      <c r="F161" s="43"/>
      <c r="G161" s="58"/>
      <c r="H161" s="123"/>
      <c r="I161" s="132"/>
      <c r="J161" s="135">
        <f t="shared" si="43"/>
        <v>0</v>
      </c>
      <c r="K161" s="64" t="str">
        <f t="shared" si="38"/>
        <v>0</v>
      </c>
      <c r="L161" s="65" t="str">
        <f t="shared" si="39"/>
        <v>0</v>
      </c>
      <c r="M161" s="55">
        <f>SUMIFS($J:$J,$C:$C,Data!$B$6,$B:$B,$B161)</f>
        <v>0</v>
      </c>
      <c r="N161" s="55">
        <f>SUMIFS($J:$J,$C:$C,Data!$B$7,$B:$B,$B161)</f>
        <v>0</v>
      </c>
      <c r="O161" s="55">
        <f>SUMIFS($J:$J,$C:$C,Data!$B$8,$B:$B,$B161)</f>
        <v>0</v>
      </c>
      <c r="P161" s="55">
        <f t="shared" si="44"/>
        <v>0</v>
      </c>
      <c r="Q161" s="55">
        <f t="shared" si="45"/>
        <v>0</v>
      </c>
      <c r="R161" s="25" t="b">
        <f>AND($L161="A",$C$5=Data!$G$24)</f>
        <v>0</v>
      </c>
      <c r="S161" s="25" t="b">
        <f>AND($L161="A",$C$5=Data!$G$23)</f>
        <v>0</v>
      </c>
      <c r="T161" s="55">
        <f t="shared" si="46"/>
        <v>0</v>
      </c>
      <c r="U161" s="55">
        <f t="shared" si="40"/>
        <v>0</v>
      </c>
      <c r="V161" s="25" t="b">
        <f>AND($L161="B",$C$6=Data!$G$24)</f>
        <v>0</v>
      </c>
      <c r="W161" s="25" t="b">
        <f>AND($L161="B",$C$6=Data!$G$23)</f>
        <v>0</v>
      </c>
      <c r="X161" s="55">
        <f t="shared" si="47"/>
        <v>0</v>
      </c>
      <c r="Y161" s="55">
        <f t="shared" si="41"/>
        <v>0</v>
      </c>
      <c r="Z161" s="25" t="b">
        <f>AND($L161="C",$C$7=Data!$G$24)</f>
        <v>0</v>
      </c>
      <c r="AA161" s="25" t="b">
        <f>AND($L161="C",$C$7=Data!$G$23)</f>
        <v>0</v>
      </c>
      <c r="AB161" s="55">
        <f t="shared" si="48"/>
        <v>0</v>
      </c>
      <c r="AC161" s="55">
        <f t="shared" si="42"/>
        <v>0</v>
      </c>
      <c r="AE161" s="55">
        <f t="shared" si="49"/>
        <v>0</v>
      </c>
      <c r="AG161" s="125" t="b">
        <f>OR(AND($C$5=Data!$G$24,K161="A"),AND($C$6=Data!$G$24,K161="B"),AND($C$7=Data!$G$24,K161="C"))*COUNTIFS(B:B,B161,K:K,K161,B:B,"&lt;&gt;"&amp;"",C:C,"&lt;&gt;"&amp;"")&gt;1</f>
        <v>0</v>
      </c>
      <c r="AH161" s="125" t="b">
        <f t="shared" si="50"/>
        <v>0</v>
      </c>
      <c r="AI161" s="55">
        <f t="shared" si="51"/>
        <v>0</v>
      </c>
    </row>
    <row r="162" spans="1:35" ht="30.75" customHeight="1" x14ac:dyDescent="0.25">
      <c r="A162" s="57"/>
      <c r="B162" s="57"/>
      <c r="C162" s="59"/>
      <c r="D162" s="119"/>
      <c r="E162" s="43"/>
      <c r="F162" s="43"/>
      <c r="G162" s="58"/>
      <c r="H162" s="123"/>
      <c r="I162" s="132"/>
      <c r="J162" s="135">
        <f t="shared" si="43"/>
        <v>0</v>
      </c>
      <c r="K162" s="64" t="str">
        <f t="shared" si="38"/>
        <v>0</v>
      </c>
      <c r="L162" s="65" t="str">
        <f t="shared" si="39"/>
        <v>0</v>
      </c>
      <c r="M162" s="55">
        <f>SUMIFS($J:$J,$C:$C,Data!$B$6,$B:$B,$B162)</f>
        <v>0</v>
      </c>
      <c r="N162" s="55">
        <f>SUMIFS($J:$J,$C:$C,Data!$B$7,$B:$B,$B162)</f>
        <v>0</v>
      </c>
      <c r="O162" s="55">
        <f>SUMIFS($J:$J,$C:$C,Data!$B$8,$B:$B,$B162)</f>
        <v>0</v>
      </c>
      <c r="P162" s="55">
        <f t="shared" si="44"/>
        <v>0</v>
      </c>
      <c r="Q162" s="55">
        <f t="shared" si="45"/>
        <v>0</v>
      </c>
      <c r="R162" s="25" t="b">
        <f>AND($L162="A",$C$5=Data!$G$24)</f>
        <v>0</v>
      </c>
      <c r="S162" s="25" t="b">
        <f>AND($L162="A",$C$5=Data!$G$23)</f>
        <v>0</v>
      </c>
      <c r="T162" s="55">
        <f t="shared" si="46"/>
        <v>0</v>
      </c>
      <c r="U162" s="55">
        <f t="shared" si="40"/>
        <v>0</v>
      </c>
      <c r="V162" s="25" t="b">
        <f>AND($L162="B",$C$6=Data!$G$24)</f>
        <v>0</v>
      </c>
      <c r="W162" s="25" t="b">
        <f>AND($L162="B",$C$6=Data!$G$23)</f>
        <v>0</v>
      </c>
      <c r="X162" s="55">
        <f t="shared" si="47"/>
        <v>0</v>
      </c>
      <c r="Y162" s="55">
        <f t="shared" si="41"/>
        <v>0</v>
      </c>
      <c r="Z162" s="25" t="b">
        <f>AND($L162="C",$C$7=Data!$G$24)</f>
        <v>0</v>
      </c>
      <c r="AA162" s="25" t="b">
        <f>AND($L162="C",$C$7=Data!$G$23)</f>
        <v>0</v>
      </c>
      <c r="AB162" s="55">
        <f t="shared" si="48"/>
        <v>0</v>
      </c>
      <c r="AC162" s="55">
        <f t="shared" si="42"/>
        <v>0</v>
      </c>
      <c r="AE162" s="55">
        <f t="shared" si="49"/>
        <v>0</v>
      </c>
      <c r="AG162" s="125" t="b">
        <f>OR(AND($C$5=Data!$G$24,K162="A"),AND($C$6=Data!$G$24,K162="B"),AND($C$7=Data!$G$24,K162="C"))*COUNTIFS(B:B,B162,K:K,K162,B:B,"&lt;&gt;"&amp;"",C:C,"&lt;&gt;"&amp;"")&gt;1</f>
        <v>0</v>
      </c>
      <c r="AH162" s="125" t="b">
        <f t="shared" si="50"/>
        <v>0</v>
      </c>
      <c r="AI162" s="55">
        <f t="shared" si="51"/>
        <v>0</v>
      </c>
    </row>
    <row r="163" spans="1:35" ht="30.75" customHeight="1" x14ac:dyDescent="0.25">
      <c r="A163" s="57"/>
      <c r="B163" s="57"/>
      <c r="C163" s="59"/>
      <c r="D163" s="119"/>
      <c r="E163" s="43"/>
      <c r="F163" s="43"/>
      <c r="G163" s="58"/>
      <c r="H163" s="123"/>
      <c r="I163" s="132"/>
      <c r="J163" s="135">
        <f t="shared" si="43"/>
        <v>0</v>
      </c>
      <c r="K163" s="64" t="str">
        <f t="shared" si="38"/>
        <v>0</v>
      </c>
      <c r="L163" s="65" t="str">
        <f t="shared" si="39"/>
        <v>0</v>
      </c>
      <c r="M163" s="55">
        <f>SUMIFS($J:$J,$C:$C,Data!$B$6,$B:$B,$B163)</f>
        <v>0</v>
      </c>
      <c r="N163" s="55">
        <f>SUMIFS($J:$J,$C:$C,Data!$B$7,$B:$B,$B163)</f>
        <v>0</v>
      </c>
      <c r="O163" s="55">
        <f>SUMIFS($J:$J,$C:$C,Data!$B$8,$B:$B,$B163)</f>
        <v>0</v>
      </c>
      <c r="P163" s="55">
        <f t="shared" si="44"/>
        <v>0</v>
      </c>
      <c r="Q163" s="55">
        <f t="shared" si="45"/>
        <v>0</v>
      </c>
      <c r="R163" s="25" t="b">
        <f>AND($L163="A",$C$5=Data!$G$24)</f>
        <v>0</v>
      </c>
      <c r="S163" s="25" t="b">
        <f>AND($L163="A",$C$5=Data!$G$23)</f>
        <v>0</v>
      </c>
      <c r="T163" s="55">
        <f t="shared" si="46"/>
        <v>0</v>
      </c>
      <c r="U163" s="55">
        <f t="shared" si="40"/>
        <v>0</v>
      </c>
      <c r="V163" s="25" t="b">
        <f>AND($L163="B",$C$6=Data!$G$24)</f>
        <v>0</v>
      </c>
      <c r="W163" s="25" t="b">
        <f>AND($L163="B",$C$6=Data!$G$23)</f>
        <v>0</v>
      </c>
      <c r="X163" s="55">
        <f t="shared" si="47"/>
        <v>0</v>
      </c>
      <c r="Y163" s="55">
        <f t="shared" si="41"/>
        <v>0</v>
      </c>
      <c r="Z163" s="25" t="b">
        <f>AND($L163="C",$C$7=Data!$G$24)</f>
        <v>0</v>
      </c>
      <c r="AA163" s="25" t="b">
        <f>AND($L163="C",$C$7=Data!$G$23)</f>
        <v>0</v>
      </c>
      <c r="AB163" s="55">
        <f t="shared" si="48"/>
        <v>0</v>
      </c>
      <c r="AC163" s="55">
        <f t="shared" si="42"/>
        <v>0</v>
      </c>
      <c r="AE163" s="55">
        <f t="shared" si="49"/>
        <v>0</v>
      </c>
      <c r="AG163" s="125" t="b">
        <f>OR(AND($C$5=Data!$G$24,K163="A"),AND($C$6=Data!$G$24,K163="B"),AND($C$7=Data!$G$24,K163="C"))*COUNTIFS(B:B,B163,K:K,K163,B:B,"&lt;&gt;"&amp;"",C:C,"&lt;&gt;"&amp;"")&gt;1</f>
        <v>0</v>
      </c>
      <c r="AH163" s="125" t="b">
        <f t="shared" si="50"/>
        <v>0</v>
      </c>
      <c r="AI163" s="55">
        <f t="shared" si="51"/>
        <v>0</v>
      </c>
    </row>
    <row r="164" spans="1:35" ht="30.75" customHeight="1" x14ac:dyDescent="0.25">
      <c r="A164" s="57"/>
      <c r="B164" s="57"/>
      <c r="C164" s="59"/>
      <c r="D164" s="119"/>
      <c r="E164" s="43"/>
      <c r="F164" s="43"/>
      <c r="G164" s="58"/>
      <c r="H164" s="123"/>
      <c r="I164" s="132"/>
      <c r="J164" s="135">
        <f t="shared" si="43"/>
        <v>0</v>
      </c>
      <c r="K164" s="64" t="str">
        <f t="shared" si="38"/>
        <v>0</v>
      </c>
      <c r="L164" s="65" t="str">
        <f t="shared" si="39"/>
        <v>0</v>
      </c>
      <c r="M164" s="55">
        <f>SUMIFS($J:$J,$C:$C,Data!$B$6,$B:$B,$B164)</f>
        <v>0</v>
      </c>
      <c r="N164" s="55">
        <f>SUMIFS($J:$J,$C:$C,Data!$B$7,$B:$B,$B164)</f>
        <v>0</v>
      </c>
      <c r="O164" s="55">
        <f>SUMIFS($J:$J,$C:$C,Data!$B$8,$B:$B,$B164)</f>
        <v>0</v>
      </c>
      <c r="P164" s="55">
        <f t="shared" si="44"/>
        <v>0</v>
      </c>
      <c r="Q164" s="55">
        <f t="shared" si="45"/>
        <v>0</v>
      </c>
      <c r="R164" s="25" t="b">
        <f>AND($L164="A",$C$5=Data!$G$24)</f>
        <v>0</v>
      </c>
      <c r="S164" s="25" t="b">
        <f>AND($L164="A",$C$5=Data!$G$23)</f>
        <v>0</v>
      </c>
      <c r="T164" s="55">
        <f t="shared" si="46"/>
        <v>0</v>
      </c>
      <c r="U164" s="55">
        <f t="shared" si="40"/>
        <v>0</v>
      </c>
      <c r="V164" s="25" t="b">
        <f>AND($L164="B",$C$6=Data!$G$24)</f>
        <v>0</v>
      </c>
      <c r="W164" s="25" t="b">
        <f>AND($L164="B",$C$6=Data!$G$23)</f>
        <v>0</v>
      </c>
      <c r="X164" s="55">
        <f t="shared" si="47"/>
        <v>0</v>
      </c>
      <c r="Y164" s="55">
        <f t="shared" si="41"/>
        <v>0</v>
      </c>
      <c r="Z164" s="25" t="b">
        <f>AND($L164="C",$C$7=Data!$G$24)</f>
        <v>0</v>
      </c>
      <c r="AA164" s="25" t="b">
        <f>AND($L164="C",$C$7=Data!$G$23)</f>
        <v>0</v>
      </c>
      <c r="AB164" s="55">
        <f t="shared" si="48"/>
        <v>0</v>
      </c>
      <c r="AC164" s="55">
        <f t="shared" si="42"/>
        <v>0</v>
      </c>
      <c r="AE164" s="55">
        <f t="shared" si="49"/>
        <v>0</v>
      </c>
      <c r="AG164" s="125" t="b">
        <f>OR(AND($C$5=Data!$G$24,K164="A"),AND($C$6=Data!$G$24,K164="B"),AND($C$7=Data!$G$24,K164="C"))*COUNTIFS(B:B,B164,K:K,K164,B:B,"&lt;&gt;"&amp;"",C:C,"&lt;&gt;"&amp;"")&gt;1</f>
        <v>0</v>
      </c>
      <c r="AH164" s="125" t="b">
        <f t="shared" si="50"/>
        <v>0</v>
      </c>
      <c r="AI164" s="55">
        <f t="shared" si="51"/>
        <v>0</v>
      </c>
    </row>
    <row r="165" spans="1:35" ht="30.75" customHeight="1" x14ac:dyDescent="0.25">
      <c r="A165" s="57"/>
      <c r="B165" s="57"/>
      <c r="C165" s="59"/>
      <c r="D165" s="119"/>
      <c r="E165" s="43"/>
      <c r="F165" s="43"/>
      <c r="G165" s="58"/>
      <c r="H165" s="123"/>
      <c r="I165" s="132"/>
      <c r="J165" s="135">
        <f t="shared" si="43"/>
        <v>0</v>
      </c>
      <c r="K165" s="64" t="str">
        <f t="shared" si="38"/>
        <v>0</v>
      </c>
      <c r="L165" s="65" t="str">
        <f t="shared" si="39"/>
        <v>0</v>
      </c>
      <c r="M165" s="55">
        <f>SUMIFS($J:$J,$C:$C,Data!$B$6,$B:$B,$B165)</f>
        <v>0</v>
      </c>
      <c r="N165" s="55">
        <f>SUMIFS($J:$J,$C:$C,Data!$B$7,$B:$B,$B165)</f>
        <v>0</v>
      </c>
      <c r="O165" s="55">
        <f>SUMIFS($J:$J,$C:$C,Data!$B$8,$B:$B,$B165)</f>
        <v>0</v>
      </c>
      <c r="P165" s="55">
        <f t="shared" si="44"/>
        <v>0</v>
      </c>
      <c r="Q165" s="55">
        <f t="shared" si="45"/>
        <v>0</v>
      </c>
      <c r="R165" s="25" t="b">
        <f>AND($L165="A",$C$5=Data!$G$24)</f>
        <v>0</v>
      </c>
      <c r="S165" s="25" t="b">
        <f>AND($L165="A",$C$5=Data!$G$23)</f>
        <v>0</v>
      </c>
      <c r="T165" s="55">
        <f t="shared" si="46"/>
        <v>0</v>
      </c>
      <c r="U165" s="55">
        <f t="shared" si="40"/>
        <v>0</v>
      </c>
      <c r="V165" s="25" t="b">
        <f>AND($L165="B",$C$6=Data!$G$24)</f>
        <v>0</v>
      </c>
      <c r="W165" s="25" t="b">
        <f>AND($L165="B",$C$6=Data!$G$23)</f>
        <v>0</v>
      </c>
      <c r="X165" s="55">
        <f t="shared" si="47"/>
        <v>0</v>
      </c>
      <c r="Y165" s="55">
        <f t="shared" si="41"/>
        <v>0</v>
      </c>
      <c r="Z165" s="25" t="b">
        <f>AND($L165="C",$C$7=Data!$G$24)</f>
        <v>0</v>
      </c>
      <c r="AA165" s="25" t="b">
        <f>AND($L165="C",$C$7=Data!$G$23)</f>
        <v>0</v>
      </c>
      <c r="AB165" s="55">
        <f t="shared" si="48"/>
        <v>0</v>
      </c>
      <c r="AC165" s="55">
        <f t="shared" si="42"/>
        <v>0</v>
      </c>
      <c r="AE165" s="55">
        <f t="shared" si="49"/>
        <v>0</v>
      </c>
      <c r="AG165" s="125" t="b">
        <f>OR(AND($C$5=Data!$G$24,K165="A"),AND($C$6=Data!$G$24,K165="B"),AND($C$7=Data!$G$24,K165="C"))*COUNTIFS(B:B,B165,K:K,K165,B:B,"&lt;&gt;"&amp;"",C:C,"&lt;&gt;"&amp;"")&gt;1</f>
        <v>0</v>
      </c>
      <c r="AH165" s="125" t="b">
        <f t="shared" si="50"/>
        <v>0</v>
      </c>
      <c r="AI165" s="55">
        <f t="shared" si="51"/>
        <v>0</v>
      </c>
    </row>
    <row r="166" spans="1:35" ht="30.75" customHeight="1" x14ac:dyDescent="0.25">
      <c r="A166" s="57"/>
      <c r="B166" s="57"/>
      <c r="C166" s="59"/>
      <c r="D166" s="119"/>
      <c r="E166" s="43"/>
      <c r="F166" s="43"/>
      <c r="G166" s="58"/>
      <c r="H166" s="123"/>
      <c r="I166" s="132"/>
      <c r="J166" s="135">
        <f t="shared" si="43"/>
        <v>0</v>
      </c>
      <c r="K166" s="64" t="str">
        <f t="shared" si="38"/>
        <v>0</v>
      </c>
      <c r="L166" s="65" t="str">
        <f t="shared" si="39"/>
        <v>0</v>
      </c>
      <c r="M166" s="55">
        <f>SUMIFS($J:$J,$C:$C,Data!$B$6,$B:$B,$B166)</f>
        <v>0</v>
      </c>
      <c r="N166" s="55">
        <f>SUMIFS($J:$J,$C:$C,Data!$B$7,$B:$B,$B166)</f>
        <v>0</v>
      </c>
      <c r="O166" s="55">
        <f>SUMIFS($J:$J,$C:$C,Data!$B$8,$B:$B,$B166)</f>
        <v>0</v>
      </c>
      <c r="P166" s="55">
        <f t="shared" si="44"/>
        <v>0</v>
      </c>
      <c r="Q166" s="55">
        <f t="shared" si="45"/>
        <v>0</v>
      </c>
      <c r="R166" s="25" t="b">
        <f>AND($L166="A",$C$5=Data!$G$24)</f>
        <v>0</v>
      </c>
      <c r="S166" s="25" t="b">
        <f>AND($L166="A",$C$5=Data!$G$23)</f>
        <v>0</v>
      </c>
      <c r="T166" s="55">
        <f t="shared" si="46"/>
        <v>0</v>
      </c>
      <c r="U166" s="55">
        <f t="shared" si="40"/>
        <v>0</v>
      </c>
      <c r="V166" s="25" t="b">
        <f>AND($L166="B",$C$6=Data!$G$24)</f>
        <v>0</v>
      </c>
      <c r="W166" s="25" t="b">
        <f>AND($L166="B",$C$6=Data!$G$23)</f>
        <v>0</v>
      </c>
      <c r="X166" s="55">
        <f t="shared" si="47"/>
        <v>0</v>
      </c>
      <c r="Y166" s="55">
        <f t="shared" si="41"/>
        <v>0</v>
      </c>
      <c r="Z166" s="25" t="b">
        <f>AND($L166="C",$C$7=Data!$G$24)</f>
        <v>0</v>
      </c>
      <c r="AA166" s="25" t="b">
        <f>AND($L166="C",$C$7=Data!$G$23)</f>
        <v>0</v>
      </c>
      <c r="AB166" s="55">
        <f t="shared" si="48"/>
        <v>0</v>
      </c>
      <c r="AC166" s="55">
        <f t="shared" si="42"/>
        <v>0</v>
      </c>
      <c r="AE166" s="55">
        <f t="shared" si="49"/>
        <v>0</v>
      </c>
      <c r="AG166" s="125" t="b">
        <f>OR(AND($C$5=Data!$G$24,K166="A"),AND($C$6=Data!$G$24,K166="B"),AND($C$7=Data!$G$24,K166="C"))*COUNTIFS(B:B,B166,K:K,K166,B:B,"&lt;&gt;"&amp;"",C:C,"&lt;&gt;"&amp;"")&gt;1</f>
        <v>0</v>
      </c>
      <c r="AH166" s="125" t="b">
        <f t="shared" si="50"/>
        <v>0</v>
      </c>
      <c r="AI166" s="55">
        <f t="shared" si="51"/>
        <v>0</v>
      </c>
    </row>
    <row r="167" spans="1:35" ht="30.75" customHeight="1" x14ac:dyDescent="0.25">
      <c r="A167" s="57"/>
      <c r="B167" s="57"/>
      <c r="C167" s="59"/>
      <c r="D167" s="119"/>
      <c r="E167" s="43"/>
      <c r="F167" s="43"/>
      <c r="G167" s="58"/>
      <c r="H167" s="123"/>
      <c r="I167" s="132"/>
      <c r="J167" s="135">
        <f t="shared" si="43"/>
        <v>0</v>
      </c>
      <c r="K167" s="64" t="str">
        <f t="shared" si="38"/>
        <v>0</v>
      </c>
      <c r="L167" s="65" t="str">
        <f t="shared" si="39"/>
        <v>0</v>
      </c>
      <c r="M167" s="55">
        <f>SUMIFS($J:$J,$C:$C,Data!$B$6,$B:$B,$B167)</f>
        <v>0</v>
      </c>
      <c r="N167" s="55">
        <f>SUMIFS($J:$J,$C:$C,Data!$B$7,$B:$B,$B167)</f>
        <v>0</v>
      </c>
      <c r="O167" s="55">
        <f>SUMIFS($J:$J,$C:$C,Data!$B$8,$B:$B,$B167)</f>
        <v>0</v>
      </c>
      <c r="P167" s="55">
        <f t="shared" si="44"/>
        <v>0</v>
      </c>
      <c r="Q167" s="55">
        <f t="shared" si="45"/>
        <v>0</v>
      </c>
      <c r="R167" s="25" t="b">
        <f>AND($L167="A",$C$5=Data!$G$24)</f>
        <v>0</v>
      </c>
      <c r="S167" s="25" t="b">
        <f>AND($L167="A",$C$5=Data!$G$23)</f>
        <v>0</v>
      </c>
      <c r="T167" s="55">
        <f t="shared" si="46"/>
        <v>0</v>
      </c>
      <c r="U167" s="55">
        <f t="shared" si="40"/>
        <v>0</v>
      </c>
      <c r="V167" s="25" t="b">
        <f>AND($L167="B",$C$6=Data!$G$24)</f>
        <v>0</v>
      </c>
      <c r="W167" s="25" t="b">
        <f>AND($L167="B",$C$6=Data!$G$23)</f>
        <v>0</v>
      </c>
      <c r="X167" s="55">
        <f t="shared" si="47"/>
        <v>0</v>
      </c>
      <c r="Y167" s="55">
        <f t="shared" si="41"/>
        <v>0</v>
      </c>
      <c r="Z167" s="25" t="b">
        <f>AND($L167="C",$C$7=Data!$G$24)</f>
        <v>0</v>
      </c>
      <c r="AA167" s="25" t="b">
        <f>AND($L167="C",$C$7=Data!$G$23)</f>
        <v>0</v>
      </c>
      <c r="AB167" s="55">
        <f t="shared" si="48"/>
        <v>0</v>
      </c>
      <c r="AC167" s="55">
        <f t="shared" si="42"/>
        <v>0</v>
      </c>
      <c r="AE167" s="55">
        <f t="shared" si="49"/>
        <v>0</v>
      </c>
      <c r="AG167" s="125" t="b">
        <f>OR(AND($C$5=Data!$G$24,K167="A"),AND($C$6=Data!$G$24,K167="B"),AND($C$7=Data!$G$24,K167="C"))*COUNTIFS(B:B,B167,K:K,K167,B:B,"&lt;&gt;"&amp;"",C:C,"&lt;&gt;"&amp;"")&gt;1</f>
        <v>0</v>
      </c>
      <c r="AH167" s="125" t="b">
        <f t="shared" si="50"/>
        <v>0</v>
      </c>
      <c r="AI167" s="55">
        <f t="shared" si="51"/>
        <v>0</v>
      </c>
    </row>
    <row r="168" spans="1:35" ht="30.75" customHeight="1" x14ac:dyDescent="0.25">
      <c r="A168" s="57"/>
      <c r="B168" s="57"/>
      <c r="C168" s="59"/>
      <c r="D168" s="119"/>
      <c r="E168" s="43"/>
      <c r="F168" s="43"/>
      <c r="G168" s="58"/>
      <c r="H168" s="123"/>
      <c r="I168" s="132"/>
      <c r="J168" s="135">
        <f t="shared" si="43"/>
        <v>0</v>
      </c>
      <c r="K168" s="64" t="str">
        <f t="shared" si="38"/>
        <v>0</v>
      </c>
      <c r="L168" s="65" t="str">
        <f t="shared" si="39"/>
        <v>0</v>
      </c>
      <c r="M168" s="55">
        <f>SUMIFS($J:$J,$C:$C,Data!$B$6,$B:$B,$B168)</f>
        <v>0</v>
      </c>
      <c r="N168" s="55">
        <f>SUMIFS($J:$J,$C:$C,Data!$B$7,$B:$B,$B168)</f>
        <v>0</v>
      </c>
      <c r="O168" s="55">
        <f>SUMIFS($J:$J,$C:$C,Data!$B$8,$B:$B,$B168)</f>
        <v>0</v>
      </c>
      <c r="P168" s="55">
        <f t="shared" si="44"/>
        <v>0</v>
      </c>
      <c r="Q168" s="55">
        <f t="shared" si="45"/>
        <v>0</v>
      </c>
      <c r="R168" s="25" t="b">
        <f>AND($L168="A",$C$5=Data!$G$24)</f>
        <v>0</v>
      </c>
      <c r="S168" s="25" t="b">
        <f>AND($L168="A",$C$5=Data!$G$23)</f>
        <v>0</v>
      </c>
      <c r="T168" s="55">
        <f t="shared" si="46"/>
        <v>0</v>
      </c>
      <c r="U168" s="55">
        <f t="shared" si="40"/>
        <v>0</v>
      </c>
      <c r="V168" s="25" t="b">
        <f>AND($L168="B",$C$6=Data!$G$24)</f>
        <v>0</v>
      </c>
      <c r="W168" s="25" t="b">
        <f>AND($L168="B",$C$6=Data!$G$23)</f>
        <v>0</v>
      </c>
      <c r="X168" s="55">
        <f t="shared" si="47"/>
        <v>0</v>
      </c>
      <c r="Y168" s="55">
        <f t="shared" si="41"/>
        <v>0</v>
      </c>
      <c r="Z168" s="25" t="b">
        <f>AND($L168="C",$C$7=Data!$G$24)</f>
        <v>0</v>
      </c>
      <c r="AA168" s="25" t="b">
        <f>AND($L168="C",$C$7=Data!$G$23)</f>
        <v>0</v>
      </c>
      <c r="AB168" s="55">
        <f t="shared" si="48"/>
        <v>0</v>
      </c>
      <c r="AC168" s="55">
        <f t="shared" si="42"/>
        <v>0</v>
      </c>
      <c r="AE168" s="55">
        <f t="shared" si="49"/>
        <v>0</v>
      </c>
      <c r="AG168" s="125" t="b">
        <f>OR(AND($C$5=Data!$G$24,K168="A"),AND($C$6=Data!$G$24,K168="B"),AND($C$7=Data!$G$24,K168="C"))*COUNTIFS(B:B,B168,K:K,K168,B:B,"&lt;&gt;"&amp;"",C:C,"&lt;&gt;"&amp;"")&gt;1</f>
        <v>0</v>
      </c>
      <c r="AH168" s="125" t="b">
        <f t="shared" si="50"/>
        <v>0</v>
      </c>
      <c r="AI168" s="55">
        <f t="shared" si="51"/>
        <v>0</v>
      </c>
    </row>
    <row r="169" spans="1:35" ht="30.75" customHeight="1" x14ac:dyDescent="0.25">
      <c r="A169" s="57"/>
      <c r="B169" s="57"/>
      <c r="C169" s="59"/>
      <c r="D169" s="119"/>
      <c r="E169" s="43"/>
      <c r="F169" s="43"/>
      <c r="G169" s="58"/>
      <c r="H169" s="123"/>
      <c r="I169" s="132"/>
      <c r="J169" s="135">
        <f t="shared" si="43"/>
        <v>0</v>
      </c>
      <c r="K169" s="64" t="str">
        <f t="shared" si="38"/>
        <v>0</v>
      </c>
      <c r="L169" s="65" t="str">
        <f t="shared" si="39"/>
        <v>0</v>
      </c>
      <c r="M169" s="55">
        <f>SUMIFS($J:$J,$C:$C,Data!$B$6,$B:$B,$B169)</f>
        <v>0</v>
      </c>
      <c r="N169" s="55">
        <f>SUMIFS($J:$J,$C:$C,Data!$B$7,$B:$B,$B169)</f>
        <v>0</v>
      </c>
      <c r="O169" s="55">
        <f>SUMIFS($J:$J,$C:$C,Data!$B$8,$B:$B,$B169)</f>
        <v>0</v>
      </c>
      <c r="P169" s="55">
        <f t="shared" si="44"/>
        <v>0</v>
      </c>
      <c r="Q169" s="55">
        <f t="shared" si="45"/>
        <v>0</v>
      </c>
      <c r="R169" s="25" t="b">
        <f>AND($L169="A",$C$5=Data!$G$24)</f>
        <v>0</v>
      </c>
      <c r="S169" s="25" t="b">
        <f>AND($L169="A",$C$5=Data!$G$23)</f>
        <v>0</v>
      </c>
      <c r="T169" s="55">
        <f t="shared" si="46"/>
        <v>0</v>
      </c>
      <c r="U169" s="55">
        <f t="shared" si="40"/>
        <v>0</v>
      </c>
      <c r="V169" s="25" t="b">
        <f>AND($L169="B",$C$6=Data!$G$24)</f>
        <v>0</v>
      </c>
      <c r="W169" s="25" t="b">
        <f>AND($L169="B",$C$6=Data!$G$23)</f>
        <v>0</v>
      </c>
      <c r="X169" s="55">
        <f t="shared" si="47"/>
        <v>0</v>
      </c>
      <c r="Y169" s="55">
        <f t="shared" si="41"/>
        <v>0</v>
      </c>
      <c r="Z169" s="25" t="b">
        <f>AND($L169="C",$C$7=Data!$G$24)</f>
        <v>0</v>
      </c>
      <c r="AA169" s="25" t="b">
        <f>AND($L169="C",$C$7=Data!$G$23)</f>
        <v>0</v>
      </c>
      <c r="AB169" s="55">
        <f t="shared" si="48"/>
        <v>0</v>
      </c>
      <c r="AC169" s="55">
        <f t="shared" si="42"/>
        <v>0</v>
      </c>
      <c r="AE169" s="55">
        <f t="shared" si="49"/>
        <v>0</v>
      </c>
      <c r="AG169" s="125" t="b">
        <f>OR(AND($C$5=Data!$G$24,K169="A"),AND($C$6=Data!$G$24,K169="B"),AND($C$7=Data!$G$24,K169="C"))*COUNTIFS(B:B,B169,K:K,K169,B:B,"&lt;&gt;"&amp;"",C:C,"&lt;&gt;"&amp;"")&gt;1</f>
        <v>0</v>
      </c>
      <c r="AH169" s="125" t="b">
        <f t="shared" si="50"/>
        <v>0</v>
      </c>
      <c r="AI169" s="55">
        <f t="shared" si="51"/>
        <v>0</v>
      </c>
    </row>
    <row r="170" spans="1:35" ht="30.75" customHeight="1" x14ac:dyDescent="0.25">
      <c r="A170" s="57"/>
      <c r="B170" s="57"/>
      <c r="C170" s="59"/>
      <c r="D170" s="119"/>
      <c r="E170" s="43"/>
      <c r="F170" s="43"/>
      <c r="G170" s="58"/>
      <c r="H170" s="123"/>
      <c r="I170" s="132"/>
      <c r="J170" s="135">
        <f t="shared" si="43"/>
        <v>0</v>
      </c>
      <c r="K170" s="64" t="str">
        <f t="shared" ref="K170:K201" si="52">IF(C170&lt;&gt;"",VLOOKUP(C170,budgetLine11ext,2,FALSE),"0")</f>
        <v>0</v>
      </c>
      <c r="L170" s="65" t="str">
        <f t="shared" ref="L170:L201" si="53">IF(C170&lt;&gt;"",VLOOKUP(C170,budgetLine11ext,3,FALSE),"0")</f>
        <v>0</v>
      </c>
      <c r="M170" s="55">
        <f>SUMIFS($J:$J,$C:$C,Data!$B$6,$B:$B,$B170)</f>
        <v>0</v>
      </c>
      <c r="N170" s="55">
        <f>SUMIFS($J:$J,$C:$C,Data!$B$7,$B:$B,$B170)</f>
        <v>0</v>
      </c>
      <c r="O170" s="55">
        <f>SUMIFS($J:$J,$C:$C,Data!$B$8,$B:$B,$B170)</f>
        <v>0</v>
      </c>
      <c r="P170" s="55">
        <f t="shared" si="44"/>
        <v>0</v>
      </c>
      <c r="Q170" s="55">
        <f t="shared" si="45"/>
        <v>0</v>
      </c>
      <c r="R170" s="25" t="b">
        <f>AND($L170="A",$C$5=Data!$G$24)</f>
        <v>0</v>
      </c>
      <c r="S170" s="25" t="b">
        <f>AND($L170="A",$C$5=Data!$G$23)</f>
        <v>0</v>
      </c>
      <c r="T170" s="55">
        <f t="shared" si="46"/>
        <v>0</v>
      </c>
      <c r="U170" s="55">
        <f t="shared" ref="U170:U201" si="54">IF(R170,P170*$D$5,0)</f>
        <v>0</v>
      </c>
      <c r="V170" s="25" t="b">
        <f>AND($L170="B",$C$6=Data!$G$24)</f>
        <v>0</v>
      </c>
      <c r="W170" s="25" t="b">
        <f>AND($L170="B",$C$6=Data!$G$23)</f>
        <v>0</v>
      </c>
      <c r="X170" s="55">
        <f t="shared" si="47"/>
        <v>0</v>
      </c>
      <c r="Y170" s="55">
        <f t="shared" ref="Y170:Y201" si="55">IF(V170,Q170*$D$6,0)</f>
        <v>0</v>
      </c>
      <c r="Z170" s="25" t="b">
        <f>AND($L170="C",$C$7=Data!$G$24)</f>
        <v>0</v>
      </c>
      <c r="AA170" s="25" t="b">
        <f>AND($L170="C",$C$7=Data!$G$23)</f>
        <v>0</v>
      </c>
      <c r="AB170" s="55">
        <f t="shared" si="48"/>
        <v>0</v>
      </c>
      <c r="AC170" s="55">
        <f t="shared" ref="AC170:AC201" si="56">IF(Z170,Q170*$D$7,0)</f>
        <v>0</v>
      </c>
      <c r="AE170" s="55">
        <f t="shared" si="49"/>
        <v>0</v>
      </c>
      <c r="AG170" s="125" t="b">
        <f>OR(AND($C$5=Data!$G$24,K170="A"),AND($C$6=Data!$G$24,K170="B"),AND($C$7=Data!$G$24,K170="C"))*COUNTIFS(B:B,B170,K:K,K170,B:B,"&lt;&gt;"&amp;"",C:C,"&lt;&gt;"&amp;"")&gt;1</f>
        <v>0</v>
      </c>
      <c r="AH170" s="125" t="b">
        <f t="shared" si="50"/>
        <v>0</v>
      </c>
      <c r="AI170" s="55">
        <f t="shared" si="51"/>
        <v>0</v>
      </c>
    </row>
    <row r="171" spans="1:35" ht="30.75" customHeight="1" x14ac:dyDescent="0.25">
      <c r="A171" s="57"/>
      <c r="B171" s="57"/>
      <c r="C171" s="59"/>
      <c r="D171" s="119"/>
      <c r="E171" s="43"/>
      <c r="F171" s="43"/>
      <c r="G171" s="58"/>
      <c r="H171" s="123"/>
      <c r="I171" s="132"/>
      <c r="J171" s="135">
        <f t="shared" si="43"/>
        <v>0</v>
      </c>
      <c r="K171" s="64" t="str">
        <f t="shared" si="52"/>
        <v>0</v>
      </c>
      <c r="L171" s="65" t="str">
        <f t="shared" si="53"/>
        <v>0</v>
      </c>
      <c r="M171" s="55">
        <f>SUMIFS($J:$J,$C:$C,Data!$B$6,$B:$B,$B171)</f>
        <v>0</v>
      </c>
      <c r="N171" s="55">
        <f>SUMIFS($J:$J,$C:$C,Data!$B$7,$B:$B,$B171)</f>
        <v>0</v>
      </c>
      <c r="O171" s="55">
        <f>SUMIFS($J:$J,$C:$C,Data!$B$8,$B:$B,$B171)</f>
        <v>0</v>
      </c>
      <c r="P171" s="55">
        <f t="shared" si="44"/>
        <v>0</v>
      </c>
      <c r="Q171" s="55">
        <f t="shared" si="45"/>
        <v>0</v>
      </c>
      <c r="R171" s="25" t="b">
        <f>AND($L171="A",$C$5=Data!$G$24)</f>
        <v>0</v>
      </c>
      <c r="S171" s="25" t="b">
        <f>AND($L171="A",$C$5=Data!$G$23)</f>
        <v>0</v>
      </c>
      <c r="T171" s="55">
        <f t="shared" si="46"/>
        <v>0</v>
      </c>
      <c r="U171" s="55">
        <f t="shared" si="54"/>
        <v>0</v>
      </c>
      <c r="V171" s="25" t="b">
        <f>AND($L171="B",$C$6=Data!$G$24)</f>
        <v>0</v>
      </c>
      <c r="W171" s="25" t="b">
        <f>AND($L171="B",$C$6=Data!$G$23)</f>
        <v>0</v>
      </c>
      <c r="X171" s="55">
        <f t="shared" si="47"/>
        <v>0</v>
      </c>
      <c r="Y171" s="55">
        <f t="shared" si="55"/>
        <v>0</v>
      </c>
      <c r="Z171" s="25" t="b">
        <f>AND($L171="C",$C$7=Data!$G$24)</f>
        <v>0</v>
      </c>
      <c r="AA171" s="25" t="b">
        <f>AND($L171="C",$C$7=Data!$G$23)</f>
        <v>0</v>
      </c>
      <c r="AB171" s="55">
        <f t="shared" si="48"/>
        <v>0</v>
      </c>
      <c r="AC171" s="55">
        <f t="shared" si="56"/>
        <v>0</v>
      </c>
      <c r="AE171" s="55">
        <f t="shared" si="49"/>
        <v>0</v>
      </c>
      <c r="AG171" s="125" t="b">
        <f>OR(AND($C$5=Data!$G$24,K171="A"),AND($C$6=Data!$G$24,K171="B"),AND($C$7=Data!$G$24,K171="C"))*COUNTIFS(B:B,B171,K:K,K171,B:B,"&lt;&gt;"&amp;"",C:C,"&lt;&gt;"&amp;"")&gt;1</f>
        <v>0</v>
      </c>
      <c r="AH171" s="125" t="b">
        <f t="shared" si="50"/>
        <v>0</v>
      </c>
      <c r="AI171" s="55">
        <f t="shared" si="51"/>
        <v>0</v>
      </c>
    </row>
    <row r="172" spans="1:35" ht="30.75" customHeight="1" x14ac:dyDescent="0.25">
      <c r="A172" s="57"/>
      <c r="B172" s="57"/>
      <c r="C172" s="59"/>
      <c r="D172" s="119"/>
      <c r="E172" s="43"/>
      <c r="F172" s="43"/>
      <c r="G172" s="58"/>
      <c r="H172" s="123"/>
      <c r="I172" s="132"/>
      <c r="J172" s="135">
        <f t="shared" si="43"/>
        <v>0</v>
      </c>
      <c r="K172" s="64" t="str">
        <f t="shared" si="52"/>
        <v>0</v>
      </c>
      <c r="L172" s="65" t="str">
        <f t="shared" si="53"/>
        <v>0</v>
      </c>
      <c r="M172" s="55">
        <f>SUMIFS($J:$J,$C:$C,Data!$B$6,$B:$B,$B172)</f>
        <v>0</v>
      </c>
      <c r="N172" s="55">
        <f>SUMIFS($J:$J,$C:$C,Data!$B$7,$B:$B,$B172)</f>
        <v>0</v>
      </c>
      <c r="O172" s="55">
        <f>SUMIFS($J:$J,$C:$C,Data!$B$8,$B:$B,$B172)</f>
        <v>0</v>
      </c>
      <c r="P172" s="55">
        <f t="shared" si="44"/>
        <v>0</v>
      </c>
      <c r="Q172" s="55">
        <f t="shared" si="45"/>
        <v>0</v>
      </c>
      <c r="R172" s="25" t="b">
        <f>AND($L172="A",$C$5=Data!$G$24)</f>
        <v>0</v>
      </c>
      <c r="S172" s="25" t="b">
        <f>AND($L172="A",$C$5=Data!$G$23)</f>
        <v>0</v>
      </c>
      <c r="T172" s="55">
        <f t="shared" si="46"/>
        <v>0</v>
      </c>
      <c r="U172" s="55">
        <f t="shared" si="54"/>
        <v>0</v>
      </c>
      <c r="V172" s="25" t="b">
        <f>AND($L172="B",$C$6=Data!$G$24)</f>
        <v>0</v>
      </c>
      <c r="W172" s="25" t="b">
        <f>AND($L172="B",$C$6=Data!$G$23)</f>
        <v>0</v>
      </c>
      <c r="X172" s="55">
        <f t="shared" si="47"/>
        <v>0</v>
      </c>
      <c r="Y172" s="55">
        <f t="shared" si="55"/>
        <v>0</v>
      </c>
      <c r="Z172" s="25" t="b">
        <f>AND($L172="C",$C$7=Data!$G$24)</f>
        <v>0</v>
      </c>
      <c r="AA172" s="25" t="b">
        <f>AND($L172="C",$C$7=Data!$G$23)</f>
        <v>0</v>
      </c>
      <c r="AB172" s="55">
        <f t="shared" si="48"/>
        <v>0</v>
      </c>
      <c r="AC172" s="55">
        <f t="shared" si="56"/>
        <v>0</v>
      </c>
      <c r="AE172" s="55">
        <f t="shared" si="49"/>
        <v>0</v>
      </c>
      <c r="AG172" s="125" t="b">
        <f>OR(AND($C$5=Data!$G$24,K172="A"),AND($C$6=Data!$G$24,K172="B"),AND($C$7=Data!$G$24,K172="C"))*COUNTIFS(B:B,B172,K:K,K172,B:B,"&lt;&gt;"&amp;"",C:C,"&lt;&gt;"&amp;"")&gt;1</f>
        <v>0</v>
      </c>
      <c r="AH172" s="125" t="b">
        <f t="shared" si="50"/>
        <v>0</v>
      </c>
      <c r="AI172" s="55">
        <f t="shared" si="51"/>
        <v>0</v>
      </c>
    </row>
    <row r="173" spans="1:35" ht="30.75" customHeight="1" x14ac:dyDescent="0.25">
      <c r="A173" s="57"/>
      <c r="B173" s="57"/>
      <c r="C173" s="59"/>
      <c r="D173" s="119"/>
      <c r="E173" s="43"/>
      <c r="F173" s="43"/>
      <c r="G173" s="58"/>
      <c r="H173" s="123"/>
      <c r="I173" s="132"/>
      <c r="J173" s="135">
        <f t="shared" si="43"/>
        <v>0</v>
      </c>
      <c r="K173" s="64" t="str">
        <f t="shared" si="52"/>
        <v>0</v>
      </c>
      <c r="L173" s="65" t="str">
        <f t="shared" si="53"/>
        <v>0</v>
      </c>
      <c r="M173" s="55">
        <f>SUMIFS($J:$J,$C:$C,Data!$B$6,$B:$B,$B173)</f>
        <v>0</v>
      </c>
      <c r="N173" s="55">
        <f>SUMIFS($J:$J,$C:$C,Data!$B$7,$B:$B,$B173)</f>
        <v>0</v>
      </c>
      <c r="O173" s="55">
        <f>SUMIFS($J:$J,$C:$C,Data!$B$8,$B:$B,$B173)</f>
        <v>0</v>
      </c>
      <c r="P173" s="55">
        <f t="shared" si="44"/>
        <v>0</v>
      </c>
      <c r="Q173" s="55">
        <f t="shared" si="45"/>
        <v>0</v>
      </c>
      <c r="R173" s="25" t="b">
        <f>AND($L173="A",$C$5=Data!$G$24)</f>
        <v>0</v>
      </c>
      <c r="S173" s="25" t="b">
        <f>AND($L173="A",$C$5=Data!$G$23)</f>
        <v>0</v>
      </c>
      <c r="T173" s="55">
        <f t="shared" si="46"/>
        <v>0</v>
      </c>
      <c r="U173" s="55">
        <f t="shared" si="54"/>
        <v>0</v>
      </c>
      <c r="V173" s="25" t="b">
        <f>AND($L173="B",$C$6=Data!$G$24)</f>
        <v>0</v>
      </c>
      <c r="W173" s="25" t="b">
        <f>AND($L173="B",$C$6=Data!$G$23)</f>
        <v>0</v>
      </c>
      <c r="X173" s="55">
        <f t="shared" si="47"/>
        <v>0</v>
      </c>
      <c r="Y173" s="55">
        <f t="shared" si="55"/>
        <v>0</v>
      </c>
      <c r="Z173" s="25" t="b">
        <f>AND($L173="C",$C$7=Data!$G$24)</f>
        <v>0</v>
      </c>
      <c r="AA173" s="25" t="b">
        <f>AND($L173="C",$C$7=Data!$G$23)</f>
        <v>0</v>
      </c>
      <c r="AB173" s="55">
        <f t="shared" si="48"/>
        <v>0</v>
      </c>
      <c r="AC173" s="55">
        <f t="shared" si="56"/>
        <v>0</v>
      </c>
      <c r="AE173" s="55">
        <f t="shared" si="49"/>
        <v>0</v>
      </c>
      <c r="AG173" s="125" t="b">
        <f>OR(AND($C$5=Data!$G$24,K173="A"),AND($C$6=Data!$G$24,K173="B"),AND($C$7=Data!$G$24,K173="C"))*COUNTIFS(B:B,B173,K:K,K173,B:B,"&lt;&gt;"&amp;"",C:C,"&lt;&gt;"&amp;"")&gt;1</f>
        <v>0</v>
      </c>
      <c r="AH173" s="125" t="b">
        <f t="shared" si="50"/>
        <v>0</v>
      </c>
      <c r="AI173" s="55">
        <f t="shared" si="51"/>
        <v>0</v>
      </c>
    </row>
    <row r="174" spans="1:35" ht="30.75" customHeight="1" x14ac:dyDescent="0.25">
      <c r="A174" s="57"/>
      <c r="B174" s="57"/>
      <c r="C174" s="59"/>
      <c r="D174" s="119"/>
      <c r="E174" s="43"/>
      <c r="F174" s="43"/>
      <c r="G174" s="58"/>
      <c r="H174" s="123"/>
      <c r="I174" s="132"/>
      <c r="J174" s="135">
        <f t="shared" si="43"/>
        <v>0</v>
      </c>
      <c r="K174" s="64" t="str">
        <f t="shared" si="52"/>
        <v>0</v>
      </c>
      <c r="L174" s="65" t="str">
        <f t="shared" si="53"/>
        <v>0</v>
      </c>
      <c r="M174" s="55">
        <f>SUMIFS($J:$J,$C:$C,Data!$B$6,$B:$B,$B174)</f>
        <v>0</v>
      </c>
      <c r="N174" s="55">
        <f>SUMIFS($J:$J,$C:$C,Data!$B$7,$B:$B,$B174)</f>
        <v>0</v>
      </c>
      <c r="O174" s="55">
        <f>SUMIFS($J:$J,$C:$C,Data!$B$8,$B:$B,$B174)</f>
        <v>0</v>
      </c>
      <c r="P174" s="55">
        <f t="shared" si="44"/>
        <v>0</v>
      </c>
      <c r="Q174" s="55">
        <f t="shared" si="45"/>
        <v>0</v>
      </c>
      <c r="R174" s="25" t="b">
        <f>AND($L174="A",$C$5=Data!$G$24)</f>
        <v>0</v>
      </c>
      <c r="S174" s="25" t="b">
        <f>AND($L174="A",$C$5=Data!$G$23)</f>
        <v>0</v>
      </c>
      <c r="T174" s="55">
        <f t="shared" si="46"/>
        <v>0</v>
      </c>
      <c r="U174" s="55">
        <f t="shared" si="54"/>
        <v>0</v>
      </c>
      <c r="V174" s="25" t="b">
        <f>AND($L174="B",$C$6=Data!$G$24)</f>
        <v>0</v>
      </c>
      <c r="W174" s="25" t="b">
        <f>AND($L174="B",$C$6=Data!$G$23)</f>
        <v>0</v>
      </c>
      <c r="X174" s="55">
        <f t="shared" si="47"/>
        <v>0</v>
      </c>
      <c r="Y174" s="55">
        <f t="shared" si="55"/>
        <v>0</v>
      </c>
      <c r="Z174" s="25" t="b">
        <f>AND($L174="C",$C$7=Data!$G$24)</f>
        <v>0</v>
      </c>
      <c r="AA174" s="25" t="b">
        <f>AND($L174="C",$C$7=Data!$G$23)</f>
        <v>0</v>
      </c>
      <c r="AB174" s="55">
        <f t="shared" si="48"/>
        <v>0</v>
      </c>
      <c r="AC174" s="55">
        <f t="shared" si="56"/>
        <v>0</v>
      </c>
      <c r="AE174" s="55">
        <f t="shared" si="49"/>
        <v>0</v>
      </c>
      <c r="AG174" s="125" t="b">
        <f>OR(AND($C$5=Data!$G$24,K174="A"),AND($C$6=Data!$G$24,K174="B"),AND($C$7=Data!$G$24,K174="C"))*COUNTIFS(B:B,B174,K:K,K174,B:B,"&lt;&gt;"&amp;"",C:C,"&lt;&gt;"&amp;"")&gt;1</f>
        <v>0</v>
      </c>
      <c r="AH174" s="125" t="b">
        <f t="shared" si="50"/>
        <v>0</v>
      </c>
      <c r="AI174" s="55">
        <f t="shared" si="51"/>
        <v>0</v>
      </c>
    </row>
    <row r="175" spans="1:35" ht="30.75" customHeight="1" x14ac:dyDescent="0.25">
      <c r="A175" s="57"/>
      <c r="B175" s="57"/>
      <c r="C175" s="59"/>
      <c r="D175" s="119"/>
      <c r="E175" s="43"/>
      <c r="F175" s="43"/>
      <c r="G175" s="58"/>
      <c r="H175" s="123"/>
      <c r="I175" s="132"/>
      <c r="J175" s="135">
        <f t="shared" si="43"/>
        <v>0</v>
      </c>
      <c r="K175" s="64" t="str">
        <f t="shared" si="52"/>
        <v>0</v>
      </c>
      <c r="L175" s="65" t="str">
        <f t="shared" si="53"/>
        <v>0</v>
      </c>
      <c r="M175" s="55">
        <f>SUMIFS($J:$J,$C:$C,Data!$B$6,$B:$B,$B175)</f>
        <v>0</v>
      </c>
      <c r="N175" s="55">
        <f>SUMIFS($J:$J,$C:$C,Data!$B$7,$B:$B,$B175)</f>
        <v>0</v>
      </c>
      <c r="O175" s="55">
        <f>SUMIFS($J:$J,$C:$C,Data!$B$8,$B:$B,$B175)</f>
        <v>0</v>
      </c>
      <c r="P175" s="55">
        <f t="shared" si="44"/>
        <v>0</v>
      </c>
      <c r="Q175" s="55">
        <f t="shared" si="45"/>
        <v>0</v>
      </c>
      <c r="R175" s="25" t="b">
        <f>AND($L175="A",$C$5=Data!$G$24)</f>
        <v>0</v>
      </c>
      <c r="S175" s="25" t="b">
        <f>AND($L175="A",$C$5=Data!$G$23)</f>
        <v>0</v>
      </c>
      <c r="T175" s="55">
        <f t="shared" si="46"/>
        <v>0</v>
      </c>
      <c r="U175" s="55">
        <f t="shared" si="54"/>
        <v>0</v>
      </c>
      <c r="V175" s="25" t="b">
        <f>AND($L175="B",$C$6=Data!$G$24)</f>
        <v>0</v>
      </c>
      <c r="W175" s="25" t="b">
        <f>AND($L175="B",$C$6=Data!$G$23)</f>
        <v>0</v>
      </c>
      <c r="X175" s="55">
        <f t="shared" si="47"/>
        <v>0</v>
      </c>
      <c r="Y175" s="55">
        <f t="shared" si="55"/>
        <v>0</v>
      </c>
      <c r="Z175" s="25" t="b">
        <f>AND($L175="C",$C$7=Data!$G$24)</f>
        <v>0</v>
      </c>
      <c r="AA175" s="25" t="b">
        <f>AND($L175="C",$C$7=Data!$G$23)</f>
        <v>0</v>
      </c>
      <c r="AB175" s="55">
        <f t="shared" si="48"/>
        <v>0</v>
      </c>
      <c r="AC175" s="55">
        <f t="shared" si="56"/>
        <v>0</v>
      </c>
      <c r="AE175" s="55">
        <f t="shared" si="49"/>
        <v>0</v>
      </c>
      <c r="AG175" s="125" t="b">
        <f>OR(AND($C$5=Data!$G$24,K175="A"),AND($C$6=Data!$G$24,K175="B"),AND($C$7=Data!$G$24,K175="C"))*COUNTIFS(B:B,B175,K:K,K175,B:B,"&lt;&gt;"&amp;"",C:C,"&lt;&gt;"&amp;"")&gt;1</f>
        <v>0</v>
      </c>
      <c r="AH175" s="125" t="b">
        <f t="shared" si="50"/>
        <v>0</v>
      </c>
      <c r="AI175" s="55">
        <f t="shared" si="51"/>
        <v>0</v>
      </c>
    </row>
    <row r="176" spans="1:35" ht="30.75" customHeight="1" x14ac:dyDescent="0.25">
      <c r="A176" s="57"/>
      <c r="B176" s="57"/>
      <c r="C176" s="59"/>
      <c r="D176" s="119"/>
      <c r="E176" s="43"/>
      <c r="F176" s="43"/>
      <c r="G176" s="58"/>
      <c r="H176" s="123"/>
      <c r="I176" s="132"/>
      <c r="J176" s="135">
        <f t="shared" si="43"/>
        <v>0</v>
      </c>
      <c r="K176" s="64" t="str">
        <f t="shared" si="52"/>
        <v>0</v>
      </c>
      <c r="L176" s="65" t="str">
        <f t="shared" si="53"/>
        <v>0</v>
      </c>
      <c r="M176" s="55">
        <f>SUMIFS($J:$J,$C:$C,Data!$B$6,$B:$B,$B176)</f>
        <v>0</v>
      </c>
      <c r="N176" s="55">
        <f>SUMIFS($J:$J,$C:$C,Data!$B$7,$B:$B,$B176)</f>
        <v>0</v>
      </c>
      <c r="O176" s="55">
        <f>SUMIFS($J:$J,$C:$C,Data!$B$8,$B:$B,$B176)</f>
        <v>0</v>
      </c>
      <c r="P176" s="55">
        <f t="shared" si="44"/>
        <v>0</v>
      </c>
      <c r="Q176" s="55">
        <f t="shared" si="45"/>
        <v>0</v>
      </c>
      <c r="R176" s="25" t="b">
        <f>AND($L176="A",$C$5=Data!$G$24)</f>
        <v>0</v>
      </c>
      <c r="S176" s="25" t="b">
        <f>AND($L176="A",$C$5=Data!$G$23)</f>
        <v>0</v>
      </c>
      <c r="T176" s="55">
        <f t="shared" si="46"/>
        <v>0</v>
      </c>
      <c r="U176" s="55">
        <f t="shared" si="54"/>
        <v>0</v>
      </c>
      <c r="V176" s="25" t="b">
        <f>AND($L176="B",$C$6=Data!$G$24)</f>
        <v>0</v>
      </c>
      <c r="W176" s="25" t="b">
        <f>AND($L176="B",$C$6=Data!$G$23)</f>
        <v>0</v>
      </c>
      <c r="X176" s="55">
        <f t="shared" si="47"/>
        <v>0</v>
      </c>
      <c r="Y176" s="55">
        <f t="shared" si="55"/>
        <v>0</v>
      </c>
      <c r="Z176" s="25" t="b">
        <f>AND($L176="C",$C$7=Data!$G$24)</f>
        <v>0</v>
      </c>
      <c r="AA176" s="25" t="b">
        <f>AND($L176="C",$C$7=Data!$G$23)</f>
        <v>0</v>
      </c>
      <c r="AB176" s="55">
        <f t="shared" si="48"/>
        <v>0</v>
      </c>
      <c r="AC176" s="55">
        <f t="shared" si="56"/>
        <v>0</v>
      </c>
      <c r="AE176" s="55">
        <f t="shared" si="49"/>
        <v>0</v>
      </c>
      <c r="AG176" s="125" t="b">
        <f>OR(AND($C$5=Data!$G$24,K176="A"),AND($C$6=Data!$G$24,K176="B"),AND($C$7=Data!$G$24,K176="C"))*COUNTIFS(B:B,B176,K:K,K176,B:B,"&lt;&gt;"&amp;"",C:C,"&lt;&gt;"&amp;"")&gt;1</f>
        <v>0</v>
      </c>
      <c r="AH176" s="125" t="b">
        <f t="shared" si="50"/>
        <v>0</v>
      </c>
      <c r="AI176" s="55">
        <f t="shared" si="51"/>
        <v>0</v>
      </c>
    </row>
    <row r="177" spans="1:35" ht="30.75" customHeight="1" x14ac:dyDescent="0.25">
      <c r="A177" s="57"/>
      <c r="B177" s="57"/>
      <c r="C177" s="59"/>
      <c r="D177" s="119"/>
      <c r="E177" s="43"/>
      <c r="F177" s="43"/>
      <c r="G177" s="58"/>
      <c r="H177" s="123"/>
      <c r="I177" s="132"/>
      <c r="J177" s="135">
        <f t="shared" si="43"/>
        <v>0</v>
      </c>
      <c r="K177" s="64" t="str">
        <f t="shared" si="52"/>
        <v>0</v>
      </c>
      <c r="L177" s="65" t="str">
        <f t="shared" si="53"/>
        <v>0</v>
      </c>
      <c r="M177" s="55">
        <f>SUMIFS($J:$J,$C:$C,Data!$B$6,$B:$B,$B177)</f>
        <v>0</v>
      </c>
      <c r="N177" s="55">
        <f>SUMIFS($J:$J,$C:$C,Data!$B$7,$B:$B,$B177)</f>
        <v>0</v>
      </c>
      <c r="O177" s="55">
        <f>SUMIFS($J:$J,$C:$C,Data!$B$8,$B:$B,$B177)</f>
        <v>0</v>
      </c>
      <c r="P177" s="55">
        <f t="shared" si="44"/>
        <v>0</v>
      </c>
      <c r="Q177" s="55">
        <f t="shared" si="45"/>
        <v>0</v>
      </c>
      <c r="R177" s="25" t="b">
        <f>AND($L177="A",$C$5=Data!$G$24)</f>
        <v>0</v>
      </c>
      <c r="S177" s="25" t="b">
        <f>AND($L177="A",$C$5=Data!$G$23)</f>
        <v>0</v>
      </c>
      <c r="T177" s="55">
        <f t="shared" si="46"/>
        <v>0</v>
      </c>
      <c r="U177" s="55">
        <f t="shared" si="54"/>
        <v>0</v>
      </c>
      <c r="V177" s="25" t="b">
        <f>AND($L177="B",$C$6=Data!$G$24)</f>
        <v>0</v>
      </c>
      <c r="W177" s="25" t="b">
        <f>AND($L177="B",$C$6=Data!$G$23)</f>
        <v>0</v>
      </c>
      <c r="X177" s="55">
        <f t="shared" si="47"/>
        <v>0</v>
      </c>
      <c r="Y177" s="55">
        <f t="shared" si="55"/>
        <v>0</v>
      </c>
      <c r="Z177" s="25" t="b">
        <f>AND($L177="C",$C$7=Data!$G$24)</f>
        <v>0</v>
      </c>
      <c r="AA177" s="25" t="b">
        <f>AND($L177="C",$C$7=Data!$G$23)</f>
        <v>0</v>
      </c>
      <c r="AB177" s="55">
        <f t="shared" si="48"/>
        <v>0</v>
      </c>
      <c r="AC177" s="55">
        <f t="shared" si="56"/>
        <v>0</v>
      </c>
      <c r="AE177" s="55">
        <f t="shared" si="49"/>
        <v>0</v>
      </c>
      <c r="AG177" s="125" t="b">
        <f>OR(AND($C$5=Data!$G$24,K177="A"),AND($C$6=Data!$G$24,K177="B"),AND($C$7=Data!$G$24,K177="C"))*COUNTIFS(B:B,B177,K:K,K177,B:B,"&lt;&gt;"&amp;"",C:C,"&lt;&gt;"&amp;"")&gt;1</f>
        <v>0</v>
      </c>
      <c r="AH177" s="125" t="b">
        <f t="shared" si="50"/>
        <v>0</v>
      </c>
      <c r="AI177" s="55">
        <f t="shared" si="51"/>
        <v>0</v>
      </c>
    </row>
    <row r="178" spans="1:35" ht="30.75" customHeight="1" x14ac:dyDescent="0.25">
      <c r="A178" s="57"/>
      <c r="B178" s="57"/>
      <c r="C178" s="59"/>
      <c r="D178" s="119"/>
      <c r="E178" s="43"/>
      <c r="F178" s="43"/>
      <c r="G178" s="58"/>
      <c r="H178" s="123"/>
      <c r="I178" s="132"/>
      <c r="J178" s="135">
        <f t="shared" si="43"/>
        <v>0</v>
      </c>
      <c r="K178" s="64" t="str">
        <f t="shared" si="52"/>
        <v>0</v>
      </c>
      <c r="L178" s="65" t="str">
        <f t="shared" si="53"/>
        <v>0</v>
      </c>
      <c r="M178" s="55">
        <f>SUMIFS($J:$J,$C:$C,Data!$B$6,$B:$B,$B178)</f>
        <v>0</v>
      </c>
      <c r="N178" s="55">
        <f>SUMIFS($J:$J,$C:$C,Data!$B$7,$B:$B,$B178)</f>
        <v>0</v>
      </c>
      <c r="O178" s="55">
        <f>SUMIFS($J:$J,$C:$C,Data!$B$8,$B:$B,$B178)</f>
        <v>0</v>
      </c>
      <c r="P178" s="55">
        <f t="shared" si="44"/>
        <v>0</v>
      </c>
      <c r="Q178" s="55">
        <f t="shared" si="45"/>
        <v>0</v>
      </c>
      <c r="R178" s="25" t="b">
        <f>AND($L178="A",$C$5=Data!$G$24)</f>
        <v>0</v>
      </c>
      <c r="S178" s="25" t="b">
        <f>AND($L178="A",$C$5=Data!$G$23)</f>
        <v>0</v>
      </c>
      <c r="T178" s="55">
        <f t="shared" si="46"/>
        <v>0</v>
      </c>
      <c r="U178" s="55">
        <f t="shared" si="54"/>
        <v>0</v>
      </c>
      <c r="V178" s="25" t="b">
        <f>AND($L178="B",$C$6=Data!$G$24)</f>
        <v>0</v>
      </c>
      <c r="W178" s="25" t="b">
        <f>AND($L178="B",$C$6=Data!$G$23)</f>
        <v>0</v>
      </c>
      <c r="X178" s="55">
        <f t="shared" si="47"/>
        <v>0</v>
      </c>
      <c r="Y178" s="55">
        <f t="shared" si="55"/>
        <v>0</v>
      </c>
      <c r="Z178" s="25" t="b">
        <f>AND($L178="C",$C$7=Data!$G$24)</f>
        <v>0</v>
      </c>
      <c r="AA178" s="25" t="b">
        <f>AND($L178="C",$C$7=Data!$G$23)</f>
        <v>0</v>
      </c>
      <c r="AB178" s="55">
        <f t="shared" si="48"/>
        <v>0</v>
      </c>
      <c r="AC178" s="55">
        <f t="shared" si="56"/>
        <v>0</v>
      </c>
      <c r="AE178" s="55">
        <f t="shared" si="49"/>
        <v>0</v>
      </c>
      <c r="AG178" s="125" t="b">
        <f>OR(AND($C$5=Data!$G$24,K178="A"),AND($C$6=Data!$G$24,K178="B"),AND($C$7=Data!$G$24,K178="C"))*COUNTIFS(B:B,B178,K:K,K178,B:B,"&lt;&gt;"&amp;"",C:C,"&lt;&gt;"&amp;"")&gt;1</f>
        <v>0</v>
      </c>
      <c r="AH178" s="125" t="b">
        <f t="shared" si="50"/>
        <v>0</v>
      </c>
      <c r="AI178" s="55">
        <f t="shared" si="51"/>
        <v>0</v>
      </c>
    </row>
    <row r="179" spans="1:35" ht="30.75" customHeight="1" x14ac:dyDescent="0.25">
      <c r="A179" s="57"/>
      <c r="B179" s="57"/>
      <c r="C179" s="59"/>
      <c r="D179" s="119"/>
      <c r="E179" s="43"/>
      <c r="F179" s="43"/>
      <c r="G179" s="58"/>
      <c r="H179" s="123"/>
      <c r="I179" s="132"/>
      <c r="J179" s="135">
        <f t="shared" si="43"/>
        <v>0</v>
      </c>
      <c r="K179" s="64" t="str">
        <f t="shared" si="52"/>
        <v>0</v>
      </c>
      <c r="L179" s="65" t="str">
        <f t="shared" si="53"/>
        <v>0</v>
      </c>
      <c r="M179" s="55">
        <f>SUMIFS($J:$J,$C:$C,Data!$B$6,$B:$B,$B179)</f>
        <v>0</v>
      </c>
      <c r="N179" s="55">
        <f>SUMIFS($J:$J,$C:$C,Data!$B$7,$B:$B,$B179)</f>
        <v>0</v>
      </c>
      <c r="O179" s="55">
        <f>SUMIFS($J:$J,$C:$C,Data!$B$8,$B:$B,$B179)</f>
        <v>0</v>
      </c>
      <c r="P179" s="55">
        <f t="shared" si="44"/>
        <v>0</v>
      </c>
      <c r="Q179" s="55">
        <f t="shared" si="45"/>
        <v>0</v>
      </c>
      <c r="R179" s="25" t="b">
        <f>AND($L179="A",$C$5=Data!$G$24)</f>
        <v>0</v>
      </c>
      <c r="S179" s="25" t="b">
        <f>AND($L179="A",$C$5=Data!$G$23)</f>
        <v>0</v>
      </c>
      <c r="T179" s="55">
        <f t="shared" si="46"/>
        <v>0</v>
      </c>
      <c r="U179" s="55">
        <f t="shared" si="54"/>
        <v>0</v>
      </c>
      <c r="V179" s="25" t="b">
        <f>AND($L179="B",$C$6=Data!$G$24)</f>
        <v>0</v>
      </c>
      <c r="W179" s="25" t="b">
        <f>AND($L179="B",$C$6=Data!$G$23)</f>
        <v>0</v>
      </c>
      <c r="X179" s="55">
        <f t="shared" si="47"/>
        <v>0</v>
      </c>
      <c r="Y179" s="55">
        <f t="shared" si="55"/>
        <v>0</v>
      </c>
      <c r="Z179" s="25" t="b">
        <f>AND($L179="C",$C$7=Data!$G$24)</f>
        <v>0</v>
      </c>
      <c r="AA179" s="25" t="b">
        <f>AND($L179="C",$C$7=Data!$G$23)</f>
        <v>0</v>
      </c>
      <c r="AB179" s="55">
        <f t="shared" si="48"/>
        <v>0</v>
      </c>
      <c r="AC179" s="55">
        <f t="shared" si="56"/>
        <v>0</v>
      </c>
      <c r="AE179" s="55">
        <f t="shared" si="49"/>
        <v>0</v>
      </c>
      <c r="AG179" s="125" t="b">
        <f>OR(AND($C$5=Data!$G$24,K179="A"),AND($C$6=Data!$G$24,K179="B"),AND($C$7=Data!$G$24,K179="C"))*COUNTIFS(B:B,B179,K:K,K179,B:B,"&lt;&gt;"&amp;"",C:C,"&lt;&gt;"&amp;"")&gt;1</f>
        <v>0</v>
      </c>
      <c r="AH179" s="125" t="b">
        <f t="shared" si="50"/>
        <v>0</v>
      </c>
      <c r="AI179" s="55">
        <f t="shared" si="51"/>
        <v>0</v>
      </c>
    </row>
    <row r="180" spans="1:35" ht="30.75" customHeight="1" x14ac:dyDescent="0.25">
      <c r="A180" s="57"/>
      <c r="B180" s="57"/>
      <c r="C180" s="59"/>
      <c r="D180" s="119"/>
      <c r="E180" s="43"/>
      <c r="F180" s="43"/>
      <c r="G180" s="58"/>
      <c r="H180" s="123"/>
      <c r="I180" s="132"/>
      <c r="J180" s="135">
        <f t="shared" si="43"/>
        <v>0</v>
      </c>
      <c r="K180" s="64" t="str">
        <f t="shared" si="52"/>
        <v>0</v>
      </c>
      <c r="L180" s="65" t="str">
        <f t="shared" si="53"/>
        <v>0</v>
      </c>
      <c r="M180" s="55">
        <f>SUMIFS($J:$J,$C:$C,Data!$B$6,$B:$B,$B180)</f>
        <v>0</v>
      </c>
      <c r="N180" s="55">
        <f>SUMIFS($J:$J,$C:$C,Data!$B$7,$B:$B,$B180)</f>
        <v>0</v>
      </c>
      <c r="O180" s="55">
        <f>SUMIFS($J:$J,$C:$C,Data!$B$8,$B:$B,$B180)</f>
        <v>0</v>
      </c>
      <c r="P180" s="55">
        <f t="shared" si="44"/>
        <v>0</v>
      </c>
      <c r="Q180" s="55">
        <f t="shared" si="45"/>
        <v>0</v>
      </c>
      <c r="R180" s="25" t="b">
        <f>AND($L180="A",$C$5=Data!$G$24)</f>
        <v>0</v>
      </c>
      <c r="S180" s="25" t="b">
        <f>AND($L180="A",$C$5=Data!$G$23)</f>
        <v>0</v>
      </c>
      <c r="T180" s="55">
        <f t="shared" si="46"/>
        <v>0</v>
      </c>
      <c r="U180" s="55">
        <f t="shared" si="54"/>
        <v>0</v>
      </c>
      <c r="V180" s="25" t="b">
        <f>AND($L180="B",$C$6=Data!$G$24)</f>
        <v>0</v>
      </c>
      <c r="W180" s="25" t="b">
        <f>AND($L180="B",$C$6=Data!$G$23)</f>
        <v>0</v>
      </c>
      <c r="X180" s="55">
        <f t="shared" si="47"/>
        <v>0</v>
      </c>
      <c r="Y180" s="55">
        <f t="shared" si="55"/>
        <v>0</v>
      </c>
      <c r="Z180" s="25" t="b">
        <f>AND($L180="C",$C$7=Data!$G$24)</f>
        <v>0</v>
      </c>
      <c r="AA180" s="25" t="b">
        <f>AND($L180="C",$C$7=Data!$G$23)</f>
        <v>0</v>
      </c>
      <c r="AB180" s="55">
        <f t="shared" si="48"/>
        <v>0</v>
      </c>
      <c r="AC180" s="55">
        <f t="shared" si="56"/>
        <v>0</v>
      </c>
      <c r="AE180" s="55">
        <f t="shared" si="49"/>
        <v>0</v>
      </c>
      <c r="AG180" s="125" t="b">
        <f>OR(AND($C$5=Data!$G$24,K180="A"),AND($C$6=Data!$G$24,K180="B"),AND($C$7=Data!$G$24,K180="C"))*COUNTIFS(B:B,B180,K:K,K180,B:B,"&lt;&gt;"&amp;"",C:C,"&lt;&gt;"&amp;"")&gt;1</f>
        <v>0</v>
      </c>
      <c r="AH180" s="125" t="b">
        <f t="shared" si="50"/>
        <v>0</v>
      </c>
      <c r="AI180" s="55">
        <f t="shared" si="51"/>
        <v>0</v>
      </c>
    </row>
    <row r="181" spans="1:35" ht="30.75" customHeight="1" x14ac:dyDescent="0.25">
      <c r="A181" s="57"/>
      <c r="B181" s="57"/>
      <c r="C181" s="59"/>
      <c r="D181" s="119"/>
      <c r="E181" s="43"/>
      <c r="F181" s="43"/>
      <c r="G181" s="58"/>
      <c r="H181" s="123"/>
      <c r="I181" s="132"/>
      <c r="J181" s="135">
        <f t="shared" si="43"/>
        <v>0</v>
      </c>
      <c r="K181" s="64" t="str">
        <f t="shared" si="52"/>
        <v>0</v>
      </c>
      <c r="L181" s="65" t="str">
        <f t="shared" si="53"/>
        <v>0</v>
      </c>
      <c r="M181" s="55">
        <f>SUMIFS($J:$J,$C:$C,Data!$B$6,$B:$B,$B181)</f>
        <v>0</v>
      </c>
      <c r="N181" s="55">
        <f>SUMIFS($J:$J,$C:$C,Data!$B$7,$B:$B,$B181)</f>
        <v>0</v>
      </c>
      <c r="O181" s="55">
        <f>SUMIFS($J:$J,$C:$C,Data!$B$8,$B:$B,$B181)</f>
        <v>0</v>
      </c>
      <c r="P181" s="55">
        <f t="shared" si="44"/>
        <v>0</v>
      </c>
      <c r="Q181" s="55">
        <f t="shared" si="45"/>
        <v>0</v>
      </c>
      <c r="R181" s="25" t="b">
        <f>AND($L181="A",$C$5=Data!$G$24)</f>
        <v>0</v>
      </c>
      <c r="S181" s="25" t="b">
        <f>AND($L181="A",$C$5=Data!$G$23)</f>
        <v>0</v>
      </c>
      <c r="T181" s="55">
        <f t="shared" si="46"/>
        <v>0</v>
      </c>
      <c r="U181" s="55">
        <f t="shared" si="54"/>
        <v>0</v>
      </c>
      <c r="V181" s="25" t="b">
        <f>AND($L181="B",$C$6=Data!$G$24)</f>
        <v>0</v>
      </c>
      <c r="W181" s="25" t="b">
        <f>AND($L181="B",$C$6=Data!$G$23)</f>
        <v>0</v>
      </c>
      <c r="X181" s="55">
        <f t="shared" si="47"/>
        <v>0</v>
      </c>
      <c r="Y181" s="55">
        <f t="shared" si="55"/>
        <v>0</v>
      </c>
      <c r="Z181" s="25" t="b">
        <f>AND($L181="C",$C$7=Data!$G$24)</f>
        <v>0</v>
      </c>
      <c r="AA181" s="25" t="b">
        <f>AND($L181="C",$C$7=Data!$G$23)</f>
        <v>0</v>
      </c>
      <c r="AB181" s="55">
        <f t="shared" si="48"/>
        <v>0</v>
      </c>
      <c r="AC181" s="55">
        <f t="shared" si="56"/>
        <v>0</v>
      </c>
      <c r="AE181" s="55">
        <f t="shared" si="49"/>
        <v>0</v>
      </c>
      <c r="AG181" s="125" t="b">
        <f>OR(AND($C$5=Data!$G$24,K181="A"),AND($C$6=Data!$G$24,K181="B"),AND($C$7=Data!$G$24,K181="C"))*COUNTIFS(B:B,B181,K:K,K181,B:B,"&lt;&gt;"&amp;"",C:C,"&lt;&gt;"&amp;"")&gt;1</f>
        <v>0</v>
      </c>
      <c r="AH181" s="125" t="b">
        <f t="shared" si="50"/>
        <v>0</v>
      </c>
      <c r="AI181" s="55">
        <f t="shared" si="51"/>
        <v>0</v>
      </c>
    </row>
    <row r="182" spans="1:35" ht="30.75" customHeight="1" x14ac:dyDescent="0.25">
      <c r="A182" s="57"/>
      <c r="B182" s="57"/>
      <c r="C182" s="59"/>
      <c r="D182" s="119"/>
      <c r="E182" s="43"/>
      <c r="F182" s="43"/>
      <c r="G182" s="58"/>
      <c r="H182" s="123"/>
      <c r="I182" s="132"/>
      <c r="J182" s="135">
        <f t="shared" si="43"/>
        <v>0</v>
      </c>
      <c r="K182" s="64" t="str">
        <f t="shared" si="52"/>
        <v>0</v>
      </c>
      <c r="L182" s="65" t="str">
        <f t="shared" si="53"/>
        <v>0</v>
      </c>
      <c r="M182" s="55">
        <f>SUMIFS($J:$J,$C:$C,Data!$B$6,$B:$B,$B182)</f>
        <v>0</v>
      </c>
      <c r="N182" s="55">
        <f>SUMIFS($J:$J,$C:$C,Data!$B$7,$B:$B,$B182)</f>
        <v>0</v>
      </c>
      <c r="O182" s="55">
        <f>SUMIFS($J:$J,$C:$C,Data!$B$8,$B:$B,$B182)</f>
        <v>0</v>
      </c>
      <c r="P182" s="55">
        <f t="shared" si="44"/>
        <v>0</v>
      </c>
      <c r="Q182" s="55">
        <f t="shared" si="45"/>
        <v>0</v>
      </c>
      <c r="R182" s="25" t="b">
        <f>AND($L182="A",$C$5=Data!$G$24)</f>
        <v>0</v>
      </c>
      <c r="S182" s="25" t="b">
        <f>AND($L182="A",$C$5=Data!$G$23)</f>
        <v>0</v>
      </c>
      <c r="T182" s="55">
        <f t="shared" si="46"/>
        <v>0</v>
      </c>
      <c r="U182" s="55">
        <f t="shared" si="54"/>
        <v>0</v>
      </c>
      <c r="V182" s="25" t="b">
        <f>AND($L182="B",$C$6=Data!$G$24)</f>
        <v>0</v>
      </c>
      <c r="W182" s="25" t="b">
        <f>AND($L182="B",$C$6=Data!$G$23)</f>
        <v>0</v>
      </c>
      <c r="X182" s="55">
        <f t="shared" si="47"/>
        <v>0</v>
      </c>
      <c r="Y182" s="55">
        <f t="shared" si="55"/>
        <v>0</v>
      </c>
      <c r="Z182" s="25" t="b">
        <f>AND($L182="C",$C$7=Data!$G$24)</f>
        <v>0</v>
      </c>
      <c r="AA182" s="25" t="b">
        <f>AND($L182="C",$C$7=Data!$G$23)</f>
        <v>0</v>
      </c>
      <c r="AB182" s="55">
        <f t="shared" si="48"/>
        <v>0</v>
      </c>
      <c r="AC182" s="55">
        <f t="shared" si="56"/>
        <v>0</v>
      </c>
      <c r="AE182" s="55">
        <f t="shared" si="49"/>
        <v>0</v>
      </c>
      <c r="AG182" s="125" t="b">
        <f>OR(AND($C$5=Data!$G$24,K182="A"),AND($C$6=Data!$G$24,K182="B"),AND($C$7=Data!$G$24,K182="C"))*COUNTIFS(B:B,B182,K:K,K182,B:B,"&lt;&gt;"&amp;"",C:C,"&lt;&gt;"&amp;"")&gt;1</f>
        <v>0</v>
      </c>
      <c r="AH182" s="125" t="b">
        <f t="shared" si="50"/>
        <v>0</v>
      </c>
      <c r="AI182" s="55">
        <f t="shared" si="51"/>
        <v>0</v>
      </c>
    </row>
    <row r="183" spans="1:35" ht="30.75" customHeight="1" x14ac:dyDescent="0.25">
      <c r="A183" s="57"/>
      <c r="B183" s="57"/>
      <c r="C183" s="59"/>
      <c r="D183" s="119"/>
      <c r="E183" s="43"/>
      <c r="F183" s="43"/>
      <c r="G183" s="58"/>
      <c r="H183" s="123"/>
      <c r="I183" s="132"/>
      <c r="J183" s="135">
        <f t="shared" si="43"/>
        <v>0</v>
      </c>
      <c r="K183" s="64" t="str">
        <f t="shared" si="52"/>
        <v>0</v>
      </c>
      <c r="L183" s="65" t="str">
        <f t="shared" si="53"/>
        <v>0</v>
      </c>
      <c r="M183" s="55">
        <f>SUMIFS($J:$J,$C:$C,Data!$B$6,$B:$B,$B183)</f>
        <v>0</v>
      </c>
      <c r="N183" s="55">
        <f>SUMIFS($J:$J,$C:$C,Data!$B$7,$B:$B,$B183)</f>
        <v>0</v>
      </c>
      <c r="O183" s="55">
        <f>SUMIFS($J:$J,$C:$C,Data!$B$8,$B:$B,$B183)</f>
        <v>0</v>
      </c>
      <c r="P183" s="55">
        <f t="shared" si="44"/>
        <v>0</v>
      </c>
      <c r="Q183" s="55">
        <f t="shared" si="45"/>
        <v>0</v>
      </c>
      <c r="R183" s="25" t="b">
        <f>AND($L183="A",$C$5=Data!$G$24)</f>
        <v>0</v>
      </c>
      <c r="S183" s="25" t="b">
        <f>AND($L183="A",$C$5=Data!$G$23)</f>
        <v>0</v>
      </c>
      <c r="T183" s="55">
        <f t="shared" si="46"/>
        <v>0</v>
      </c>
      <c r="U183" s="55">
        <f t="shared" si="54"/>
        <v>0</v>
      </c>
      <c r="V183" s="25" t="b">
        <f>AND($L183="B",$C$6=Data!$G$24)</f>
        <v>0</v>
      </c>
      <c r="W183" s="25" t="b">
        <f>AND($L183="B",$C$6=Data!$G$23)</f>
        <v>0</v>
      </c>
      <c r="X183" s="55">
        <f t="shared" si="47"/>
        <v>0</v>
      </c>
      <c r="Y183" s="55">
        <f t="shared" si="55"/>
        <v>0</v>
      </c>
      <c r="Z183" s="25" t="b">
        <f>AND($L183="C",$C$7=Data!$G$24)</f>
        <v>0</v>
      </c>
      <c r="AA183" s="25" t="b">
        <f>AND($L183="C",$C$7=Data!$G$23)</f>
        <v>0</v>
      </c>
      <c r="AB183" s="55">
        <f t="shared" si="48"/>
        <v>0</v>
      </c>
      <c r="AC183" s="55">
        <f t="shared" si="56"/>
        <v>0</v>
      </c>
      <c r="AE183" s="55">
        <f t="shared" si="49"/>
        <v>0</v>
      </c>
      <c r="AG183" s="125" t="b">
        <f>OR(AND($C$5=Data!$G$24,K183="A"),AND($C$6=Data!$G$24,K183="B"),AND($C$7=Data!$G$24,K183="C"))*COUNTIFS(B:B,B183,K:K,K183,B:B,"&lt;&gt;"&amp;"",C:C,"&lt;&gt;"&amp;"")&gt;1</f>
        <v>0</v>
      </c>
      <c r="AH183" s="125" t="b">
        <f t="shared" si="50"/>
        <v>0</v>
      </c>
      <c r="AI183" s="55">
        <f t="shared" si="51"/>
        <v>0</v>
      </c>
    </row>
    <row r="184" spans="1:35" ht="30.75" customHeight="1" x14ac:dyDescent="0.25">
      <c r="A184" s="57"/>
      <c r="B184" s="57"/>
      <c r="C184" s="59"/>
      <c r="D184" s="119"/>
      <c r="E184" s="43"/>
      <c r="F184" s="43"/>
      <c r="G184" s="58"/>
      <c r="H184" s="123"/>
      <c r="I184" s="132"/>
      <c r="J184" s="135">
        <f t="shared" si="43"/>
        <v>0</v>
      </c>
      <c r="K184" s="64" t="str">
        <f t="shared" si="52"/>
        <v>0</v>
      </c>
      <c r="L184" s="65" t="str">
        <f t="shared" si="53"/>
        <v>0</v>
      </c>
      <c r="M184" s="55">
        <f>SUMIFS($J:$J,$C:$C,Data!$B$6,$B:$B,$B184)</f>
        <v>0</v>
      </c>
      <c r="N184" s="55">
        <f>SUMIFS($J:$J,$C:$C,Data!$B$7,$B:$B,$B184)</f>
        <v>0</v>
      </c>
      <c r="O184" s="55">
        <f>SUMIFS($J:$J,$C:$C,Data!$B$8,$B:$B,$B184)</f>
        <v>0</v>
      </c>
      <c r="P184" s="55">
        <f t="shared" si="44"/>
        <v>0</v>
      </c>
      <c r="Q184" s="55">
        <f t="shared" si="45"/>
        <v>0</v>
      </c>
      <c r="R184" s="25" t="b">
        <f>AND($L184="A",$C$5=Data!$G$24)</f>
        <v>0</v>
      </c>
      <c r="S184" s="25" t="b">
        <f>AND($L184="A",$C$5=Data!$G$23)</f>
        <v>0</v>
      </c>
      <c r="T184" s="55">
        <f t="shared" si="46"/>
        <v>0</v>
      </c>
      <c r="U184" s="55">
        <f t="shared" si="54"/>
        <v>0</v>
      </c>
      <c r="V184" s="25" t="b">
        <f>AND($L184="B",$C$6=Data!$G$24)</f>
        <v>0</v>
      </c>
      <c r="W184" s="25" t="b">
        <f>AND($L184="B",$C$6=Data!$G$23)</f>
        <v>0</v>
      </c>
      <c r="X184" s="55">
        <f t="shared" si="47"/>
        <v>0</v>
      </c>
      <c r="Y184" s="55">
        <f t="shared" si="55"/>
        <v>0</v>
      </c>
      <c r="Z184" s="25" t="b">
        <f>AND($L184="C",$C$7=Data!$G$24)</f>
        <v>0</v>
      </c>
      <c r="AA184" s="25" t="b">
        <f>AND($L184="C",$C$7=Data!$G$23)</f>
        <v>0</v>
      </c>
      <c r="AB184" s="55">
        <f t="shared" si="48"/>
        <v>0</v>
      </c>
      <c r="AC184" s="55">
        <f t="shared" si="56"/>
        <v>0</v>
      </c>
      <c r="AE184" s="55">
        <f t="shared" si="49"/>
        <v>0</v>
      </c>
      <c r="AG184" s="125" t="b">
        <f>OR(AND($C$5=Data!$G$24,K184="A"),AND($C$6=Data!$G$24,K184="B"),AND($C$7=Data!$G$24,K184="C"))*COUNTIFS(B:B,B184,K:K,K184,B:B,"&lt;&gt;"&amp;"",C:C,"&lt;&gt;"&amp;"")&gt;1</f>
        <v>0</v>
      </c>
      <c r="AH184" s="125" t="b">
        <f t="shared" si="50"/>
        <v>0</v>
      </c>
      <c r="AI184" s="55">
        <f t="shared" si="51"/>
        <v>0</v>
      </c>
    </row>
    <row r="185" spans="1:35" ht="30.75" customHeight="1" x14ac:dyDescent="0.25">
      <c r="A185" s="57"/>
      <c r="B185" s="57"/>
      <c r="C185" s="59"/>
      <c r="D185" s="119"/>
      <c r="E185" s="43"/>
      <c r="F185" s="43"/>
      <c r="G185" s="58"/>
      <c r="H185" s="123"/>
      <c r="I185" s="132"/>
      <c r="J185" s="135">
        <f t="shared" si="43"/>
        <v>0</v>
      </c>
      <c r="K185" s="64" t="str">
        <f t="shared" si="52"/>
        <v>0</v>
      </c>
      <c r="L185" s="65" t="str">
        <f t="shared" si="53"/>
        <v>0</v>
      </c>
      <c r="M185" s="55">
        <f>SUMIFS($J:$J,$C:$C,Data!$B$6,$B:$B,$B185)</f>
        <v>0</v>
      </c>
      <c r="N185" s="55">
        <f>SUMIFS($J:$J,$C:$C,Data!$B$7,$B:$B,$B185)</f>
        <v>0</v>
      </c>
      <c r="O185" s="55">
        <f>SUMIFS($J:$J,$C:$C,Data!$B$8,$B:$B,$B185)</f>
        <v>0</v>
      </c>
      <c r="P185" s="55">
        <f t="shared" si="44"/>
        <v>0</v>
      </c>
      <c r="Q185" s="55">
        <f t="shared" si="45"/>
        <v>0</v>
      </c>
      <c r="R185" s="25" t="b">
        <f>AND($L185="A",$C$5=Data!$G$24)</f>
        <v>0</v>
      </c>
      <c r="S185" s="25" t="b">
        <f>AND($L185="A",$C$5=Data!$G$23)</f>
        <v>0</v>
      </c>
      <c r="T185" s="55">
        <f t="shared" si="46"/>
        <v>0</v>
      </c>
      <c r="U185" s="55">
        <f t="shared" si="54"/>
        <v>0</v>
      </c>
      <c r="V185" s="25" t="b">
        <f>AND($L185="B",$C$6=Data!$G$24)</f>
        <v>0</v>
      </c>
      <c r="W185" s="25" t="b">
        <f>AND($L185="B",$C$6=Data!$G$23)</f>
        <v>0</v>
      </c>
      <c r="X185" s="55">
        <f t="shared" si="47"/>
        <v>0</v>
      </c>
      <c r="Y185" s="55">
        <f t="shared" si="55"/>
        <v>0</v>
      </c>
      <c r="Z185" s="25" t="b">
        <f>AND($L185="C",$C$7=Data!$G$24)</f>
        <v>0</v>
      </c>
      <c r="AA185" s="25" t="b">
        <f>AND($L185="C",$C$7=Data!$G$23)</f>
        <v>0</v>
      </c>
      <c r="AB185" s="55">
        <f t="shared" si="48"/>
        <v>0</v>
      </c>
      <c r="AC185" s="55">
        <f t="shared" si="56"/>
        <v>0</v>
      </c>
      <c r="AE185" s="55">
        <f t="shared" si="49"/>
        <v>0</v>
      </c>
      <c r="AG185" s="125" t="b">
        <f>OR(AND($C$5=Data!$G$24,K185="A"),AND($C$6=Data!$G$24,K185="B"),AND($C$7=Data!$G$24,K185="C"))*COUNTIFS(B:B,B185,K:K,K185,B:B,"&lt;&gt;"&amp;"",C:C,"&lt;&gt;"&amp;"")&gt;1</f>
        <v>0</v>
      </c>
      <c r="AH185" s="125" t="b">
        <f t="shared" si="50"/>
        <v>0</v>
      </c>
      <c r="AI185" s="55">
        <f t="shared" si="51"/>
        <v>0</v>
      </c>
    </row>
    <row r="186" spans="1:35" ht="30.75" customHeight="1" x14ac:dyDescent="0.25">
      <c r="A186" s="57"/>
      <c r="B186" s="57"/>
      <c r="C186" s="59"/>
      <c r="D186" s="119"/>
      <c r="E186" s="43"/>
      <c r="F186" s="43"/>
      <c r="G186" s="58"/>
      <c r="H186" s="123"/>
      <c r="I186" s="132"/>
      <c r="J186" s="135">
        <f t="shared" si="43"/>
        <v>0</v>
      </c>
      <c r="K186" s="64" t="str">
        <f t="shared" si="52"/>
        <v>0</v>
      </c>
      <c r="L186" s="65" t="str">
        <f t="shared" si="53"/>
        <v>0</v>
      </c>
      <c r="M186" s="55">
        <f>SUMIFS($J:$J,$C:$C,Data!$B$6,$B:$B,$B186)</f>
        <v>0</v>
      </c>
      <c r="N186" s="55">
        <f>SUMIFS($J:$J,$C:$C,Data!$B$7,$B:$B,$B186)</f>
        <v>0</v>
      </c>
      <c r="O186" s="55">
        <f>SUMIFS($J:$J,$C:$C,Data!$B$8,$B:$B,$B186)</f>
        <v>0</v>
      </c>
      <c r="P186" s="55">
        <f t="shared" si="44"/>
        <v>0</v>
      </c>
      <c r="Q186" s="55">
        <f t="shared" si="45"/>
        <v>0</v>
      </c>
      <c r="R186" s="25" t="b">
        <f>AND($L186="A",$C$5=Data!$G$24)</f>
        <v>0</v>
      </c>
      <c r="S186" s="25" t="b">
        <f>AND($L186="A",$C$5=Data!$G$23)</f>
        <v>0</v>
      </c>
      <c r="T186" s="55">
        <f t="shared" si="46"/>
        <v>0</v>
      </c>
      <c r="U186" s="55">
        <f t="shared" si="54"/>
        <v>0</v>
      </c>
      <c r="V186" s="25" t="b">
        <f>AND($L186="B",$C$6=Data!$G$24)</f>
        <v>0</v>
      </c>
      <c r="W186" s="25" t="b">
        <f>AND($L186="B",$C$6=Data!$G$23)</f>
        <v>0</v>
      </c>
      <c r="X186" s="55">
        <f t="shared" si="47"/>
        <v>0</v>
      </c>
      <c r="Y186" s="55">
        <f t="shared" si="55"/>
        <v>0</v>
      </c>
      <c r="Z186" s="25" t="b">
        <f>AND($L186="C",$C$7=Data!$G$24)</f>
        <v>0</v>
      </c>
      <c r="AA186" s="25" t="b">
        <f>AND($L186="C",$C$7=Data!$G$23)</f>
        <v>0</v>
      </c>
      <c r="AB186" s="55">
        <f t="shared" si="48"/>
        <v>0</v>
      </c>
      <c r="AC186" s="55">
        <f t="shared" si="56"/>
        <v>0</v>
      </c>
      <c r="AE186" s="55">
        <f t="shared" si="49"/>
        <v>0</v>
      </c>
      <c r="AG186" s="125" t="b">
        <f>OR(AND($C$5=Data!$G$24,K186="A"),AND($C$6=Data!$G$24,K186="B"),AND($C$7=Data!$G$24,K186="C"))*COUNTIFS(B:B,B186,K:K,K186,B:B,"&lt;&gt;"&amp;"",C:C,"&lt;&gt;"&amp;"")&gt;1</f>
        <v>0</v>
      </c>
      <c r="AH186" s="125" t="b">
        <f t="shared" si="50"/>
        <v>0</v>
      </c>
      <c r="AI186" s="55">
        <f t="shared" si="51"/>
        <v>0</v>
      </c>
    </row>
    <row r="187" spans="1:35" ht="30.75" customHeight="1" x14ac:dyDescent="0.25">
      <c r="A187" s="57"/>
      <c r="B187" s="57"/>
      <c r="C187" s="59"/>
      <c r="D187" s="119"/>
      <c r="E187" s="43"/>
      <c r="F187" s="43"/>
      <c r="G187" s="58"/>
      <c r="H187" s="123"/>
      <c r="I187" s="132"/>
      <c r="J187" s="135">
        <f t="shared" si="43"/>
        <v>0</v>
      </c>
      <c r="K187" s="64" t="str">
        <f t="shared" si="52"/>
        <v>0</v>
      </c>
      <c r="L187" s="65" t="str">
        <f t="shared" si="53"/>
        <v>0</v>
      </c>
      <c r="M187" s="55">
        <f>SUMIFS($J:$J,$C:$C,Data!$B$6,$B:$B,$B187)</f>
        <v>0</v>
      </c>
      <c r="N187" s="55">
        <f>SUMIFS($J:$J,$C:$C,Data!$B$7,$B:$B,$B187)</f>
        <v>0</v>
      </c>
      <c r="O187" s="55">
        <f>SUMIFS($J:$J,$C:$C,Data!$B$8,$B:$B,$B187)</f>
        <v>0</v>
      </c>
      <c r="P187" s="55">
        <f t="shared" si="44"/>
        <v>0</v>
      </c>
      <c r="Q187" s="55">
        <f t="shared" si="45"/>
        <v>0</v>
      </c>
      <c r="R187" s="25" t="b">
        <f>AND($L187="A",$C$5=Data!$G$24)</f>
        <v>0</v>
      </c>
      <c r="S187" s="25" t="b">
        <f>AND($L187="A",$C$5=Data!$G$23)</f>
        <v>0</v>
      </c>
      <c r="T187" s="55">
        <f t="shared" si="46"/>
        <v>0</v>
      </c>
      <c r="U187" s="55">
        <f t="shared" si="54"/>
        <v>0</v>
      </c>
      <c r="V187" s="25" t="b">
        <f>AND($L187="B",$C$6=Data!$G$24)</f>
        <v>0</v>
      </c>
      <c r="W187" s="25" t="b">
        <f>AND($L187="B",$C$6=Data!$G$23)</f>
        <v>0</v>
      </c>
      <c r="X187" s="55">
        <f t="shared" si="47"/>
        <v>0</v>
      </c>
      <c r="Y187" s="55">
        <f t="shared" si="55"/>
        <v>0</v>
      </c>
      <c r="Z187" s="25" t="b">
        <f>AND($L187="C",$C$7=Data!$G$24)</f>
        <v>0</v>
      </c>
      <c r="AA187" s="25" t="b">
        <f>AND($L187="C",$C$7=Data!$G$23)</f>
        <v>0</v>
      </c>
      <c r="AB187" s="55">
        <f t="shared" si="48"/>
        <v>0</v>
      </c>
      <c r="AC187" s="55">
        <f t="shared" si="56"/>
        <v>0</v>
      </c>
      <c r="AE187" s="55">
        <f t="shared" si="49"/>
        <v>0</v>
      </c>
      <c r="AG187" s="125" t="b">
        <f>OR(AND($C$5=Data!$G$24,K187="A"),AND($C$6=Data!$G$24,K187="B"),AND($C$7=Data!$G$24,K187="C"))*COUNTIFS(B:B,B187,K:K,K187,B:B,"&lt;&gt;"&amp;"",C:C,"&lt;&gt;"&amp;"")&gt;1</f>
        <v>0</v>
      </c>
      <c r="AH187" s="125" t="b">
        <f t="shared" si="50"/>
        <v>0</v>
      </c>
      <c r="AI187" s="55">
        <f t="shared" si="51"/>
        <v>0</v>
      </c>
    </row>
    <row r="188" spans="1:35" ht="30.75" customHeight="1" x14ac:dyDescent="0.25">
      <c r="A188" s="57"/>
      <c r="B188" s="57"/>
      <c r="C188" s="59"/>
      <c r="D188" s="119"/>
      <c r="E188" s="43"/>
      <c r="F188" s="43"/>
      <c r="G188" s="58"/>
      <c r="H188" s="123"/>
      <c r="I188" s="132"/>
      <c r="J188" s="135">
        <f t="shared" si="43"/>
        <v>0</v>
      </c>
      <c r="K188" s="64" t="str">
        <f t="shared" si="52"/>
        <v>0</v>
      </c>
      <c r="L188" s="65" t="str">
        <f t="shared" si="53"/>
        <v>0</v>
      </c>
      <c r="M188" s="55">
        <f>SUMIFS($J:$J,$C:$C,Data!$B$6,$B:$B,$B188)</f>
        <v>0</v>
      </c>
      <c r="N188" s="55">
        <f>SUMIFS($J:$J,$C:$C,Data!$B$7,$B:$B,$B188)</f>
        <v>0</v>
      </c>
      <c r="O188" s="55">
        <f>SUMIFS($J:$J,$C:$C,Data!$B$8,$B:$B,$B188)</f>
        <v>0</v>
      </c>
      <c r="P188" s="55">
        <f t="shared" si="44"/>
        <v>0</v>
      </c>
      <c r="Q188" s="55">
        <f t="shared" si="45"/>
        <v>0</v>
      </c>
      <c r="R188" s="25" t="b">
        <f>AND($L188="A",$C$5=Data!$G$24)</f>
        <v>0</v>
      </c>
      <c r="S188" s="25" t="b">
        <f>AND($L188="A",$C$5=Data!$G$23)</f>
        <v>0</v>
      </c>
      <c r="T188" s="55">
        <f t="shared" si="46"/>
        <v>0</v>
      </c>
      <c r="U188" s="55">
        <f t="shared" si="54"/>
        <v>0</v>
      </c>
      <c r="V188" s="25" t="b">
        <f>AND($L188="B",$C$6=Data!$G$24)</f>
        <v>0</v>
      </c>
      <c r="W188" s="25" t="b">
        <f>AND($L188="B",$C$6=Data!$G$23)</f>
        <v>0</v>
      </c>
      <c r="X188" s="55">
        <f t="shared" si="47"/>
        <v>0</v>
      </c>
      <c r="Y188" s="55">
        <f t="shared" si="55"/>
        <v>0</v>
      </c>
      <c r="Z188" s="25" t="b">
        <f>AND($L188="C",$C$7=Data!$G$24)</f>
        <v>0</v>
      </c>
      <c r="AA188" s="25" t="b">
        <f>AND($L188="C",$C$7=Data!$G$23)</f>
        <v>0</v>
      </c>
      <c r="AB188" s="55">
        <f t="shared" si="48"/>
        <v>0</v>
      </c>
      <c r="AC188" s="55">
        <f t="shared" si="56"/>
        <v>0</v>
      </c>
      <c r="AE188" s="55">
        <f t="shared" si="49"/>
        <v>0</v>
      </c>
      <c r="AG188" s="125" t="b">
        <f>OR(AND($C$5=Data!$G$24,K188="A"),AND($C$6=Data!$G$24,K188="B"),AND($C$7=Data!$G$24,K188="C"))*COUNTIFS(B:B,B188,K:K,K188,B:B,"&lt;&gt;"&amp;"",C:C,"&lt;&gt;"&amp;"")&gt;1</f>
        <v>0</v>
      </c>
      <c r="AH188" s="125" t="b">
        <f t="shared" si="50"/>
        <v>0</v>
      </c>
      <c r="AI188" s="55">
        <f t="shared" si="51"/>
        <v>0</v>
      </c>
    </row>
    <row r="189" spans="1:35" ht="30.75" customHeight="1" x14ac:dyDescent="0.25">
      <c r="A189" s="57"/>
      <c r="B189" s="57"/>
      <c r="C189" s="59"/>
      <c r="D189" s="119"/>
      <c r="E189" s="43"/>
      <c r="F189" s="43"/>
      <c r="G189" s="58"/>
      <c r="H189" s="123"/>
      <c r="I189" s="132"/>
      <c r="J189" s="135">
        <f t="shared" si="43"/>
        <v>0</v>
      </c>
      <c r="K189" s="64" t="str">
        <f t="shared" si="52"/>
        <v>0</v>
      </c>
      <c r="L189" s="65" t="str">
        <f t="shared" si="53"/>
        <v>0</v>
      </c>
      <c r="M189" s="55">
        <f>SUMIFS($J:$J,$C:$C,Data!$B$6,$B:$B,$B189)</f>
        <v>0</v>
      </c>
      <c r="N189" s="55">
        <f>SUMIFS($J:$J,$C:$C,Data!$B$7,$B:$B,$B189)</f>
        <v>0</v>
      </c>
      <c r="O189" s="55">
        <f>SUMIFS($J:$J,$C:$C,Data!$B$8,$B:$B,$B189)</f>
        <v>0</v>
      </c>
      <c r="P189" s="55">
        <f t="shared" si="44"/>
        <v>0</v>
      </c>
      <c r="Q189" s="55">
        <f t="shared" si="45"/>
        <v>0</v>
      </c>
      <c r="R189" s="25" t="b">
        <f>AND($L189="A",$C$5=Data!$G$24)</f>
        <v>0</v>
      </c>
      <c r="S189" s="25" t="b">
        <f>AND($L189="A",$C$5=Data!$G$23)</f>
        <v>0</v>
      </c>
      <c r="T189" s="55">
        <f t="shared" si="46"/>
        <v>0</v>
      </c>
      <c r="U189" s="55">
        <f t="shared" si="54"/>
        <v>0</v>
      </c>
      <c r="V189" s="25" t="b">
        <f>AND($L189="B",$C$6=Data!$G$24)</f>
        <v>0</v>
      </c>
      <c r="W189" s="25" t="b">
        <f>AND($L189="B",$C$6=Data!$G$23)</f>
        <v>0</v>
      </c>
      <c r="X189" s="55">
        <f t="shared" si="47"/>
        <v>0</v>
      </c>
      <c r="Y189" s="55">
        <f t="shared" si="55"/>
        <v>0</v>
      </c>
      <c r="Z189" s="25" t="b">
        <f>AND($L189="C",$C$7=Data!$G$24)</f>
        <v>0</v>
      </c>
      <c r="AA189" s="25" t="b">
        <f>AND($L189="C",$C$7=Data!$G$23)</f>
        <v>0</v>
      </c>
      <c r="AB189" s="55">
        <f t="shared" si="48"/>
        <v>0</v>
      </c>
      <c r="AC189" s="55">
        <f t="shared" si="56"/>
        <v>0</v>
      </c>
      <c r="AE189" s="55">
        <f t="shared" si="49"/>
        <v>0</v>
      </c>
      <c r="AG189" s="125" t="b">
        <f>OR(AND($C$5=Data!$G$24,K189="A"),AND($C$6=Data!$G$24,K189="B"),AND($C$7=Data!$G$24,K189="C"))*COUNTIFS(B:B,B189,K:K,K189,B:B,"&lt;&gt;"&amp;"",C:C,"&lt;&gt;"&amp;"")&gt;1</f>
        <v>0</v>
      </c>
      <c r="AH189" s="125" t="b">
        <f t="shared" si="50"/>
        <v>0</v>
      </c>
      <c r="AI189" s="55">
        <f t="shared" si="51"/>
        <v>0</v>
      </c>
    </row>
    <row r="190" spans="1:35" ht="30.75" customHeight="1" x14ac:dyDescent="0.25">
      <c r="A190" s="57"/>
      <c r="B190" s="57"/>
      <c r="C190" s="59"/>
      <c r="D190" s="119"/>
      <c r="E190" s="43"/>
      <c r="F190" s="43"/>
      <c r="G190" s="58"/>
      <c r="H190" s="123"/>
      <c r="I190" s="132"/>
      <c r="J190" s="135">
        <f t="shared" si="43"/>
        <v>0</v>
      </c>
      <c r="K190" s="64" t="str">
        <f t="shared" si="52"/>
        <v>0</v>
      </c>
      <c r="L190" s="65" t="str">
        <f t="shared" si="53"/>
        <v>0</v>
      </c>
      <c r="M190" s="55">
        <f>SUMIFS($J:$J,$C:$C,Data!$B$6,$B:$B,$B190)</f>
        <v>0</v>
      </c>
      <c r="N190" s="55">
        <f>SUMIFS($J:$J,$C:$C,Data!$B$7,$B:$B,$B190)</f>
        <v>0</v>
      </c>
      <c r="O190" s="55">
        <f>SUMIFS($J:$J,$C:$C,Data!$B$8,$B:$B,$B190)</f>
        <v>0</v>
      </c>
      <c r="P190" s="55">
        <f t="shared" si="44"/>
        <v>0</v>
      </c>
      <c r="Q190" s="55">
        <f t="shared" si="45"/>
        <v>0</v>
      </c>
      <c r="R190" s="25" t="b">
        <f>AND($L190="A",$C$5=Data!$G$24)</f>
        <v>0</v>
      </c>
      <c r="S190" s="25" t="b">
        <f>AND($L190="A",$C$5=Data!$G$23)</f>
        <v>0</v>
      </c>
      <c r="T190" s="55">
        <f t="shared" si="46"/>
        <v>0</v>
      </c>
      <c r="U190" s="55">
        <f t="shared" si="54"/>
        <v>0</v>
      </c>
      <c r="V190" s="25" t="b">
        <f>AND($L190="B",$C$6=Data!$G$24)</f>
        <v>0</v>
      </c>
      <c r="W190" s="25" t="b">
        <f>AND($L190="B",$C$6=Data!$G$23)</f>
        <v>0</v>
      </c>
      <c r="X190" s="55">
        <f t="shared" si="47"/>
        <v>0</v>
      </c>
      <c r="Y190" s="55">
        <f t="shared" si="55"/>
        <v>0</v>
      </c>
      <c r="Z190" s="25" t="b">
        <f>AND($L190="C",$C$7=Data!$G$24)</f>
        <v>0</v>
      </c>
      <c r="AA190" s="25" t="b">
        <f>AND($L190="C",$C$7=Data!$G$23)</f>
        <v>0</v>
      </c>
      <c r="AB190" s="55">
        <f t="shared" si="48"/>
        <v>0</v>
      </c>
      <c r="AC190" s="55">
        <f t="shared" si="56"/>
        <v>0</v>
      </c>
      <c r="AE190" s="55">
        <f t="shared" si="49"/>
        <v>0</v>
      </c>
      <c r="AG190" s="125" t="b">
        <f>OR(AND($C$5=Data!$G$24,K190="A"),AND($C$6=Data!$G$24,K190="B"),AND($C$7=Data!$G$24,K190="C"))*COUNTIFS(B:B,B190,K:K,K190,B:B,"&lt;&gt;"&amp;"",C:C,"&lt;&gt;"&amp;"")&gt;1</f>
        <v>0</v>
      </c>
      <c r="AH190" s="125" t="b">
        <f t="shared" si="50"/>
        <v>0</v>
      </c>
      <c r="AI190" s="55">
        <f t="shared" si="51"/>
        <v>0</v>
      </c>
    </row>
    <row r="191" spans="1:35" ht="30.75" customHeight="1" x14ac:dyDescent="0.25">
      <c r="A191" s="57"/>
      <c r="B191" s="57"/>
      <c r="C191" s="59"/>
      <c r="D191" s="119"/>
      <c r="E191" s="43"/>
      <c r="F191" s="43"/>
      <c r="G191" s="58"/>
      <c r="H191" s="123"/>
      <c r="I191" s="132"/>
      <c r="J191" s="135">
        <f t="shared" si="43"/>
        <v>0</v>
      </c>
      <c r="K191" s="64" t="str">
        <f t="shared" si="52"/>
        <v>0</v>
      </c>
      <c r="L191" s="65" t="str">
        <f t="shared" si="53"/>
        <v>0</v>
      </c>
      <c r="M191" s="55">
        <f>SUMIFS($J:$J,$C:$C,Data!$B$6,$B:$B,$B191)</f>
        <v>0</v>
      </c>
      <c r="N191" s="55">
        <f>SUMIFS($J:$J,$C:$C,Data!$B$7,$B:$B,$B191)</f>
        <v>0</v>
      </c>
      <c r="O191" s="55">
        <f>SUMIFS($J:$J,$C:$C,Data!$B$8,$B:$B,$B191)</f>
        <v>0</v>
      </c>
      <c r="P191" s="55">
        <f t="shared" si="44"/>
        <v>0</v>
      </c>
      <c r="Q191" s="55">
        <f t="shared" si="45"/>
        <v>0</v>
      </c>
      <c r="R191" s="25" t="b">
        <f>AND($L191="A",$C$5=Data!$G$24)</f>
        <v>0</v>
      </c>
      <c r="S191" s="25" t="b">
        <f>AND($L191="A",$C$5=Data!$G$23)</f>
        <v>0</v>
      </c>
      <c r="T191" s="55">
        <f t="shared" si="46"/>
        <v>0</v>
      </c>
      <c r="U191" s="55">
        <f t="shared" si="54"/>
        <v>0</v>
      </c>
      <c r="V191" s="25" t="b">
        <f>AND($L191="B",$C$6=Data!$G$24)</f>
        <v>0</v>
      </c>
      <c r="W191" s="25" t="b">
        <f>AND($L191="B",$C$6=Data!$G$23)</f>
        <v>0</v>
      </c>
      <c r="X191" s="55">
        <f t="shared" si="47"/>
        <v>0</v>
      </c>
      <c r="Y191" s="55">
        <f t="shared" si="55"/>
        <v>0</v>
      </c>
      <c r="Z191" s="25" t="b">
        <f>AND($L191="C",$C$7=Data!$G$24)</f>
        <v>0</v>
      </c>
      <c r="AA191" s="25" t="b">
        <f>AND($L191="C",$C$7=Data!$G$23)</f>
        <v>0</v>
      </c>
      <c r="AB191" s="55">
        <f t="shared" si="48"/>
        <v>0</v>
      </c>
      <c r="AC191" s="55">
        <f t="shared" si="56"/>
        <v>0</v>
      </c>
      <c r="AE191" s="55">
        <f t="shared" si="49"/>
        <v>0</v>
      </c>
      <c r="AG191" s="125" t="b">
        <f>OR(AND($C$5=Data!$G$24,K191="A"),AND($C$6=Data!$G$24,K191="B"),AND($C$7=Data!$G$24,K191="C"))*COUNTIFS(B:B,B191,K:K,K191,B:B,"&lt;&gt;"&amp;"",C:C,"&lt;&gt;"&amp;"")&gt;1</f>
        <v>0</v>
      </c>
      <c r="AH191" s="125" t="b">
        <f t="shared" si="50"/>
        <v>0</v>
      </c>
      <c r="AI191" s="55">
        <f t="shared" si="51"/>
        <v>0</v>
      </c>
    </row>
    <row r="192" spans="1:35" ht="30.75" customHeight="1" x14ac:dyDescent="0.25">
      <c r="A192" s="57"/>
      <c r="B192" s="57"/>
      <c r="C192" s="59"/>
      <c r="D192" s="119"/>
      <c r="E192" s="43"/>
      <c r="F192" s="43"/>
      <c r="G192" s="58"/>
      <c r="H192" s="123"/>
      <c r="I192" s="132"/>
      <c r="J192" s="135">
        <f t="shared" si="43"/>
        <v>0</v>
      </c>
      <c r="K192" s="64" t="str">
        <f t="shared" si="52"/>
        <v>0</v>
      </c>
      <c r="L192" s="65" t="str">
        <f t="shared" si="53"/>
        <v>0</v>
      </c>
      <c r="M192" s="55">
        <f>SUMIFS($J:$J,$C:$C,Data!$B$6,$B:$B,$B192)</f>
        <v>0</v>
      </c>
      <c r="N192" s="55">
        <f>SUMIFS($J:$J,$C:$C,Data!$B$7,$B:$B,$B192)</f>
        <v>0</v>
      </c>
      <c r="O192" s="55">
        <f>SUMIFS($J:$J,$C:$C,Data!$B$8,$B:$B,$B192)</f>
        <v>0</v>
      </c>
      <c r="P192" s="55">
        <f t="shared" si="44"/>
        <v>0</v>
      </c>
      <c r="Q192" s="55">
        <f t="shared" si="45"/>
        <v>0</v>
      </c>
      <c r="R192" s="25" t="b">
        <f>AND($L192="A",$C$5=Data!$G$24)</f>
        <v>0</v>
      </c>
      <c r="S192" s="25" t="b">
        <f>AND($L192="A",$C$5=Data!$G$23)</f>
        <v>0</v>
      </c>
      <c r="T192" s="55">
        <f t="shared" si="46"/>
        <v>0</v>
      </c>
      <c r="U192" s="55">
        <f t="shared" si="54"/>
        <v>0</v>
      </c>
      <c r="V192" s="25" t="b">
        <f>AND($L192="B",$C$6=Data!$G$24)</f>
        <v>0</v>
      </c>
      <c r="W192" s="25" t="b">
        <f>AND($L192="B",$C$6=Data!$G$23)</f>
        <v>0</v>
      </c>
      <c r="X192" s="55">
        <f t="shared" si="47"/>
        <v>0</v>
      </c>
      <c r="Y192" s="55">
        <f t="shared" si="55"/>
        <v>0</v>
      </c>
      <c r="Z192" s="25" t="b">
        <f>AND($L192="C",$C$7=Data!$G$24)</f>
        <v>0</v>
      </c>
      <c r="AA192" s="25" t="b">
        <f>AND($L192="C",$C$7=Data!$G$23)</f>
        <v>0</v>
      </c>
      <c r="AB192" s="55">
        <f t="shared" si="48"/>
        <v>0</v>
      </c>
      <c r="AC192" s="55">
        <f t="shared" si="56"/>
        <v>0</v>
      </c>
      <c r="AE192" s="55">
        <f t="shared" si="49"/>
        <v>0</v>
      </c>
      <c r="AG192" s="125" t="b">
        <f>OR(AND($C$5=Data!$G$24,K192="A"),AND($C$6=Data!$G$24,K192="B"),AND($C$7=Data!$G$24,K192="C"))*COUNTIFS(B:B,B192,K:K,K192,B:B,"&lt;&gt;"&amp;"",C:C,"&lt;&gt;"&amp;"")&gt;1</f>
        <v>0</v>
      </c>
      <c r="AH192" s="125" t="b">
        <f t="shared" si="50"/>
        <v>0</v>
      </c>
      <c r="AI192" s="55">
        <f t="shared" si="51"/>
        <v>0</v>
      </c>
    </row>
    <row r="193" spans="1:35" ht="30.75" customHeight="1" x14ac:dyDescent="0.25">
      <c r="A193" s="57"/>
      <c r="B193" s="57"/>
      <c r="C193" s="59"/>
      <c r="D193" s="119"/>
      <c r="E193" s="43"/>
      <c r="F193" s="43"/>
      <c r="G193" s="58"/>
      <c r="H193" s="123"/>
      <c r="I193" s="132"/>
      <c r="J193" s="135">
        <f t="shared" si="43"/>
        <v>0</v>
      </c>
      <c r="K193" s="64" t="str">
        <f t="shared" si="52"/>
        <v>0</v>
      </c>
      <c r="L193" s="65" t="str">
        <f t="shared" si="53"/>
        <v>0</v>
      </c>
      <c r="M193" s="55">
        <f>SUMIFS($J:$J,$C:$C,Data!$B$6,$B:$B,$B193)</f>
        <v>0</v>
      </c>
      <c r="N193" s="55">
        <f>SUMIFS($J:$J,$C:$C,Data!$B$7,$B:$B,$B193)</f>
        <v>0</v>
      </c>
      <c r="O193" s="55">
        <f>SUMIFS($J:$J,$C:$C,Data!$B$8,$B:$B,$B193)</f>
        <v>0</v>
      </c>
      <c r="P193" s="55">
        <f t="shared" si="44"/>
        <v>0</v>
      </c>
      <c r="Q193" s="55">
        <f t="shared" si="45"/>
        <v>0</v>
      </c>
      <c r="R193" s="25" t="b">
        <f>AND($L193="A",$C$5=Data!$G$24)</f>
        <v>0</v>
      </c>
      <c r="S193" s="25" t="b">
        <f>AND($L193="A",$C$5=Data!$G$23)</f>
        <v>0</v>
      </c>
      <c r="T193" s="55">
        <f t="shared" si="46"/>
        <v>0</v>
      </c>
      <c r="U193" s="55">
        <f t="shared" si="54"/>
        <v>0</v>
      </c>
      <c r="V193" s="25" t="b">
        <f>AND($L193="B",$C$6=Data!$G$24)</f>
        <v>0</v>
      </c>
      <c r="W193" s="25" t="b">
        <f>AND($L193="B",$C$6=Data!$G$23)</f>
        <v>0</v>
      </c>
      <c r="X193" s="55">
        <f t="shared" si="47"/>
        <v>0</v>
      </c>
      <c r="Y193" s="55">
        <f t="shared" si="55"/>
        <v>0</v>
      </c>
      <c r="Z193" s="25" t="b">
        <f>AND($L193="C",$C$7=Data!$G$24)</f>
        <v>0</v>
      </c>
      <c r="AA193" s="25" t="b">
        <f>AND($L193="C",$C$7=Data!$G$23)</f>
        <v>0</v>
      </c>
      <c r="AB193" s="55">
        <f t="shared" si="48"/>
        <v>0</v>
      </c>
      <c r="AC193" s="55">
        <f t="shared" si="56"/>
        <v>0</v>
      </c>
      <c r="AE193" s="55">
        <f t="shared" si="49"/>
        <v>0</v>
      </c>
      <c r="AG193" s="125" t="b">
        <f>OR(AND($C$5=Data!$G$24,K193="A"),AND($C$6=Data!$G$24,K193="B"),AND($C$7=Data!$G$24,K193="C"))*COUNTIFS(B:B,B193,K:K,K193,B:B,"&lt;&gt;"&amp;"",C:C,"&lt;&gt;"&amp;"")&gt;1</f>
        <v>0</v>
      </c>
      <c r="AH193" s="125" t="b">
        <f t="shared" si="50"/>
        <v>0</v>
      </c>
      <c r="AI193" s="55">
        <f t="shared" si="51"/>
        <v>0</v>
      </c>
    </row>
    <row r="194" spans="1:35" ht="30.75" customHeight="1" x14ac:dyDescent="0.25">
      <c r="A194" s="57"/>
      <c r="B194" s="57"/>
      <c r="C194" s="59"/>
      <c r="D194" s="119"/>
      <c r="E194" s="43"/>
      <c r="F194" s="43"/>
      <c r="G194" s="58"/>
      <c r="H194" s="123"/>
      <c r="I194" s="132"/>
      <c r="J194" s="135">
        <f t="shared" si="43"/>
        <v>0</v>
      </c>
      <c r="K194" s="64" t="str">
        <f t="shared" si="52"/>
        <v>0</v>
      </c>
      <c r="L194" s="65" t="str">
        <f t="shared" si="53"/>
        <v>0</v>
      </c>
      <c r="M194" s="55">
        <f>SUMIFS($J:$J,$C:$C,Data!$B$6,$B:$B,$B194)</f>
        <v>0</v>
      </c>
      <c r="N194" s="55">
        <f>SUMIFS($J:$J,$C:$C,Data!$B$7,$B:$B,$B194)</f>
        <v>0</v>
      </c>
      <c r="O194" s="55">
        <f>SUMIFS($J:$J,$C:$C,Data!$B$8,$B:$B,$B194)</f>
        <v>0</v>
      </c>
      <c r="P194" s="55">
        <f t="shared" si="44"/>
        <v>0</v>
      </c>
      <c r="Q194" s="55">
        <f t="shared" si="45"/>
        <v>0</v>
      </c>
      <c r="R194" s="25" t="b">
        <f>AND($L194="A",$C$5=Data!$G$24)</f>
        <v>0</v>
      </c>
      <c r="S194" s="25" t="b">
        <f>AND($L194="A",$C$5=Data!$G$23)</f>
        <v>0</v>
      </c>
      <c r="T194" s="55">
        <f t="shared" si="46"/>
        <v>0</v>
      </c>
      <c r="U194" s="55">
        <f t="shared" si="54"/>
        <v>0</v>
      </c>
      <c r="V194" s="25" t="b">
        <f>AND($L194="B",$C$6=Data!$G$24)</f>
        <v>0</v>
      </c>
      <c r="W194" s="25" t="b">
        <f>AND($L194="B",$C$6=Data!$G$23)</f>
        <v>0</v>
      </c>
      <c r="X194" s="55">
        <f t="shared" si="47"/>
        <v>0</v>
      </c>
      <c r="Y194" s="55">
        <f t="shared" si="55"/>
        <v>0</v>
      </c>
      <c r="Z194" s="25" t="b">
        <f>AND($L194="C",$C$7=Data!$G$24)</f>
        <v>0</v>
      </c>
      <c r="AA194" s="25" t="b">
        <f>AND($L194="C",$C$7=Data!$G$23)</f>
        <v>0</v>
      </c>
      <c r="AB194" s="55">
        <f t="shared" si="48"/>
        <v>0</v>
      </c>
      <c r="AC194" s="55">
        <f t="shared" si="56"/>
        <v>0</v>
      </c>
      <c r="AE194" s="55">
        <f t="shared" si="49"/>
        <v>0</v>
      </c>
      <c r="AG194" s="125" t="b">
        <f>OR(AND($C$5=Data!$G$24,K194="A"),AND($C$6=Data!$G$24,K194="B"),AND($C$7=Data!$G$24,K194="C"))*COUNTIFS(B:B,B194,K:K,K194,B:B,"&lt;&gt;"&amp;"",C:C,"&lt;&gt;"&amp;"")&gt;1</f>
        <v>0</v>
      </c>
      <c r="AH194" s="125" t="b">
        <f t="shared" si="50"/>
        <v>0</v>
      </c>
      <c r="AI194" s="55">
        <f t="shared" si="51"/>
        <v>0</v>
      </c>
    </row>
    <row r="195" spans="1:35" ht="30.75" customHeight="1" x14ac:dyDescent="0.25">
      <c r="A195" s="57"/>
      <c r="B195" s="57"/>
      <c r="C195" s="59"/>
      <c r="D195" s="119"/>
      <c r="E195" s="43"/>
      <c r="F195" s="43"/>
      <c r="G195" s="58"/>
      <c r="H195" s="123"/>
      <c r="I195" s="132"/>
      <c r="J195" s="135">
        <f t="shared" si="43"/>
        <v>0</v>
      </c>
      <c r="K195" s="64" t="str">
        <f t="shared" si="52"/>
        <v>0</v>
      </c>
      <c r="L195" s="65" t="str">
        <f t="shared" si="53"/>
        <v>0</v>
      </c>
      <c r="M195" s="55">
        <f>SUMIFS($J:$J,$C:$C,Data!$B$6,$B:$B,$B195)</f>
        <v>0</v>
      </c>
      <c r="N195" s="55">
        <f>SUMIFS($J:$J,$C:$C,Data!$B$7,$B:$B,$B195)</f>
        <v>0</v>
      </c>
      <c r="O195" s="55">
        <f>SUMIFS($J:$J,$C:$C,Data!$B$8,$B:$B,$B195)</f>
        <v>0</v>
      </c>
      <c r="P195" s="55">
        <f t="shared" si="44"/>
        <v>0</v>
      </c>
      <c r="Q195" s="55">
        <f t="shared" si="45"/>
        <v>0</v>
      </c>
      <c r="R195" s="25" t="b">
        <f>AND($L195="A",$C$5=Data!$G$24)</f>
        <v>0</v>
      </c>
      <c r="S195" s="25" t="b">
        <f>AND($L195="A",$C$5=Data!$G$23)</f>
        <v>0</v>
      </c>
      <c r="T195" s="55">
        <f t="shared" si="46"/>
        <v>0</v>
      </c>
      <c r="U195" s="55">
        <f t="shared" si="54"/>
        <v>0</v>
      </c>
      <c r="V195" s="25" t="b">
        <f>AND($L195="B",$C$6=Data!$G$24)</f>
        <v>0</v>
      </c>
      <c r="W195" s="25" t="b">
        <f>AND($L195="B",$C$6=Data!$G$23)</f>
        <v>0</v>
      </c>
      <c r="X195" s="55">
        <f t="shared" si="47"/>
        <v>0</v>
      </c>
      <c r="Y195" s="55">
        <f t="shared" si="55"/>
        <v>0</v>
      </c>
      <c r="Z195" s="25" t="b">
        <f>AND($L195="C",$C$7=Data!$G$24)</f>
        <v>0</v>
      </c>
      <c r="AA195" s="25" t="b">
        <f>AND($L195="C",$C$7=Data!$G$23)</f>
        <v>0</v>
      </c>
      <c r="AB195" s="55">
        <f t="shared" si="48"/>
        <v>0</v>
      </c>
      <c r="AC195" s="55">
        <f t="shared" si="56"/>
        <v>0</v>
      </c>
      <c r="AE195" s="55">
        <f t="shared" si="49"/>
        <v>0</v>
      </c>
      <c r="AG195" s="125" t="b">
        <f>OR(AND($C$5=Data!$G$24,K195="A"),AND($C$6=Data!$G$24,K195="B"),AND($C$7=Data!$G$24,K195="C"))*COUNTIFS(B:B,B195,K:K,K195,B:B,"&lt;&gt;"&amp;"",C:C,"&lt;&gt;"&amp;"")&gt;1</f>
        <v>0</v>
      </c>
      <c r="AH195" s="125" t="b">
        <f t="shared" si="50"/>
        <v>0</v>
      </c>
      <c r="AI195" s="55">
        <f t="shared" si="51"/>
        <v>0</v>
      </c>
    </row>
    <row r="196" spans="1:35" ht="30.75" customHeight="1" x14ac:dyDescent="0.25">
      <c r="A196" s="57"/>
      <c r="B196" s="57"/>
      <c r="C196" s="59"/>
      <c r="D196" s="119"/>
      <c r="E196" s="43"/>
      <c r="F196" s="43"/>
      <c r="G196" s="58"/>
      <c r="H196" s="123"/>
      <c r="I196" s="132"/>
      <c r="J196" s="135">
        <f t="shared" si="43"/>
        <v>0</v>
      </c>
      <c r="K196" s="64" t="str">
        <f t="shared" si="52"/>
        <v>0</v>
      </c>
      <c r="L196" s="65" t="str">
        <f t="shared" si="53"/>
        <v>0</v>
      </c>
      <c r="M196" s="55">
        <f>SUMIFS($J:$J,$C:$C,Data!$B$6,$B:$B,$B196)</f>
        <v>0</v>
      </c>
      <c r="N196" s="55">
        <f>SUMIFS($J:$J,$C:$C,Data!$B$7,$B:$B,$B196)</f>
        <v>0</v>
      </c>
      <c r="O196" s="55">
        <f>SUMIFS($J:$J,$C:$C,Data!$B$8,$B:$B,$B196)</f>
        <v>0</v>
      </c>
      <c r="P196" s="55">
        <f t="shared" si="44"/>
        <v>0</v>
      </c>
      <c r="Q196" s="55">
        <f t="shared" si="45"/>
        <v>0</v>
      </c>
      <c r="R196" s="25" t="b">
        <f>AND($L196="A",$C$5=Data!$G$24)</f>
        <v>0</v>
      </c>
      <c r="S196" s="25" t="b">
        <f>AND($L196="A",$C$5=Data!$G$23)</f>
        <v>0</v>
      </c>
      <c r="T196" s="55">
        <f t="shared" si="46"/>
        <v>0</v>
      </c>
      <c r="U196" s="55">
        <f t="shared" si="54"/>
        <v>0</v>
      </c>
      <c r="V196" s="25" t="b">
        <f>AND($L196="B",$C$6=Data!$G$24)</f>
        <v>0</v>
      </c>
      <c r="W196" s="25" t="b">
        <f>AND($L196="B",$C$6=Data!$G$23)</f>
        <v>0</v>
      </c>
      <c r="X196" s="55">
        <f t="shared" si="47"/>
        <v>0</v>
      </c>
      <c r="Y196" s="55">
        <f t="shared" si="55"/>
        <v>0</v>
      </c>
      <c r="Z196" s="25" t="b">
        <f>AND($L196="C",$C$7=Data!$G$24)</f>
        <v>0</v>
      </c>
      <c r="AA196" s="25" t="b">
        <f>AND($L196="C",$C$7=Data!$G$23)</f>
        <v>0</v>
      </c>
      <c r="AB196" s="55">
        <f t="shared" si="48"/>
        <v>0</v>
      </c>
      <c r="AC196" s="55">
        <f t="shared" si="56"/>
        <v>0</v>
      </c>
      <c r="AE196" s="55">
        <f t="shared" si="49"/>
        <v>0</v>
      </c>
      <c r="AG196" s="125" t="b">
        <f>OR(AND($C$5=Data!$G$24,K196="A"),AND($C$6=Data!$G$24,K196="B"),AND($C$7=Data!$G$24,K196="C"))*COUNTIFS(B:B,B196,K:K,K196,B:B,"&lt;&gt;"&amp;"",C:C,"&lt;&gt;"&amp;"")&gt;1</f>
        <v>0</v>
      </c>
      <c r="AH196" s="125" t="b">
        <f t="shared" si="50"/>
        <v>0</v>
      </c>
      <c r="AI196" s="55">
        <f t="shared" si="51"/>
        <v>0</v>
      </c>
    </row>
    <row r="197" spans="1:35" ht="30.75" customHeight="1" x14ac:dyDescent="0.25">
      <c r="A197" s="57"/>
      <c r="B197" s="57"/>
      <c r="C197" s="59"/>
      <c r="D197" s="119"/>
      <c r="E197" s="43"/>
      <c r="F197" s="43"/>
      <c r="G197" s="58"/>
      <c r="H197" s="123"/>
      <c r="I197" s="132"/>
      <c r="J197" s="135">
        <f t="shared" si="43"/>
        <v>0</v>
      </c>
      <c r="K197" s="64" t="str">
        <f t="shared" si="52"/>
        <v>0</v>
      </c>
      <c r="L197" s="65" t="str">
        <f t="shared" si="53"/>
        <v>0</v>
      </c>
      <c r="M197" s="55">
        <f>SUMIFS($J:$J,$C:$C,Data!$B$6,$B:$B,$B197)</f>
        <v>0</v>
      </c>
      <c r="N197" s="55">
        <f>SUMIFS($J:$J,$C:$C,Data!$B$7,$B:$B,$B197)</f>
        <v>0</v>
      </c>
      <c r="O197" s="55">
        <f>SUMIFS($J:$J,$C:$C,Data!$B$8,$B:$B,$B197)</f>
        <v>0</v>
      </c>
      <c r="P197" s="55">
        <f t="shared" si="44"/>
        <v>0</v>
      </c>
      <c r="Q197" s="55">
        <f t="shared" si="45"/>
        <v>0</v>
      </c>
      <c r="R197" s="25" t="b">
        <f>AND($L197="A",$C$5=Data!$G$24)</f>
        <v>0</v>
      </c>
      <c r="S197" s="25" t="b">
        <f>AND($L197="A",$C$5=Data!$G$23)</f>
        <v>0</v>
      </c>
      <c r="T197" s="55">
        <f t="shared" si="46"/>
        <v>0</v>
      </c>
      <c r="U197" s="55">
        <f t="shared" si="54"/>
        <v>0</v>
      </c>
      <c r="V197" s="25" t="b">
        <f>AND($L197="B",$C$6=Data!$G$24)</f>
        <v>0</v>
      </c>
      <c r="W197" s="25" t="b">
        <f>AND($L197="B",$C$6=Data!$G$23)</f>
        <v>0</v>
      </c>
      <c r="X197" s="55">
        <f t="shared" si="47"/>
        <v>0</v>
      </c>
      <c r="Y197" s="55">
        <f t="shared" si="55"/>
        <v>0</v>
      </c>
      <c r="Z197" s="25" t="b">
        <f>AND($L197="C",$C$7=Data!$G$24)</f>
        <v>0</v>
      </c>
      <c r="AA197" s="25" t="b">
        <f>AND($L197="C",$C$7=Data!$G$23)</f>
        <v>0</v>
      </c>
      <c r="AB197" s="55">
        <f t="shared" si="48"/>
        <v>0</v>
      </c>
      <c r="AC197" s="55">
        <f t="shared" si="56"/>
        <v>0</v>
      </c>
      <c r="AE197" s="55">
        <f t="shared" si="49"/>
        <v>0</v>
      </c>
      <c r="AG197" s="125" t="b">
        <f>OR(AND($C$5=Data!$G$24,K197="A"),AND($C$6=Data!$G$24,K197="B"),AND($C$7=Data!$G$24,K197="C"))*COUNTIFS(B:B,B197,K:K,K197,B:B,"&lt;&gt;"&amp;"",C:C,"&lt;&gt;"&amp;"")&gt;1</f>
        <v>0</v>
      </c>
      <c r="AH197" s="125" t="b">
        <f t="shared" si="50"/>
        <v>0</v>
      </c>
      <c r="AI197" s="55">
        <f t="shared" si="51"/>
        <v>0</v>
      </c>
    </row>
    <row r="198" spans="1:35" ht="30.75" customHeight="1" x14ac:dyDescent="0.25">
      <c r="A198" s="57"/>
      <c r="B198" s="57"/>
      <c r="C198" s="59"/>
      <c r="D198" s="119"/>
      <c r="E198" s="43"/>
      <c r="F198" s="43"/>
      <c r="G198" s="58"/>
      <c r="H198" s="123"/>
      <c r="I198" s="132"/>
      <c r="J198" s="135">
        <f t="shared" si="43"/>
        <v>0</v>
      </c>
      <c r="K198" s="64" t="str">
        <f t="shared" si="52"/>
        <v>0</v>
      </c>
      <c r="L198" s="65" t="str">
        <f t="shared" si="53"/>
        <v>0</v>
      </c>
      <c r="M198" s="55">
        <f>SUMIFS($J:$J,$C:$C,Data!$B$6,$B:$B,$B198)</f>
        <v>0</v>
      </c>
      <c r="N198" s="55">
        <f>SUMIFS($J:$J,$C:$C,Data!$B$7,$B:$B,$B198)</f>
        <v>0</v>
      </c>
      <c r="O198" s="55">
        <f>SUMIFS($J:$J,$C:$C,Data!$B$8,$B:$B,$B198)</f>
        <v>0</v>
      </c>
      <c r="P198" s="55">
        <f t="shared" si="44"/>
        <v>0</v>
      </c>
      <c r="Q198" s="55">
        <f t="shared" si="45"/>
        <v>0</v>
      </c>
      <c r="R198" s="25" t="b">
        <f>AND($L198="A",$C$5=Data!$G$24)</f>
        <v>0</v>
      </c>
      <c r="S198" s="25" t="b">
        <f>AND($L198="A",$C$5=Data!$G$23)</f>
        <v>0</v>
      </c>
      <c r="T198" s="55">
        <f t="shared" si="46"/>
        <v>0</v>
      </c>
      <c r="U198" s="55">
        <f t="shared" si="54"/>
        <v>0</v>
      </c>
      <c r="V198" s="25" t="b">
        <f>AND($L198="B",$C$6=Data!$G$24)</f>
        <v>0</v>
      </c>
      <c r="W198" s="25" t="b">
        <f>AND($L198="B",$C$6=Data!$G$23)</f>
        <v>0</v>
      </c>
      <c r="X198" s="55">
        <f t="shared" si="47"/>
        <v>0</v>
      </c>
      <c r="Y198" s="55">
        <f t="shared" si="55"/>
        <v>0</v>
      </c>
      <c r="Z198" s="25" t="b">
        <f>AND($L198="C",$C$7=Data!$G$24)</f>
        <v>0</v>
      </c>
      <c r="AA198" s="25" t="b">
        <f>AND($L198="C",$C$7=Data!$G$23)</f>
        <v>0</v>
      </c>
      <c r="AB198" s="55">
        <f t="shared" si="48"/>
        <v>0</v>
      </c>
      <c r="AC198" s="55">
        <f t="shared" si="56"/>
        <v>0</v>
      </c>
      <c r="AE198" s="55">
        <f t="shared" si="49"/>
        <v>0</v>
      </c>
      <c r="AG198" s="125" t="b">
        <f>OR(AND($C$5=Data!$G$24,K198="A"),AND($C$6=Data!$G$24,K198="B"),AND($C$7=Data!$G$24,K198="C"))*COUNTIFS(B:B,B198,K:K,K198,B:B,"&lt;&gt;"&amp;"",C:C,"&lt;&gt;"&amp;"")&gt;1</f>
        <v>0</v>
      </c>
      <c r="AH198" s="125" t="b">
        <f t="shared" si="50"/>
        <v>0</v>
      </c>
      <c r="AI198" s="55">
        <f t="shared" si="51"/>
        <v>0</v>
      </c>
    </row>
    <row r="199" spans="1:35" ht="30.75" customHeight="1" x14ac:dyDescent="0.25">
      <c r="A199" s="57"/>
      <c r="B199" s="57"/>
      <c r="C199" s="59"/>
      <c r="D199" s="119"/>
      <c r="E199" s="43"/>
      <c r="F199" s="43"/>
      <c r="G199" s="58"/>
      <c r="H199" s="123"/>
      <c r="I199" s="132"/>
      <c r="J199" s="135">
        <f t="shared" si="43"/>
        <v>0</v>
      </c>
      <c r="K199" s="64" t="str">
        <f t="shared" si="52"/>
        <v>0</v>
      </c>
      <c r="L199" s="65" t="str">
        <f t="shared" si="53"/>
        <v>0</v>
      </c>
      <c r="M199" s="55">
        <f>SUMIFS($J:$J,$C:$C,Data!$B$6,$B:$B,$B199)</f>
        <v>0</v>
      </c>
      <c r="N199" s="55">
        <f>SUMIFS($J:$J,$C:$C,Data!$B$7,$B:$B,$B199)</f>
        <v>0</v>
      </c>
      <c r="O199" s="55">
        <f>SUMIFS($J:$J,$C:$C,Data!$B$8,$B:$B,$B199)</f>
        <v>0</v>
      </c>
      <c r="P199" s="55">
        <f t="shared" si="44"/>
        <v>0</v>
      </c>
      <c r="Q199" s="55">
        <f t="shared" si="45"/>
        <v>0</v>
      </c>
      <c r="R199" s="25" t="b">
        <f>AND($L199="A",$C$5=Data!$G$24)</f>
        <v>0</v>
      </c>
      <c r="S199" s="25" t="b">
        <f>AND($L199="A",$C$5=Data!$G$23)</f>
        <v>0</v>
      </c>
      <c r="T199" s="55">
        <f t="shared" si="46"/>
        <v>0</v>
      </c>
      <c r="U199" s="55">
        <f t="shared" si="54"/>
        <v>0</v>
      </c>
      <c r="V199" s="25" t="b">
        <f>AND($L199="B",$C$6=Data!$G$24)</f>
        <v>0</v>
      </c>
      <c r="W199" s="25" t="b">
        <f>AND($L199="B",$C$6=Data!$G$23)</f>
        <v>0</v>
      </c>
      <c r="X199" s="55">
        <f t="shared" si="47"/>
        <v>0</v>
      </c>
      <c r="Y199" s="55">
        <f t="shared" si="55"/>
        <v>0</v>
      </c>
      <c r="Z199" s="25" t="b">
        <f>AND($L199="C",$C$7=Data!$G$24)</f>
        <v>0</v>
      </c>
      <c r="AA199" s="25" t="b">
        <f>AND($L199="C",$C$7=Data!$G$23)</f>
        <v>0</v>
      </c>
      <c r="AB199" s="55">
        <f t="shared" si="48"/>
        <v>0</v>
      </c>
      <c r="AC199" s="55">
        <f t="shared" si="56"/>
        <v>0</v>
      </c>
      <c r="AE199" s="55">
        <f t="shared" si="49"/>
        <v>0</v>
      </c>
      <c r="AG199" s="125" t="b">
        <f>OR(AND($C$5=Data!$G$24,K199="A"),AND($C$6=Data!$G$24,K199="B"),AND($C$7=Data!$G$24,K199="C"))*COUNTIFS(B:B,B199,K:K,K199,B:B,"&lt;&gt;"&amp;"",C:C,"&lt;&gt;"&amp;"")&gt;1</f>
        <v>0</v>
      </c>
      <c r="AH199" s="125" t="b">
        <f t="shared" si="50"/>
        <v>0</v>
      </c>
      <c r="AI199" s="55">
        <f t="shared" si="51"/>
        <v>0</v>
      </c>
    </row>
    <row r="200" spans="1:35" ht="30.75" customHeight="1" x14ac:dyDescent="0.25">
      <c r="A200" s="57"/>
      <c r="B200" s="57"/>
      <c r="C200" s="59"/>
      <c r="D200" s="119"/>
      <c r="E200" s="43"/>
      <c r="F200" s="43"/>
      <c r="G200" s="58"/>
      <c r="H200" s="123"/>
      <c r="I200" s="132"/>
      <c r="J200" s="135">
        <f t="shared" si="43"/>
        <v>0</v>
      </c>
      <c r="K200" s="64" t="str">
        <f t="shared" si="52"/>
        <v>0</v>
      </c>
      <c r="L200" s="65" t="str">
        <f t="shared" si="53"/>
        <v>0</v>
      </c>
      <c r="M200" s="55">
        <f>SUMIFS($J:$J,$C:$C,Data!$B$6,$B:$B,$B200)</f>
        <v>0</v>
      </c>
      <c r="N200" s="55">
        <f>SUMIFS($J:$J,$C:$C,Data!$B$7,$B:$B,$B200)</f>
        <v>0</v>
      </c>
      <c r="O200" s="55">
        <f>SUMIFS($J:$J,$C:$C,Data!$B$8,$B:$B,$B200)</f>
        <v>0</v>
      </c>
      <c r="P200" s="55">
        <f t="shared" si="44"/>
        <v>0</v>
      </c>
      <c r="Q200" s="55">
        <f t="shared" si="45"/>
        <v>0</v>
      </c>
      <c r="R200" s="25" t="b">
        <f>AND($L200="A",$C$5=Data!$G$24)</f>
        <v>0</v>
      </c>
      <c r="S200" s="25" t="b">
        <f>AND($L200="A",$C$5=Data!$G$23)</f>
        <v>0</v>
      </c>
      <c r="T200" s="55">
        <f t="shared" si="46"/>
        <v>0</v>
      </c>
      <c r="U200" s="55">
        <f t="shared" si="54"/>
        <v>0</v>
      </c>
      <c r="V200" s="25" t="b">
        <f>AND($L200="B",$C$6=Data!$G$24)</f>
        <v>0</v>
      </c>
      <c r="W200" s="25" t="b">
        <f>AND($L200="B",$C$6=Data!$G$23)</f>
        <v>0</v>
      </c>
      <c r="X200" s="55">
        <f t="shared" si="47"/>
        <v>0</v>
      </c>
      <c r="Y200" s="55">
        <f t="shared" si="55"/>
        <v>0</v>
      </c>
      <c r="Z200" s="25" t="b">
        <f>AND($L200="C",$C$7=Data!$G$24)</f>
        <v>0</v>
      </c>
      <c r="AA200" s="25" t="b">
        <f>AND($L200="C",$C$7=Data!$G$23)</f>
        <v>0</v>
      </c>
      <c r="AB200" s="55">
        <f t="shared" si="48"/>
        <v>0</v>
      </c>
      <c r="AC200" s="55">
        <f t="shared" si="56"/>
        <v>0</v>
      </c>
      <c r="AE200" s="55">
        <f t="shared" si="49"/>
        <v>0</v>
      </c>
      <c r="AG200" s="125" t="b">
        <f>OR(AND($C$5=Data!$G$24,K200="A"),AND($C$6=Data!$G$24,K200="B"),AND($C$7=Data!$G$24,K200="C"))*COUNTIFS(B:B,B200,K:K,K200,B:B,"&lt;&gt;"&amp;"",C:C,"&lt;&gt;"&amp;"")&gt;1</f>
        <v>0</v>
      </c>
      <c r="AH200" s="125" t="b">
        <f t="shared" si="50"/>
        <v>0</v>
      </c>
      <c r="AI200" s="55">
        <f t="shared" si="51"/>
        <v>0</v>
      </c>
    </row>
    <row r="201" spans="1:35" ht="30.75" customHeight="1" x14ac:dyDescent="0.25">
      <c r="A201" s="57"/>
      <c r="B201" s="57"/>
      <c r="C201" s="59"/>
      <c r="D201" s="119"/>
      <c r="E201" s="43"/>
      <c r="F201" s="43"/>
      <c r="G201" s="58"/>
      <c r="H201" s="123"/>
      <c r="I201" s="132"/>
      <c r="J201" s="135">
        <f t="shared" si="43"/>
        <v>0</v>
      </c>
      <c r="K201" s="64" t="str">
        <f t="shared" si="52"/>
        <v>0</v>
      </c>
      <c r="L201" s="65" t="str">
        <f t="shared" si="53"/>
        <v>0</v>
      </c>
      <c r="M201" s="55">
        <f>SUMIFS($J:$J,$C:$C,Data!$B$6,$B:$B,$B201)</f>
        <v>0</v>
      </c>
      <c r="N201" s="55">
        <f>SUMIFS($J:$J,$C:$C,Data!$B$7,$B:$B,$B201)</f>
        <v>0</v>
      </c>
      <c r="O201" s="55">
        <f>SUMIFS($J:$J,$C:$C,Data!$B$8,$B:$B,$B201)</f>
        <v>0</v>
      </c>
      <c r="P201" s="55">
        <f t="shared" si="44"/>
        <v>0</v>
      </c>
      <c r="Q201" s="55">
        <f t="shared" si="45"/>
        <v>0</v>
      </c>
      <c r="R201" s="25" t="b">
        <f>AND($L201="A",$C$5=Data!$G$24)</f>
        <v>0</v>
      </c>
      <c r="S201" s="25" t="b">
        <f>AND($L201="A",$C$5=Data!$G$23)</f>
        <v>0</v>
      </c>
      <c r="T201" s="55">
        <f t="shared" si="46"/>
        <v>0</v>
      </c>
      <c r="U201" s="55">
        <f t="shared" si="54"/>
        <v>0</v>
      </c>
      <c r="V201" s="25" t="b">
        <f>AND($L201="B",$C$6=Data!$G$24)</f>
        <v>0</v>
      </c>
      <c r="W201" s="25" t="b">
        <f>AND($L201="B",$C$6=Data!$G$23)</f>
        <v>0</v>
      </c>
      <c r="X201" s="55">
        <f t="shared" si="47"/>
        <v>0</v>
      </c>
      <c r="Y201" s="55">
        <f t="shared" si="55"/>
        <v>0</v>
      </c>
      <c r="Z201" s="25" t="b">
        <f>AND($L201="C",$C$7=Data!$G$24)</f>
        <v>0</v>
      </c>
      <c r="AA201" s="25" t="b">
        <f>AND($L201="C",$C$7=Data!$G$23)</f>
        <v>0</v>
      </c>
      <c r="AB201" s="55">
        <f t="shared" si="48"/>
        <v>0</v>
      </c>
      <c r="AC201" s="55">
        <f t="shared" si="56"/>
        <v>0</v>
      </c>
      <c r="AE201" s="55">
        <f t="shared" si="49"/>
        <v>0</v>
      </c>
      <c r="AG201" s="125" t="b">
        <f>OR(AND($C$5=Data!$G$24,K201="A"),AND($C$6=Data!$G$24,K201="B"),AND($C$7=Data!$G$24,K201="C"))*COUNTIFS(B:B,B201,K:K,K201,B:B,"&lt;&gt;"&amp;"",C:C,"&lt;&gt;"&amp;"")&gt;1</f>
        <v>0</v>
      </c>
      <c r="AH201" s="125" t="b">
        <f t="shared" si="50"/>
        <v>0</v>
      </c>
      <c r="AI201" s="55">
        <f t="shared" si="51"/>
        <v>0</v>
      </c>
    </row>
    <row r="202" spans="1:35" ht="30.75" customHeight="1" x14ac:dyDescent="0.25">
      <c r="A202" s="57"/>
      <c r="B202" s="57"/>
      <c r="C202" s="59"/>
      <c r="D202" s="119"/>
      <c r="E202" s="43"/>
      <c r="F202" s="43"/>
      <c r="G202" s="58"/>
      <c r="H202" s="123"/>
      <c r="I202" s="132"/>
      <c r="J202" s="135">
        <f t="shared" si="43"/>
        <v>0</v>
      </c>
      <c r="K202" s="64" t="str">
        <f t="shared" ref="K202:K208" si="57">IF(C202&lt;&gt;"",VLOOKUP(C202,budgetLine11ext,2,FALSE),"0")</f>
        <v>0</v>
      </c>
      <c r="L202" s="65" t="str">
        <f t="shared" ref="L202:L208" si="58">IF(C202&lt;&gt;"",VLOOKUP(C202,budgetLine11ext,3,FALSE),"0")</f>
        <v>0</v>
      </c>
      <c r="M202" s="55">
        <f>SUMIFS($J:$J,$C:$C,Data!$B$6,$B:$B,$B202)</f>
        <v>0</v>
      </c>
      <c r="N202" s="55">
        <f>SUMIFS($J:$J,$C:$C,Data!$B$7,$B:$B,$B202)</f>
        <v>0</v>
      </c>
      <c r="O202" s="55">
        <f>SUMIFS($J:$J,$C:$C,Data!$B$8,$B:$B,$B202)</f>
        <v>0</v>
      </c>
      <c r="P202" s="55">
        <f t="shared" si="44"/>
        <v>0</v>
      </c>
      <c r="Q202" s="55">
        <f t="shared" si="45"/>
        <v>0</v>
      </c>
      <c r="R202" s="25" t="b">
        <f>AND($L202="A",$C$5=Data!$G$24)</f>
        <v>0</v>
      </c>
      <c r="S202" s="25" t="b">
        <f>AND($L202="A",$C$5=Data!$G$23)</f>
        <v>0</v>
      </c>
      <c r="T202" s="55">
        <f t="shared" si="46"/>
        <v>0</v>
      </c>
      <c r="U202" s="55">
        <f t="shared" ref="U202:U208" si="59">IF(R202,P202*$D$5,0)</f>
        <v>0</v>
      </c>
      <c r="V202" s="25" t="b">
        <f>AND($L202="B",$C$6=Data!$G$24)</f>
        <v>0</v>
      </c>
      <c r="W202" s="25" t="b">
        <f>AND($L202="B",$C$6=Data!$G$23)</f>
        <v>0</v>
      </c>
      <c r="X202" s="55">
        <f t="shared" si="47"/>
        <v>0</v>
      </c>
      <c r="Y202" s="55">
        <f t="shared" ref="Y202:Y208" si="60">IF(V202,Q202*$D$6,0)</f>
        <v>0</v>
      </c>
      <c r="Z202" s="25" t="b">
        <f>AND($L202="C",$C$7=Data!$G$24)</f>
        <v>0</v>
      </c>
      <c r="AA202" s="25" t="b">
        <f>AND($L202="C",$C$7=Data!$G$23)</f>
        <v>0</v>
      </c>
      <c r="AB202" s="55">
        <f t="shared" si="48"/>
        <v>0</v>
      </c>
      <c r="AC202" s="55">
        <f t="shared" ref="AC202:AC208" si="61">IF(Z202,Q202*$D$7,0)</f>
        <v>0</v>
      </c>
      <c r="AE202" s="55">
        <f t="shared" si="49"/>
        <v>0</v>
      </c>
      <c r="AG202" s="125" t="b">
        <f>OR(AND($C$5=Data!$G$24,K202="A"),AND($C$6=Data!$G$24,K202="B"),AND($C$7=Data!$G$24,K202="C"))*COUNTIFS(B:B,B202,K:K,K202,B:B,"&lt;&gt;"&amp;"",C:C,"&lt;&gt;"&amp;"")&gt;1</f>
        <v>0</v>
      </c>
      <c r="AH202" s="125" t="b">
        <f t="shared" si="50"/>
        <v>0</v>
      </c>
      <c r="AI202" s="55">
        <f t="shared" si="51"/>
        <v>0</v>
      </c>
    </row>
    <row r="203" spans="1:35" ht="30.75" customHeight="1" x14ac:dyDescent="0.25">
      <c r="A203" s="57"/>
      <c r="B203" s="57"/>
      <c r="C203" s="59"/>
      <c r="D203" s="119"/>
      <c r="E203" s="43"/>
      <c r="F203" s="43"/>
      <c r="G203" s="58"/>
      <c r="H203" s="123"/>
      <c r="I203" s="132"/>
      <c r="J203" s="135">
        <f t="shared" ref="J203:J208" si="62">AI203</f>
        <v>0</v>
      </c>
      <c r="K203" s="64" t="str">
        <f t="shared" si="57"/>
        <v>0</v>
      </c>
      <c r="L203" s="65" t="str">
        <f t="shared" si="58"/>
        <v>0</v>
      </c>
      <c r="M203" s="55">
        <f>SUMIFS($J:$J,$C:$C,Data!$B$6,$B:$B,$B203)</f>
        <v>0</v>
      </c>
      <c r="N203" s="55">
        <f>SUMIFS($J:$J,$C:$C,Data!$B$7,$B:$B,$B203)</f>
        <v>0</v>
      </c>
      <c r="O203" s="55">
        <f>SUMIFS($J:$J,$C:$C,Data!$B$8,$B:$B,$B203)</f>
        <v>0</v>
      </c>
      <c r="P203" s="55">
        <f t="shared" ref="P203:P208" si="63">M203+N203+O203</f>
        <v>0</v>
      </c>
      <c r="Q203" s="55">
        <f t="shared" ref="Q203:Q208" si="64">SUMIFS(J:J,L:L,"A*",B:B,B203)</f>
        <v>0</v>
      </c>
      <c r="R203" s="25" t="b">
        <f>AND($L203="A",$C$5=Data!$G$24)</f>
        <v>0</v>
      </c>
      <c r="S203" s="25" t="b">
        <f>AND($L203="A",$C$5=Data!$G$23)</f>
        <v>0</v>
      </c>
      <c r="T203" s="55">
        <f t="shared" ref="T203:T208" si="65">IF(S203,$G203*$H203*$I203,0)</f>
        <v>0</v>
      </c>
      <c r="U203" s="55">
        <f t="shared" si="59"/>
        <v>0</v>
      </c>
      <c r="V203" s="25" t="b">
        <f>AND($L203="B",$C$6=Data!$G$24)</f>
        <v>0</v>
      </c>
      <c r="W203" s="25" t="b">
        <f>AND($L203="B",$C$6=Data!$G$23)</f>
        <v>0</v>
      </c>
      <c r="X203" s="55">
        <f t="shared" ref="X203:X208" si="66">IF(W203,$G203*$I203,0)</f>
        <v>0</v>
      </c>
      <c r="Y203" s="55">
        <f t="shared" si="60"/>
        <v>0</v>
      </c>
      <c r="Z203" s="25" t="b">
        <f>AND($L203="C",$C$7=Data!$G$24)</f>
        <v>0</v>
      </c>
      <c r="AA203" s="25" t="b">
        <f>AND($L203="C",$C$7=Data!$G$23)</f>
        <v>0</v>
      </c>
      <c r="AB203" s="55">
        <f t="shared" ref="AB203:AB208" si="67">IF(AA203,$G203*$H203*$I203,0)</f>
        <v>0</v>
      </c>
      <c r="AC203" s="55">
        <f t="shared" si="61"/>
        <v>0</v>
      </c>
      <c r="AE203" s="55">
        <f t="shared" ref="AE203:AE208" si="68">IF(OR(L203="D",L203="E",L203="F"),$G203*$I203,0)</f>
        <v>0</v>
      </c>
      <c r="AG203" s="125" t="b">
        <f>OR(AND($C$5=Data!$G$24,K203="A"),AND($C$6=Data!$G$24,K203="B"),AND($C$7=Data!$G$24,K203="C"))*COUNTIFS(B:B,B203,K:K,K203,B:B,"&lt;&gt;"&amp;"",C:C,"&lt;&gt;"&amp;"")&gt;1</f>
        <v>0</v>
      </c>
      <c r="AH203" s="125" t="b">
        <f t="shared" ref="AH203:AH208" si="69">AND(AND(A203&lt;&gt;"",B203&lt;&gt;""),RIGHT(A203,1)&lt;&gt;MID(B203,3,1))</f>
        <v>0</v>
      </c>
      <c r="AI203" s="55">
        <f t="shared" ref="AI203:AI208" si="70">T203+U203+X203+Y203+AB203+AC203+AE203</f>
        <v>0</v>
      </c>
    </row>
    <row r="204" spans="1:35" ht="30.75" customHeight="1" x14ac:dyDescent="0.25">
      <c r="A204" s="57"/>
      <c r="B204" s="57"/>
      <c r="C204" s="59"/>
      <c r="D204" s="119"/>
      <c r="E204" s="43"/>
      <c r="F204" s="43"/>
      <c r="G204" s="58"/>
      <c r="H204" s="123"/>
      <c r="I204" s="132"/>
      <c r="J204" s="135">
        <f t="shared" si="62"/>
        <v>0</v>
      </c>
      <c r="K204" s="64" t="str">
        <f t="shared" si="57"/>
        <v>0</v>
      </c>
      <c r="L204" s="65" t="str">
        <f t="shared" si="58"/>
        <v>0</v>
      </c>
      <c r="M204" s="55">
        <f>SUMIFS($J:$J,$C:$C,Data!$B$6,$B:$B,$B204)</f>
        <v>0</v>
      </c>
      <c r="N204" s="55">
        <f>SUMIFS($J:$J,$C:$C,Data!$B$7,$B:$B,$B204)</f>
        <v>0</v>
      </c>
      <c r="O204" s="55">
        <f>SUMIFS($J:$J,$C:$C,Data!$B$8,$B:$B,$B204)</f>
        <v>0</v>
      </c>
      <c r="P204" s="55">
        <f t="shared" si="63"/>
        <v>0</v>
      </c>
      <c r="Q204" s="55">
        <f t="shared" si="64"/>
        <v>0</v>
      </c>
      <c r="R204" s="25" t="b">
        <f>AND($L204="A",$C$5=Data!$G$24)</f>
        <v>0</v>
      </c>
      <c r="S204" s="25" t="b">
        <f>AND($L204="A",$C$5=Data!$G$23)</f>
        <v>0</v>
      </c>
      <c r="T204" s="55">
        <f t="shared" si="65"/>
        <v>0</v>
      </c>
      <c r="U204" s="55">
        <f t="shared" si="59"/>
        <v>0</v>
      </c>
      <c r="V204" s="25" t="b">
        <f>AND($L204="B",$C$6=Data!$G$24)</f>
        <v>0</v>
      </c>
      <c r="W204" s="25" t="b">
        <f>AND($L204="B",$C$6=Data!$G$23)</f>
        <v>0</v>
      </c>
      <c r="X204" s="55">
        <f t="shared" si="66"/>
        <v>0</v>
      </c>
      <c r="Y204" s="55">
        <f t="shared" si="60"/>
        <v>0</v>
      </c>
      <c r="Z204" s="25" t="b">
        <f>AND($L204="C",$C$7=Data!$G$24)</f>
        <v>0</v>
      </c>
      <c r="AA204" s="25" t="b">
        <f>AND($L204="C",$C$7=Data!$G$23)</f>
        <v>0</v>
      </c>
      <c r="AB204" s="55">
        <f t="shared" si="67"/>
        <v>0</v>
      </c>
      <c r="AC204" s="55">
        <f t="shared" si="61"/>
        <v>0</v>
      </c>
      <c r="AE204" s="55">
        <f t="shared" si="68"/>
        <v>0</v>
      </c>
      <c r="AG204" s="125" t="b">
        <f>OR(AND($C$5=Data!$G$24,K204="A"),AND($C$6=Data!$G$24,K204="B"),AND($C$7=Data!$G$24,K204="C"))*COUNTIFS(B:B,B204,K:K,K204,B:B,"&lt;&gt;"&amp;"",C:C,"&lt;&gt;"&amp;"")&gt;1</f>
        <v>0</v>
      </c>
      <c r="AH204" s="125" t="b">
        <f t="shared" si="69"/>
        <v>0</v>
      </c>
      <c r="AI204" s="55">
        <f t="shared" si="70"/>
        <v>0</v>
      </c>
    </row>
    <row r="205" spans="1:35" ht="30.75" customHeight="1" x14ac:dyDescent="0.25">
      <c r="A205" s="57"/>
      <c r="B205" s="57"/>
      <c r="C205" s="59"/>
      <c r="D205" s="119"/>
      <c r="E205" s="43"/>
      <c r="F205" s="43"/>
      <c r="G205" s="58"/>
      <c r="H205" s="123"/>
      <c r="I205" s="132"/>
      <c r="J205" s="135">
        <f t="shared" si="62"/>
        <v>0</v>
      </c>
      <c r="K205" s="64" t="str">
        <f t="shared" si="57"/>
        <v>0</v>
      </c>
      <c r="L205" s="65" t="str">
        <f t="shared" si="58"/>
        <v>0</v>
      </c>
      <c r="M205" s="55">
        <f>SUMIFS($J:$J,$C:$C,Data!$B$6,$B:$B,$B205)</f>
        <v>0</v>
      </c>
      <c r="N205" s="55">
        <f>SUMIFS($J:$J,$C:$C,Data!$B$7,$B:$B,$B205)</f>
        <v>0</v>
      </c>
      <c r="O205" s="55">
        <f>SUMIFS($J:$J,$C:$C,Data!$B$8,$B:$B,$B205)</f>
        <v>0</v>
      </c>
      <c r="P205" s="55">
        <f t="shared" si="63"/>
        <v>0</v>
      </c>
      <c r="Q205" s="55">
        <f t="shared" si="64"/>
        <v>0</v>
      </c>
      <c r="R205" s="25" t="b">
        <f>AND($L205="A",$C$5=Data!$G$24)</f>
        <v>0</v>
      </c>
      <c r="S205" s="25" t="b">
        <f>AND($L205="A",$C$5=Data!$G$23)</f>
        <v>0</v>
      </c>
      <c r="T205" s="55">
        <f t="shared" si="65"/>
        <v>0</v>
      </c>
      <c r="U205" s="55">
        <f t="shared" si="59"/>
        <v>0</v>
      </c>
      <c r="V205" s="25" t="b">
        <f>AND($L205="B",$C$6=Data!$G$24)</f>
        <v>0</v>
      </c>
      <c r="W205" s="25" t="b">
        <f>AND($L205="B",$C$6=Data!$G$23)</f>
        <v>0</v>
      </c>
      <c r="X205" s="55">
        <f t="shared" si="66"/>
        <v>0</v>
      </c>
      <c r="Y205" s="55">
        <f t="shared" si="60"/>
        <v>0</v>
      </c>
      <c r="Z205" s="25" t="b">
        <f>AND($L205="C",$C$7=Data!$G$24)</f>
        <v>0</v>
      </c>
      <c r="AA205" s="25" t="b">
        <f>AND($L205="C",$C$7=Data!$G$23)</f>
        <v>0</v>
      </c>
      <c r="AB205" s="55">
        <f t="shared" si="67"/>
        <v>0</v>
      </c>
      <c r="AC205" s="55">
        <f t="shared" si="61"/>
        <v>0</v>
      </c>
      <c r="AE205" s="55">
        <f t="shared" si="68"/>
        <v>0</v>
      </c>
      <c r="AG205" s="125" t="b">
        <f>OR(AND($C$5=Data!$G$24,K205="A"),AND($C$6=Data!$G$24,K205="B"),AND($C$7=Data!$G$24,K205="C"))*COUNTIFS(B:B,B205,K:K,K205,B:B,"&lt;&gt;"&amp;"",C:C,"&lt;&gt;"&amp;"")&gt;1</f>
        <v>0</v>
      </c>
      <c r="AH205" s="125" t="b">
        <f t="shared" si="69"/>
        <v>0</v>
      </c>
      <c r="AI205" s="55">
        <f t="shared" si="70"/>
        <v>0</v>
      </c>
    </row>
    <row r="206" spans="1:35" ht="30.75" customHeight="1" x14ac:dyDescent="0.25">
      <c r="A206" s="57"/>
      <c r="B206" s="57"/>
      <c r="C206" s="59"/>
      <c r="D206" s="119"/>
      <c r="E206" s="43"/>
      <c r="F206" s="43"/>
      <c r="G206" s="58"/>
      <c r="H206" s="123"/>
      <c r="I206" s="132"/>
      <c r="J206" s="135">
        <f t="shared" si="62"/>
        <v>0</v>
      </c>
      <c r="K206" s="64" t="str">
        <f t="shared" si="57"/>
        <v>0</v>
      </c>
      <c r="L206" s="65" t="str">
        <f t="shared" si="58"/>
        <v>0</v>
      </c>
      <c r="M206" s="55">
        <f>SUMIFS($J:$J,$C:$C,Data!$B$6,$B:$B,$B206)</f>
        <v>0</v>
      </c>
      <c r="N206" s="55">
        <f>SUMIFS($J:$J,$C:$C,Data!$B$7,$B:$B,$B206)</f>
        <v>0</v>
      </c>
      <c r="O206" s="55">
        <f>SUMIFS($J:$J,$C:$C,Data!$B$8,$B:$B,$B206)</f>
        <v>0</v>
      </c>
      <c r="P206" s="55">
        <f t="shared" si="63"/>
        <v>0</v>
      </c>
      <c r="Q206" s="55">
        <f t="shared" si="64"/>
        <v>0</v>
      </c>
      <c r="R206" s="25" t="b">
        <f>AND($L206="A",$C$5=Data!$G$24)</f>
        <v>0</v>
      </c>
      <c r="S206" s="25" t="b">
        <f>AND($L206="A",$C$5=Data!$G$23)</f>
        <v>0</v>
      </c>
      <c r="T206" s="55">
        <f t="shared" si="65"/>
        <v>0</v>
      </c>
      <c r="U206" s="55">
        <f t="shared" si="59"/>
        <v>0</v>
      </c>
      <c r="V206" s="25" t="b">
        <f>AND($L206="B",$C$6=Data!$G$24)</f>
        <v>0</v>
      </c>
      <c r="W206" s="25" t="b">
        <f>AND($L206="B",$C$6=Data!$G$23)</f>
        <v>0</v>
      </c>
      <c r="X206" s="55">
        <f t="shared" si="66"/>
        <v>0</v>
      </c>
      <c r="Y206" s="55">
        <f t="shared" si="60"/>
        <v>0</v>
      </c>
      <c r="Z206" s="25" t="b">
        <f>AND($L206="C",$C$7=Data!$G$24)</f>
        <v>0</v>
      </c>
      <c r="AA206" s="25" t="b">
        <f>AND($L206="C",$C$7=Data!$G$23)</f>
        <v>0</v>
      </c>
      <c r="AB206" s="55">
        <f t="shared" si="67"/>
        <v>0</v>
      </c>
      <c r="AC206" s="55">
        <f t="shared" si="61"/>
        <v>0</v>
      </c>
      <c r="AE206" s="55">
        <f t="shared" si="68"/>
        <v>0</v>
      </c>
      <c r="AG206" s="125" t="b">
        <f>OR(AND($C$5=Data!$G$24,K206="A"),AND($C$6=Data!$G$24,K206="B"),AND($C$7=Data!$G$24,K206="C"))*COUNTIFS(B:B,B206,K:K,K206,B:B,"&lt;&gt;"&amp;"",C:C,"&lt;&gt;"&amp;"")&gt;1</f>
        <v>0</v>
      </c>
      <c r="AH206" s="125" t="b">
        <f t="shared" si="69"/>
        <v>0</v>
      </c>
      <c r="AI206" s="55">
        <f t="shared" si="70"/>
        <v>0</v>
      </c>
    </row>
    <row r="207" spans="1:35" ht="30.75" customHeight="1" x14ac:dyDescent="0.25">
      <c r="A207" s="57"/>
      <c r="B207" s="57"/>
      <c r="C207" s="59"/>
      <c r="D207" s="119"/>
      <c r="E207" s="43"/>
      <c r="F207" s="43"/>
      <c r="G207" s="58"/>
      <c r="H207" s="123"/>
      <c r="I207" s="132"/>
      <c r="J207" s="135">
        <f t="shared" si="62"/>
        <v>0</v>
      </c>
      <c r="K207" s="64" t="str">
        <f t="shared" si="57"/>
        <v>0</v>
      </c>
      <c r="L207" s="65" t="str">
        <f t="shared" si="58"/>
        <v>0</v>
      </c>
      <c r="M207" s="55">
        <f>SUMIFS($J:$J,$C:$C,Data!$B$6,$B:$B,$B207)</f>
        <v>0</v>
      </c>
      <c r="N207" s="55">
        <f>SUMIFS($J:$J,$C:$C,Data!$B$7,$B:$B,$B207)</f>
        <v>0</v>
      </c>
      <c r="O207" s="55">
        <f>SUMIFS($J:$J,$C:$C,Data!$B$8,$B:$B,$B207)</f>
        <v>0</v>
      </c>
      <c r="P207" s="55">
        <f t="shared" si="63"/>
        <v>0</v>
      </c>
      <c r="Q207" s="55">
        <f t="shared" si="64"/>
        <v>0</v>
      </c>
      <c r="R207" s="25" t="b">
        <f>AND($L207="A",$C$5=Data!$G$24)</f>
        <v>0</v>
      </c>
      <c r="S207" s="25" t="b">
        <f>AND($L207="A",$C$5=Data!$G$23)</f>
        <v>0</v>
      </c>
      <c r="T207" s="55">
        <f t="shared" si="65"/>
        <v>0</v>
      </c>
      <c r="U207" s="55">
        <f t="shared" si="59"/>
        <v>0</v>
      </c>
      <c r="V207" s="25" t="b">
        <f>AND($L207="B",$C$6=Data!$G$24)</f>
        <v>0</v>
      </c>
      <c r="W207" s="25" t="b">
        <f>AND($L207="B",$C$6=Data!$G$23)</f>
        <v>0</v>
      </c>
      <c r="X207" s="55">
        <f t="shared" si="66"/>
        <v>0</v>
      </c>
      <c r="Y207" s="55">
        <f t="shared" si="60"/>
        <v>0</v>
      </c>
      <c r="Z207" s="25" t="b">
        <f>AND($L207="C",$C$7=Data!$G$24)</f>
        <v>0</v>
      </c>
      <c r="AA207" s="25" t="b">
        <f>AND($L207="C",$C$7=Data!$G$23)</f>
        <v>0</v>
      </c>
      <c r="AB207" s="55">
        <f t="shared" si="67"/>
        <v>0</v>
      </c>
      <c r="AC207" s="55">
        <f t="shared" si="61"/>
        <v>0</v>
      </c>
      <c r="AE207" s="55">
        <f t="shared" si="68"/>
        <v>0</v>
      </c>
      <c r="AG207" s="125" t="b">
        <f>OR(AND($C$5=Data!$G$24,K207="A"),AND($C$6=Data!$G$24,K207="B"),AND($C$7=Data!$G$24,K207="C"))*COUNTIFS(B:B,B207,K:K,K207,B:B,"&lt;&gt;"&amp;"",C:C,"&lt;&gt;"&amp;"")&gt;1</f>
        <v>0</v>
      </c>
      <c r="AH207" s="125" t="b">
        <f t="shared" si="69"/>
        <v>0</v>
      </c>
      <c r="AI207" s="55">
        <f t="shared" si="70"/>
        <v>0</v>
      </c>
    </row>
    <row r="208" spans="1:35" ht="30.75" customHeight="1" thickBot="1" x14ac:dyDescent="0.3">
      <c r="A208" s="57"/>
      <c r="B208" s="57"/>
      <c r="C208" s="59"/>
      <c r="D208" s="119"/>
      <c r="E208" s="43"/>
      <c r="F208" s="43"/>
      <c r="G208" s="58"/>
      <c r="H208" s="123"/>
      <c r="I208" s="132"/>
      <c r="J208" s="136">
        <f t="shared" si="62"/>
        <v>0</v>
      </c>
      <c r="K208" s="64" t="str">
        <f t="shared" si="57"/>
        <v>0</v>
      </c>
      <c r="L208" s="65" t="str">
        <f t="shared" si="58"/>
        <v>0</v>
      </c>
      <c r="M208" s="55">
        <f>SUMIFS($J:$J,$C:$C,Data!$B$6,$B:$B,$B208)</f>
        <v>0</v>
      </c>
      <c r="N208" s="55">
        <f>SUMIFS($J:$J,$C:$C,Data!$B$7,$B:$B,$B208)</f>
        <v>0</v>
      </c>
      <c r="O208" s="55">
        <f>SUMIFS($J:$J,$C:$C,Data!$B$8,$B:$B,$B208)</f>
        <v>0</v>
      </c>
      <c r="P208" s="55">
        <f t="shared" si="63"/>
        <v>0</v>
      </c>
      <c r="Q208" s="55">
        <f t="shared" si="64"/>
        <v>0</v>
      </c>
      <c r="R208" s="25" t="b">
        <f>AND($L208="A",$C$5=Data!$G$24)</f>
        <v>0</v>
      </c>
      <c r="S208" s="25" t="b">
        <f>AND($L208="A",$C$5=Data!$G$23)</f>
        <v>0</v>
      </c>
      <c r="T208" s="55">
        <f t="shared" si="65"/>
        <v>0</v>
      </c>
      <c r="U208" s="55">
        <f t="shared" si="59"/>
        <v>0</v>
      </c>
      <c r="V208" s="25" t="b">
        <f>AND($L208="B",$C$6=Data!$G$24)</f>
        <v>0</v>
      </c>
      <c r="W208" s="25" t="b">
        <f>AND($L208="B",$C$6=Data!$G$23)</f>
        <v>0</v>
      </c>
      <c r="X208" s="55">
        <f t="shared" si="66"/>
        <v>0</v>
      </c>
      <c r="Y208" s="55">
        <f t="shared" si="60"/>
        <v>0</v>
      </c>
      <c r="Z208" s="25" t="b">
        <f>AND($L208="C",$C$7=Data!$G$24)</f>
        <v>0</v>
      </c>
      <c r="AA208" s="25" t="b">
        <f>AND($L208="C",$C$7=Data!$G$23)</f>
        <v>0</v>
      </c>
      <c r="AB208" s="55">
        <f t="shared" si="67"/>
        <v>0</v>
      </c>
      <c r="AC208" s="55">
        <f t="shared" si="61"/>
        <v>0</v>
      </c>
      <c r="AE208" s="55">
        <f t="shared" si="68"/>
        <v>0</v>
      </c>
      <c r="AG208" s="125" t="b">
        <f>OR(AND($C$5=Data!$G$24,K208="A"),AND($C$6=Data!$G$24,K208="B"),AND($C$7=Data!$G$24,K208="C"))*COUNTIFS(B:B,B208,K:K,K208,B:B,"&lt;&gt;"&amp;"",C:C,"&lt;&gt;"&amp;"")&gt;1</f>
        <v>0</v>
      </c>
      <c r="AH208" s="125" t="b">
        <f t="shared" si="69"/>
        <v>0</v>
      </c>
      <c r="AI208" s="55">
        <f t="shared" si="70"/>
        <v>0</v>
      </c>
    </row>
  </sheetData>
  <sheetProtection algorithmName="SHA-512" hashValue="przMF3v+Zw3J8HVnxMTP1k4jZ45YIEUqYZJ3Cy2GssCu6YylasXJ80X6FN9rdrK4IceXQxGqoAqRRyN0yQsdNg==" saltValue="SlgLyxXY/mfz3VoAXKG0Rw==" spinCount="100000" sheet="1" formatRows="0" selectLockedCells="1" autoFilter="0"/>
  <autoFilter ref="A9:K208" xr:uid="{00000000-0009-0000-0000-000001000000}"/>
  <dataConsolidate/>
  <mergeCells count="5">
    <mergeCell ref="A6:B6"/>
    <mergeCell ref="A7:B7"/>
    <mergeCell ref="A4:B4"/>
    <mergeCell ref="C1:D1"/>
    <mergeCell ref="A5:B5"/>
  </mergeCells>
  <phoneticPr fontId="18" type="noConversion"/>
  <conditionalFormatting sqref="A10:B210">
    <cfRule type="expression" dxfId="272" priority="1">
      <formula>$AH10</formula>
    </cfRule>
  </conditionalFormatting>
  <conditionalFormatting sqref="B10:C210">
    <cfRule type="expression" dxfId="271" priority="10">
      <formula>$AG10</formula>
    </cfRule>
  </conditionalFormatting>
  <conditionalFormatting sqref="C1 E2:F2 F3:F4 E5:F8">
    <cfRule type="cellIs" dxfId="270" priority="67" stopIfTrue="1" operator="equal">
      <formula>0</formula>
    </cfRule>
  </conditionalFormatting>
  <conditionalFormatting sqref="D5:D7">
    <cfRule type="expression" dxfId="269" priority="2">
      <formula>$M5=TRUE</formula>
    </cfRule>
  </conditionalFormatting>
  <conditionalFormatting sqref="E1">
    <cfRule type="cellIs" dxfId="267" priority="12" stopIfTrue="1" operator="equal">
      <formula>0</formula>
    </cfRule>
  </conditionalFormatting>
  <conditionalFormatting sqref="G10:I208">
    <cfRule type="expression" dxfId="266" priority="24" stopIfTrue="1">
      <formula>OR($R10,$V10,$Z10)</formula>
    </cfRule>
  </conditionalFormatting>
  <conditionalFormatting sqref="H10:H208">
    <cfRule type="expression" dxfId="265" priority="23" stopIfTrue="1">
      <formula>OR(S10,AA10)</formula>
    </cfRule>
  </conditionalFormatting>
  <conditionalFormatting sqref="M10:O208">
    <cfRule type="expression" dxfId="264" priority="30" stopIfTrue="1">
      <formula>AND(D10="",NOT(J10=""))</formula>
    </cfRule>
    <cfRule type="expression" dxfId="263" priority="84" stopIfTrue="1">
      <formula>AND(C10="",NOT(J10=""))</formula>
    </cfRule>
  </conditionalFormatting>
  <conditionalFormatting sqref="P10:P208">
    <cfRule type="expression" dxfId="262" priority="76" stopIfTrue="1">
      <formula>AND(E10="",NOT(K10=""))</formula>
    </cfRule>
    <cfRule type="expression" dxfId="261" priority="78" stopIfTrue="1">
      <formula>AND(D10="",NOT(K10=""))</formula>
    </cfRule>
  </conditionalFormatting>
  <conditionalFormatting sqref="Q10:Q208">
    <cfRule type="expression" dxfId="260" priority="65" stopIfTrue="1">
      <formula>AND(D10="",NOT(K10=""))</formula>
    </cfRule>
    <cfRule type="expression" dxfId="259" priority="66" stopIfTrue="1">
      <formula>AND(E10="",NOT(K10=""))</formula>
    </cfRule>
  </conditionalFormatting>
  <conditionalFormatting sqref="T10:U208">
    <cfRule type="expression" dxfId="258" priority="63" stopIfTrue="1">
      <formula>AND(E10="",NOT(L10=""))</formula>
    </cfRule>
    <cfRule type="expression" dxfId="257" priority="64" stopIfTrue="1">
      <formula>AND(F10="",NOT(L10=""))</formula>
    </cfRule>
  </conditionalFormatting>
  <conditionalFormatting sqref="X10:Y208">
    <cfRule type="expression" dxfId="256" priority="31" stopIfTrue="1">
      <formula>AND(H10="",NOT(T10=""))</formula>
    </cfRule>
    <cfRule type="expression" dxfId="255" priority="32" stopIfTrue="1">
      <formula>AND(I10="",NOT(T10=""))</formula>
    </cfRule>
  </conditionalFormatting>
  <conditionalFormatting sqref="AB10:AC208">
    <cfRule type="expression" dxfId="254" priority="29" stopIfTrue="1">
      <formula>AND(K10="",NOT(X10=""))</formula>
    </cfRule>
    <cfRule type="expression" dxfId="253" priority="36" stopIfTrue="1">
      <formula>AND(L10="",NOT(X10=""))</formula>
    </cfRule>
  </conditionalFormatting>
  <conditionalFormatting sqref="AE10:AE208">
    <cfRule type="expression" dxfId="252" priority="27" stopIfTrue="1">
      <formula>AND(N10="",NOT(AB10=""))</formula>
    </cfRule>
    <cfRule type="expression" dxfId="251" priority="28" stopIfTrue="1">
      <formula>AND(O10="",NOT(AB10=""))</formula>
    </cfRule>
  </conditionalFormatting>
  <conditionalFormatting sqref="AI10:AI208">
    <cfRule type="expression" dxfId="250" priority="25" stopIfTrue="1">
      <formula>AND(P10="",NOT(AD10=""))</formula>
    </cfRule>
    <cfRule type="expression" dxfId="249" priority="26" stopIfTrue="1">
      <formula>AND(Q10="",NOT(AD10=""))</formula>
    </cfRule>
  </conditionalFormatting>
  <dataValidations count="6">
    <dataValidation type="list" allowBlank="1" showInputMessage="1" showErrorMessage="1" sqref="A10:A208" xr:uid="{00000000-0002-0000-0100-000000000000}">
      <formula1>WPs</formula1>
    </dataValidation>
    <dataValidation type="textLength" operator="lessThan" allowBlank="1" showInputMessage="1" showErrorMessage="1" error="Please reduce the description to 1000 characters" sqref="E10:F208" xr:uid="{00000000-0002-0000-0100-000001000000}">
      <formula1>1000</formula1>
    </dataValidation>
    <dataValidation type="list" allowBlank="1" showInputMessage="1" showErrorMessage="1" sqref="B10:B208" xr:uid="{00000000-0002-0000-0100-000002000000}">
      <formula1>INDIRECT("del"&amp;A10)</formula1>
    </dataValidation>
    <dataValidation type="list" allowBlank="1" showInputMessage="1" showErrorMessage="1" sqref="C5:C7" xr:uid="{00000000-0002-0000-0100-000003000000}">
      <formula1>costType</formula1>
    </dataValidation>
    <dataValidation type="list" allowBlank="1" showInputMessage="1" showErrorMessage="1" sqref="D10:D208" xr:uid="{00000000-0002-0000-0100-000005000000}">
      <formula1>INDIRECT("Item"&amp;K10)</formula1>
    </dataValidation>
    <dataValidation type="list" allowBlank="1" showInputMessage="1" showErrorMessage="1" sqref="C10:C208" xr:uid="{E2621228-1E6C-4E4D-BA59-F524229029C8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0000000-000E-0000-0100-000003000000}">
            <xm:f>$C5=Data!$G$23</xm:f>
            <x14:dxf>
              <fill>
                <patternFill patternType="darkTrellis">
                  <fgColor theme="3" tint="-0.24994659260841701"/>
                  <bgColor theme="0" tint="-0.34998626667073579"/>
                </patternFill>
              </fill>
            </x14:dxf>
          </x14:cfRule>
          <x14:cfRule type="expression" priority="4" id="{00000000-000E-0000-0100-000004000000}">
            <xm:f>$C5=Data!$G$24</xm:f>
            <x14:dxf/>
          </x14:cfRule>
          <xm:sqref>D5:D7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00000000-0002-0000-0100-000006000000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3">
    <tabColor theme="9" tint="0.79998168889431442"/>
    <pageSetUpPr fitToPage="1"/>
  </sheetPr>
  <dimension ref="A1:AK208"/>
  <sheetViews>
    <sheetView showGridLines="0" zoomScaleNormal="100" zoomScaleSheetLayoutView="70" workbookViewId="0">
      <selection activeCell="C1" sqref="C1:D1"/>
    </sheetView>
  </sheetViews>
  <sheetFormatPr defaultColWidth="0" defaultRowHeight="18.75" x14ac:dyDescent="0.3"/>
  <cols>
    <col min="1" max="1" width="9.85546875" customWidth="1"/>
    <col min="2" max="2" width="18.28515625" customWidth="1"/>
    <col min="3" max="3" width="57.28515625" style="60" customWidth="1"/>
    <col min="4" max="4" width="28.140625" customWidth="1"/>
    <col min="5" max="6" width="57.42578125" customWidth="1"/>
    <col min="7" max="9" width="17.5703125" customWidth="1"/>
    <col min="10" max="10" width="21.28515625" style="56" customWidth="1"/>
    <col min="11" max="11" width="15.5703125" style="64" hidden="1" customWidth="1"/>
    <col min="12" max="12" width="15.5703125" style="65" hidden="1" customWidth="1"/>
    <col min="13" max="17" width="17.42578125" style="66" hidden="1" customWidth="1"/>
    <col min="18" max="19" width="8.5703125" style="25" hidden="1" customWidth="1"/>
    <col min="20" max="21" width="17.42578125" style="66" hidden="1" customWidth="1"/>
    <col min="22" max="23" width="9" style="25" hidden="1" customWidth="1"/>
    <col min="24" max="25" width="17.42578125" style="66" hidden="1" customWidth="1"/>
    <col min="26" max="27" width="9" style="25" hidden="1" customWidth="1"/>
    <col min="28" max="29" width="17.42578125" style="66" hidden="1" customWidth="1"/>
    <col min="30" max="30" width="3.5703125" style="25" hidden="1" customWidth="1"/>
    <col min="31" max="31" width="17.42578125" style="66" hidden="1" customWidth="1"/>
    <col min="32" max="32" width="3.5703125" style="25" hidden="1" customWidth="1"/>
    <col min="33" max="33" width="30.85546875" style="25" hidden="1" customWidth="1"/>
    <col min="34" max="34" width="12" style="25" hidden="1" customWidth="1"/>
    <col min="35" max="35" width="17.42578125" style="66" hidden="1" customWidth="1"/>
    <col min="36" max="36" width="9.140625" style="25" hidden="1" customWidth="1"/>
    <col min="37" max="37" width="0" style="25" hidden="1" customWidth="1"/>
    <col min="38" max="16384" width="9.140625" hidden="1"/>
  </cols>
  <sheetData>
    <row r="1" spans="1:37" s="44" customFormat="1" ht="34.5" customHeight="1" thickBot="1" x14ac:dyDescent="0.3">
      <c r="A1" s="80" t="s">
        <v>424</v>
      </c>
      <c r="B1" s="79" t="s">
        <v>326</v>
      </c>
      <c r="C1" s="205">
        <f>'Cover page'!C19</f>
        <v>0</v>
      </c>
      <c r="D1" s="206"/>
      <c r="E1" s="73"/>
      <c r="K1" s="61"/>
      <c r="L1" s="62"/>
      <c r="AJ1" s="63"/>
      <c r="AK1" s="63"/>
    </row>
    <row r="2" spans="1:37" s="68" customFormat="1" ht="20.25" customHeight="1" x14ac:dyDescent="0.25">
      <c r="C2" s="69"/>
      <c r="D2" s="73"/>
      <c r="E2" s="73"/>
      <c r="F2" s="73"/>
      <c r="G2" s="74"/>
      <c r="H2" s="74"/>
      <c r="I2" s="74"/>
      <c r="J2" s="75"/>
      <c r="K2" s="76"/>
      <c r="L2" s="77"/>
      <c r="M2" s="78"/>
      <c r="N2" s="78"/>
      <c r="O2" s="78"/>
      <c r="P2" s="78"/>
      <c r="Q2" s="78"/>
      <c r="R2" s="92"/>
      <c r="S2" s="92"/>
      <c r="T2" s="75"/>
      <c r="U2" s="75"/>
      <c r="V2" s="92"/>
      <c r="W2" s="92"/>
      <c r="X2" s="75"/>
      <c r="Y2" s="75"/>
      <c r="Z2" s="92"/>
      <c r="AA2" s="92"/>
      <c r="AB2" s="75"/>
      <c r="AC2" s="75"/>
      <c r="AD2" s="73"/>
      <c r="AE2" s="75"/>
      <c r="AF2" s="73"/>
      <c r="AG2" s="73"/>
      <c r="AH2" s="73"/>
      <c r="AI2" s="78"/>
      <c r="AJ2" s="73"/>
      <c r="AK2" s="73"/>
    </row>
    <row r="3" spans="1:37" s="68" customFormat="1" ht="25.5" customHeight="1" x14ac:dyDescent="0.25">
      <c r="A3" s="81" t="s">
        <v>484</v>
      </c>
      <c r="B3" s="81"/>
      <c r="C3" s="82"/>
      <c r="D3" s="83"/>
      <c r="F3" s="73"/>
      <c r="G3" s="74"/>
      <c r="H3" s="74"/>
      <c r="I3" s="74"/>
      <c r="J3" s="75"/>
      <c r="K3" s="76"/>
      <c r="L3" s="77"/>
      <c r="M3" s="78"/>
      <c r="N3" s="78"/>
      <c r="O3" s="78"/>
      <c r="P3" s="78"/>
      <c r="Q3" s="78"/>
      <c r="R3" s="92"/>
      <c r="S3" s="92"/>
      <c r="T3" s="75"/>
      <c r="U3" s="75"/>
      <c r="V3" s="92"/>
      <c r="W3" s="92"/>
      <c r="X3" s="75"/>
      <c r="Y3" s="75"/>
      <c r="Z3" s="92"/>
      <c r="AA3" s="92"/>
      <c r="AB3" s="75"/>
      <c r="AC3" s="75"/>
      <c r="AD3" s="73"/>
      <c r="AE3" s="75"/>
      <c r="AF3" s="73"/>
      <c r="AG3" s="73"/>
      <c r="AH3" s="73"/>
      <c r="AI3" s="78"/>
      <c r="AJ3" s="73"/>
      <c r="AK3" s="73"/>
    </row>
    <row r="4" spans="1:37" s="68" customFormat="1" ht="25.5" customHeight="1" x14ac:dyDescent="0.25">
      <c r="A4" s="204" t="s">
        <v>345</v>
      </c>
      <c r="B4" s="204"/>
      <c r="C4" s="84" t="s">
        <v>415</v>
      </c>
      <c r="D4" s="84" t="s">
        <v>417</v>
      </c>
      <c r="F4" s="73"/>
      <c r="G4" s="74"/>
      <c r="H4" s="74"/>
      <c r="I4" s="74"/>
      <c r="J4" s="75"/>
      <c r="K4" s="76"/>
      <c r="L4" s="77"/>
      <c r="M4" s="78"/>
      <c r="N4" s="78"/>
      <c r="O4" s="78"/>
      <c r="P4" s="78"/>
      <c r="Q4" s="78"/>
      <c r="R4" s="92"/>
      <c r="S4" s="92"/>
      <c r="T4" s="75"/>
      <c r="U4" s="75"/>
      <c r="V4" s="92"/>
      <c r="W4" s="92"/>
      <c r="X4" s="75"/>
      <c r="Y4" s="75"/>
      <c r="Z4" s="92"/>
      <c r="AA4" s="92"/>
      <c r="AB4" s="75"/>
      <c r="AC4" s="75"/>
      <c r="AD4" s="73"/>
      <c r="AE4" s="75"/>
      <c r="AF4" s="73"/>
      <c r="AG4" s="73"/>
      <c r="AH4" s="73"/>
      <c r="AI4" s="78"/>
      <c r="AJ4" s="73"/>
      <c r="AK4" s="73"/>
    </row>
    <row r="5" spans="1:37" s="68" customFormat="1" ht="25.5" customHeight="1" x14ac:dyDescent="0.25">
      <c r="A5" s="203" t="s">
        <v>18</v>
      </c>
      <c r="B5" s="203"/>
      <c r="C5" s="149"/>
      <c r="D5" s="150"/>
      <c r="E5" s="73"/>
      <c r="F5" s="73"/>
      <c r="G5" s="74"/>
      <c r="H5" s="74"/>
      <c r="J5" s="75"/>
      <c r="K5" s="76"/>
      <c r="L5" s="77"/>
      <c r="M5" s="74" t="b">
        <f>AND(C5=Data!$G$24,INT(D5*100)&lt;&gt;D5*100)</f>
        <v>0</v>
      </c>
      <c r="N5" s="78"/>
      <c r="O5" s="78"/>
      <c r="P5" s="78"/>
      <c r="Q5" s="78"/>
      <c r="R5" s="92"/>
      <c r="S5" s="92"/>
      <c r="T5" s="75"/>
      <c r="U5" s="75"/>
      <c r="V5" s="92"/>
      <c r="W5" s="92"/>
      <c r="X5" s="75"/>
      <c r="Y5" s="75"/>
      <c r="Z5" s="92"/>
      <c r="AA5" s="92"/>
      <c r="AB5" s="75"/>
      <c r="AC5" s="75"/>
      <c r="AD5" s="73"/>
      <c r="AE5" s="75"/>
      <c r="AF5" s="73"/>
      <c r="AG5" s="73"/>
      <c r="AH5" s="73"/>
      <c r="AI5" s="78"/>
      <c r="AJ5" s="73"/>
      <c r="AK5" s="73"/>
    </row>
    <row r="6" spans="1:37" s="68" customFormat="1" ht="25.5" customHeight="1" x14ac:dyDescent="0.25">
      <c r="A6" s="203" t="s">
        <v>385</v>
      </c>
      <c r="B6" s="203"/>
      <c r="C6" s="149"/>
      <c r="D6" s="150"/>
      <c r="E6" s="73"/>
      <c r="F6" s="73"/>
      <c r="G6" s="74"/>
      <c r="H6" s="74"/>
      <c r="I6" s="74"/>
      <c r="J6" s="75"/>
      <c r="K6" s="76"/>
      <c r="L6" s="77"/>
      <c r="M6" s="74" t="b">
        <f>AND(C6=Data!$G$24,INT(D6*100)&lt;&gt;D6*100)</f>
        <v>0</v>
      </c>
      <c r="N6" s="78"/>
      <c r="O6" s="78"/>
      <c r="P6" s="78"/>
      <c r="Q6" s="78"/>
      <c r="R6" s="92"/>
      <c r="S6" s="92"/>
      <c r="T6" s="75"/>
      <c r="U6" s="75"/>
      <c r="V6" s="92"/>
      <c r="W6" s="92"/>
      <c r="X6" s="75"/>
      <c r="Y6" s="75"/>
      <c r="Z6" s="92"/>
      <c r="AA6" s="92"/>
      <c r="AB6" s="75"/>
      <c r="AC6" s="75"/>
      <c r="AD6" s="73"/>
      <c r="AE6" s="75"/>
      <c r="AF6" s="73"/>
      <c r="AG6" s="73"/>
      <c r="AH6" s="73"/>
      <c r="AI6" s="78"/>
      <c r="AJ6" s="73"/>
      <c r="AK6" s="73"/>
    </row>
    <row r="7" spans="1:37" s="68" customFormat="1" ht="25.5" customHeight="1" thickBot="1" x14ac:dyDescent="0.3">
      <c r="A7" s="203" t="s">
        <v>386</v>
      </c>
      <c r="B7" s="203"/>
      <c r="C7" s="149"/>
      <c r="D7" s="150"/>
      <c r="E7" s="73"/>
      <c r="F7" s="73"/>
      <c r="G7" s="74"/>
      <c r="H7" s="74"/>
      <c r="I7" s="74"/>
      <c r="J7" s="75"/>
      <c r="K7" s="76"/>
      <c r="L7" s="77"/>
      <c r="M7" s="74" t="b">
        <f>AND(C7=Data!$G$24,INT(D7*100)&lt;&gt;D7*100)</f>
        <v>0</v>
      </c>
      <c r="N7" s="78"/>
      <c r="O7" s="78"/>
      <c r="P7" s="78"/>
      <c r="Q7" s="78"/>
      <c r="R7" s="92"/>
      <c r="S7" s="92"/>
      <c r="T7" s="75"/>
      <c r="U7" s="75"/>
      <c r="V7" s="92"/>
      <c r="W7" s="92"/>
      <c r="X7" s="75"/>
      <c r="Y7" s="75"/>
      <c r="Z7" s="92"/>
      <c r="AA7" s="92"/>
      <c r="AB7" s="75"/>
      <c r="AC7" s="75"/>
      <c r="AD7" s="73"/>
      <c r="AE7" s="75"/>
      <c r="AF7" s="73"/>
      <c r="AG7" s="73"/>
      <c r="AH7" s="73"/>
      <c r="AI7" s="78"/>
      <c r="AJ7" s="73"/>
      <c r="AK7" s="73"/>
    </row>
    <row r="8" spans="1:37" s="68" customFormat="1" ht="34.5" customHeight="1" thickBot="1" x14ac:dyDescent="0.3">
      <c r="C8" s="69"/>
      <c r="D8" s="73"/>
      <c r="E8" s="73"/>
      <c r="F8" s="73"/>
      <c r="G8" s="74"/>
      <c r="H8" s="74"/>
      <c r="I8" s="130" t="s">
        <v>505</v>
      </c>
      <c r="J8" s="85">
        <f>SUMIF(B10:B208,"D*",J10:J208)</f>
        <v>0</v>
      </c>
      <c r="K8" s="76" t="s">
        <v>421</v>
      </c>
      <c r="L8" s="77" t="s">
        <v>422</v>
      </c>
      <c r="M8" s="71" t="s">
        <v>388</v>
      </c>
      <c r="N8" s="71" t="s">
        <v>396</v>
      </c>
      <c r="O8" s="71" t="s">
        <v>397</v>
      </c>
      <c r="P8" s="71" t="s">
        <v>398</v>
      </c>
      <c r="Q8" s="71" t="s">
        <v>391</v>
      </c>
      <c r="R8" s="92" t="s">
        <v>403</v>
      </c>
      <c r="S8" s="92" t="s">
        <v>402</v>
      </c>
      <c r="T8" s="70" t="s">
        <v>389</v>
      </c>
      <c r="U8" s="70" t="s">
        <v>390</v>
      </c>
      <c r="V8" s="92" t="s">
        <v>404</v>
      </c>
      <c r="W8" s="92" t="s">
        <v>405</v>
      </c>
      <c r="X8" s="70" t="s">
        <v>394</v>
      </c>
      <c r="Y8" s="70" t="s">
        <v>395</v>
      </c>
      <c r="Z8" s="92" t="s">
        <v>406</v>
      </c>
      <c r="AA8" s="92" t="s">
        <v>407</v>
      </c>
      <c r="AB8" s="70" t="s">
        <v>392</v>
      </c>
      <c r="AC8" s="70" t="s">
        <v>393</v>
      </c>
      <c r="AD8" s="63"/>
      <c r="AE8" s="70" t="s">
        <v>399</v>
      </c>
      <c r="AF8" s="63"/>
      <c r="AG8" s="70" t="s">
        <v>485</v>
      </c>
      <c r="AH8" s="70" t="s">
        <v>487</v>
      </c>
      <c r="AI8" s="71" t="s">
        <v>240</v>
      </c>
      <c r="AJ8" s="73"/>
      <c r="AK8" s="73"/>
    </row>
    <row r="9" spans="1:37" s="44" customFormat="1" ht="34.5" customHeight="1" thickBot="1" x14ac:dyDescent="0.3">
      <c r="A9" s="87" t="s">
        <v>16</v>
      </c>
      <c r="B9" s="88" t="s">
        <v>333</v>
      </c>
      <c r="C9" s="88" t="s">
        <v>17</v>
      </c>
      <c r="D9" s="88" t="s">
        <v>239</v>
      </c>
      <c r="E9" s="89" t="s">
        <v>328</v>
      </c>
      <c r="F9" s="89" t="s">
        <v>319</v>
      </c>
      <c r="G9" s="90" t="s">
        <v>331</v>
      </c>
      <c r="H9" s="91" t="s">
        <v>273</v>
      </c>
      <c r="I9" s="131" t="s">
        <v>400</v>
      </c>
      <c r="J9" s="134" t="s">
        <v>238</v>
      </c>
      <c r="K9" s="61"/>
      <c r="L9" s="62"/>
      <c r="M9" s="72"/>
      <c r="N9" s="72"/>
      <c r="O9" s="72"/>
      <c r="P9" s="72"/>
      <c r="Q9" s="72"/>
      <c r="R9" s="128"/>
      <c r="S9" s="128"/>
      <c r="T9" s="72"/>
      <c r="U9" s="72"/>
      <c r="V9" s="128"/>
      <c r="W9" s="128"/>
      <c r="X9" s="72"/>
      <c r="Y9" s="72"/>
      <c r="Z9" s="128"/>
      <c r="AA9" s="128"/>
      <c r="AB9" s="72"/>
      <c r="AC9" s="72"/>
      <c r="AD9" s="63"/>
      <c r="AE9" s="72"/>
      <c r="AF9" s="63"/>
      <c r="AG9" s="72"/>
      <c r="AH9" s="72"/>
      <c r="AI9" s="72"/>
      <c r="AJ9" s="63"/>
      <c r="AK9" s="63"/>
    </row>
    <row r="10" spans="1:37" ht="32.25" customHeight="1" x14ac:dyDescent="0.25">
      <c r="A10" s="57"/>
      <c r="B10" s="57"/>
      <c r="C10" s="59"/>
      <c r="D10" s="119"/>
      <c r="E10" s="86"/>
      <c r="F10" s="42"/>
      <c r="G10" s="58"/>
      <c r="H10" s="123"/>
      <c r="I10" s="133"/>
      <c r="J10" s="137">
        <f>AI10</f>
        <v>0</v>
      </c>
      <c r="K10" s="64" t="str">
        <f t="shared" ref="K10:K73" si="0">IF(C10&lt;&gt;"",VLOOKUP(C10,budgetLine11ext,2,FALSE),"0")</f>
        <v>0</v>
      </c>
      <c r="L10" s="65" t="str">
        <f t="shared" ref="L10:L73" si="1">IF(C10&lt;&gt;"",VLOOKUP(C10,budgetLine11ext,3,FALSE),"0")</f>
        <v>0</v>
      </c>
      <c r="M10" s="55">
        <f>SUMIFS($J:$J,$C:$C,Data!$B$6,$B:$B,$B10)</f>
        <v>0</v>
      </c>
      <c r="N10" s="55">
        <f>SUMIFS($J:$J,$C:$C,Data!$B$7,$B:$B,$B10)</f>
        <v>0</v>
      </c>
      <c r="O10" s="55">
        <f>SUMIFS($J:$J,$C:$C,Data!$B$8,$B:$B,$B10)</f>
        <v>0</v>
      </c>
      <c r="P10" s="55">
        <f>M10+N10+O10</f>
        <v>0</v>
      </c>
      <c r="Q10" s="55">
        <f>SUMIFS(J:J,K:K,"A",B:B,B10)</f>
        <v>0</v>
      </c>
      <c r="R10" s="25" t="b">
        <f>AND($L10="A",$C$5=Data!$G$24)</f>
        <v>0</v>
      </c>
      <c r="S10" s="25" t="b">
        <f>OR(OR(L10="AL",L10="AU"),AND($L10="A",$C$5=Data!$G$23))</f>
        <v>0</v>
      </c>
      <c r="T10" s="55">
        <f>IF(S10,$G10*$H10*$I10,0)</f>
        <v>0</v>
      </c>
      <c r="U10" s="55">
        <f t="shared" ref="U10:U73" si="2">IF(R10,P10*$D$5,0)</f>
        <v>0</v>
      </c>
      <c r="V10" s="25" t="b">
        <f>AND($L10="B",$C$6=Data!$G$24)</f>
        <v>0</v>
      </c>
      <c r="W10" s="25" t="b">
        <f>OR(OR(L10="BL",L10="BU"),AND($L10="B",$C$6=Data!$G$23))</f>
        <v>0</v>
      </c>
      <c r="X10" s="55">
        <f>IF(W10,$G10*$I10,0)</f>
        <v>0</v>
      </c>
      <c r="Y10" s="55">
        <f t="shared" ref="Y10:Y73" si="3">IF(V10,Q10*$D$6,0)</f>
        <v>0</v>
      </c>
      <c r="Z10" s="25" t="b">
        <f>AND($L10="C",$C$7=Data!$G$24)</f>
        <v>0</v>
      </c>
      <c r="AA10" s="25" t="b">
        <f>OR(OR(L10="CL",L10="CU"),AND($L10="C",$C$7=Data!$G$23))</f>
        <v>0</v>
      </c>
      <c r="AB10" s="55">
        <f>IF(AA10,$G10*$H10*$I10,0)</f>
        <v>0</v>
      </c>
      <c r="AC10" s="55">
        <f t="shared" ref="AC10:AC73" si="4">IF(Z10,Q10*$D$7,0)</f>
        <v>0</v>
      </c>
      <c r="AE10" s="55">
        <f>IF(OR(L10="D",L10="E",L10="F"),$G10*$I10,0)</f>
        <v>0</v>
      </c>
      <c r="AG10" s="125" t="b">
        <f>OR(AND($C$5=Data!$G$24,K10="A"),AND($C$6=Data!$G$24,K10="B"),AND($C$7=Data!$G$24,K10="C"))*COUNTIFS(B:B,B10,K:K,K10,B:B,"&lt;&gt;"&amp;"",C:C,"&lt;&gt;"&amp;"")&gt;1</f>
        <v>0</v>
      </c>
      <c r="AH10" s="125" t="b">
        <f>AND(AND(A10&lt;&gt;"",B10&lt;&gt;""),RIGHT(A10,1)&lt;&gt;MID(B10,3,1))</f>
        <v>0</v>
      </c>
      <c r="AI10" s="55">
        <f>T10+U10+X10+Y10+AB10+AC10+AE10</f>
        <v>0</v>
      </c>
    </row>
    <row r="11" spans="1:37" ht="30.75" customHeight="1" x14ac:dyDescent="0.25">
      <c r="A11" s="57"/>
      <c r="B11" s="57"/>
      <c r="C11" s="59"/>
      <c r="D11" s="119"/>
      <c r="E11" s="43"/>
      <c r="F11" s="43"/>
      <c r="G11" s="58"/>
      <c r="H11" s="123"/>
      <c r="I11" s="132"/>
      <c r="J11" s="135">
        <f t="shared" ref="J11:J74" si="5">AI11</f>
        <v>0</v>
      </c>
      <c r="K11" s="64" t="str">
        <f t="shared" si="0"/>
        <v>0</v>
      </c>
      <c r="L11" s="65" t="str">
        <f t="shared" si="1"/>
        <v>0</v>
      </c>
      <c r="M11" s="55">
        <f>SUMIFS($J:$J,$C:$C,Data!$B$6,$B:$B,$B11)</f>
        <v>0</v>
      </c>
      <c r="N11" s="55">
        <f>SUMIFS($J:$J,$C:$C,Data!$B$7,$B:$B,$B11)</f>
        <v>0</v>
      </c>
      <c r="O11" s="55">
        <f>SUMIFS($J:$J,$C:$C,Data!$B$8,$B:$B,$B11)</f>
        <v>0</v>
      </c>
      <c r="P11" s="55">
        <f t="shared" ref="P11:P74" si="6">M11+N11+O11</f>
        <v>0</v>
      </c>
      <c r="Q11" s="55">
        <f t="shared" ref="Q11:Q74" si="7">SUMIFS(J:J,L:L,"A*",B:B,B11)</f>
        <v>0</v>
      </c>
      <c r="R11" s="25" t="b">
        <f>AND($L11="A",$C$5=Data!$G$24)</f>
        <v>0</v>
      </c>
      <c r="S11" s="25" t="b">
        <f>AND($L11="A",$C$5=Data!$G$23)</f>
        <v>0</v>
      </c>
      <c r="T11" s="55">
        <f t="shared" ref="T11:T74" si="8">IF(S11,$G11*$H11*$I11,0)</f>
        <v>0</v>
      </c>
      <c r="U11" s="55">
        <f t="shared" si="2"/>
        <v>0</v>
      </c>
      <c r="V11" s="25" t="b">
        <f>AND($L11="B",$C$6=Data!$G$24)</f>
        <v>0</v>
      </c>
      <c r="W11" s="25" t="b">
        <f>AND($L11="B",$C$6=Data!$G$23)</f>
        <v>0</v>
      </c>
      <c r="X11" s="55">
        <f t="shared" ref="X11:X74" si="9">IF(W11,$G11*$I11,0)</f>
        <v>0</v>
      </c>
      <c r="Y11" s="55">
        <f t="shared" si="3"/>
        <v>0</v>
      </c>
      <c r="Z11" s="25" t="b">
        <f>AND($L11="C",$C$7=Data!$G$24)</f>
        <v>0</v>
      </c>
      <c r="AA11" s="25" t="b">
        <f>AND($L11="C",$C$7=Data!$G$23)</f>
        <v>0</v>
      </c>
      <c r="AB11" s="55">
        <f t="shared" ref="AB11:AB74" si="10">IF(AA11,$G11*$H11*$I11,0)</f>
        <v>0</v>
      </c>
      <c r="AC11" s="55">
        <f t="shared" si="4"/>
        <v>0</v>
      </c>
      <c r="AE11" s="55">
        <f t="shared" ref="AE11:AE74" si="11">IF(OR(L11="D",L11="E",L11="F"),$G11*$I11,0)</f>
        <v>0</v>
      </c>
      <c r="AG11" s="125" t="b">
        <f>OR(AND($C$5=Data!$G$24,K11="A"),AND($C$6=Data!$G$24,K11="B"),AND($C$7=Data!$G$24,K11="C"))*COUNTIFS(B:B,B11,K:K,K11,B:B,"&lt;&gt;"&amp;"",C:C,"&lt;&gt;"&amp;"")&gt;1</f>
        <v>0</v>
      </c>
      <c r="AH11" s="125" t="b">
        <f t="shared" ref="AH11:AH74" si="12">AND(AND(A11&lt;&gt;"",B11&lt;&gt;""),RIGHT(A11,1)&lt;&gt;MID(B11,3,1))</f>
        <v>0</v>
      </c>
      <c r="AI11" s="55">
        <f t="shared" ref="AI11:AI74" si="13">T11+U11+X11+Y11+AB11+AC11+AE11</f>
        <v>0</v>
      </c>
    </row>
    <row r="12" spans="1:37" ht="30.75" customHeight="1" x14ac:dyDescent="0.25">
      <c r="A12" s="57"/>
      <c r="B12" s="57"/>
      <c r="C12" s="59"/>
      <c r="D12" s="119"/>
      <c r="E12" s="43"/>
      <c r="F12" s="43"/>
      <c r="G12" s="58"/>
      <c r="H12" s="123"/>
      <c r="I12" s="132"/>
      <c r="J12" s="135">
        <f t="shared" si="5"/>
        <v>0</v>
      </c>
      <c r="K12" s="64" t="str">
        <f t="shared" si="0"/>
        <v>0</v>
      </c>
      <c r="L12" s="65" t="str">
        <f t="shared" si="1"/>
        <v>0</v>
      </c>
      <c r="M12" s="55">
        <f>SUMIFS($J:$J,$C:$C,Data!$B$6,$B:$B,$B12)</f>
        <v>0</v>
      </c>
      <c r="N12" s="55">
        <f>SUMIFS($J:$J,$C:$C,Data!$B$7,$B:$B,$B12)</f>
        <v>0</v>
      </c>
      <c r="O12" s="55">
        <f>SUMIFS($J:$J,$C:$C,Data!$B$8,$B:$B,$B12)</f>
        <v>0</v>
      </c>
      <c r="P12" s="55">
        <f t="shared" si="6"/>
        <v>0</v>
      </c>
      <c r="Q12" s="55">
        <f t="shared" si="7"/>
        <v>0</v>
      </c>
      <c r="R12" s="25" t="b">
        <f>AND($L12="A",$C$5=Data!$G$24)</f>
        <v>0</v>
      </c>
      <c r="S12" s="25" t="b">
        <f>AND($L12="A",$C$5=Data!$G$23)</f>
        <v>0</v>
      </c>
      <c r="T12" s="55">
        <f t="shared" si="8"/>
        <v>0</v>
      </c>
      <c r="U12" s="55">
        <f t="shared" si="2"/>
        <v>0</v>
      </c>
      <c r="V12" s="25" t="b">
        <f>AND($L12="B",$C$6=Data!$G$24)</f>
        <v>0</v>
      </c>
      <c r="W12" s="25" t="b">
        <f>AND($L12="B",$C$6=Data!$G$23)</f>
        <v>0</v>
      </c>
      <c r="X12" s="55">
        <f t="shared" si="9"/>
        <v>0</v>
      </c>
      <c r="Y12" s="55">
        <f t="shared" si="3"/>
        <v>0</v>
      </c>
      <c r="Z12" s="25" t="b">
        <f>AND($L12="C",$C$7=Data!$G$24)</f>
        <v>0</v>
      </c>
      <c r="AA12" s="25" t="b">
        <f>AND($L12="C",$C$7=Data!$G$23)</f>
        <v>0</v>
      </c>
      <c r="AB12" s="55">
        <f t="shared" si="10"/>
        <v>0</v>
      </c>
      <c r="AC12" s="55">
        <f t="shared" si="4"/>
        <v>0</v>
      </c>
      <c r="AE12" s="55">
        <f t="shared" si="11"/>
        <v>0</v>
      </c>
      <c r="AG12" s="125" t="b">
        <f>OR(AND($C$5=Data!$G$24,K12="A"),AND($C$6=Data!$G$24,K12="B"),AND($C$7=Data!$G$24,K12="C"))*COUNTIFS(B:B,B12,K:K,K12,B:B,"&lt;&gt;"&amp;"",C:C,"&lt;&gt;"&amp;"")&gt;1</f>
        <v>0</v>
      </c>
      <c r="AH12" s="125" t="b">
        <f t="shared" si="12"/>
        <v>0</v>
      </c>
      <c r="AI12" s="55">
        <f t="shared" si="13"/>
        <v>0</v>
      </c>
    </row>
    <row r="13" spans="1:37" ht="30.75" customHeight="1" x14ac:dyDescent="0.25">
      <c r="A13" s="57"/>
      <c r="B13" s="57"/>
      <c r="C13" s="59"/>
      <c r="D13" s="119"/>
      <c r="E13" s="124"/>
      <c r="F13" s="43"/>
      <c r="G13" s="58"/>
      <c r="H13" s="123"/>
      <c r="I13" s="132"/>
      <c r="J13" s="135">
        <f t="shared" si="5"/>
        <v>0</v>
      </c>
      <c r="K13" s="64" t="str">
        <f t="shared" si="0"/>
        <v>0</v>
      </c>
      <c r="L13" s="65" t="str">
        <f t="shared" si="1"/>
        <v>0</v>
      </c>
      <c r="M13" s="55">
        <f>SUMIFS($J:$J,$C:$C,Data!$B$6,$B:$B,$B13)</f>
        <v>0</v>
      </c>
      <c r="N13" s="55">
        <f>SUMIFS($J:$J,$C:$C,Data!$B$7,$B:$B,$B13)</f>
        <v>0</v>
      </c>
      <c r="O13" s="55">
        <f>SUMIFS($J:$J,$C:$C,Data!$B$8,$B:$B,$B13)</f>
        <v>0</v>
      </c>
      <c r="P13" s="55">
        <f t="shared" si="6"/>
        <v>0</v>
      </c>
      <c r="Q13" s="55">
        <f t="shared" si="7"/>
        <v>0</v>
      </c>
      <c r="R13" s="25" t="b">
        <f>AND($L13="A",$C$5=Data!$G$24)</f>
        <v>0</v>
      </c>
      <c r="S13" s="25" t="b">
        <f>AND($L13="A",$C$5=Data!$G$23)</f>
        <v>0</v>
      </c>
      <c r="T13" s="55">
        <f t="shared" si="8"/>
        <v>0</v>
      </c>
      <c r="U13" s="55">
        <f t="shared" si="2"/>
        <v>0</v>
      </c>
      <c r="V13" s="25" t="b">
        <f>AND($L13="B",$C$6=Data!$G$24)</f>
        <v>0</v>
      </c>
      <c r="W13" s="25" t="b">
        <f>AND($L13="B",$C$6=Data!$G$23)</f>
        <v>0</v>
      </c>
      <c r="X13" s="55">
        <f t="shared" si="9"/>
        <v>0</v>
      </c>
      <c r="Y13" s="55">
        <f t="shared" si="3"/>
        <v>0</v>
      </c>
      <c r="Z13" s="25" t="b">
        <f>AND($L13="C",$C$7=Data!$G$24)</f>
        <v>0</v>
      </c>
      <c r="AA13" s="25" t="b">
        <f>AND($L13="C",$C$7=Data!$G$23)</f>
        <v>0</v>
      </c>
      <c r="AB13" s="55">
        <f t="shared" si="10"/>
        <v>0</v>
      </c>
      <c r="AC13" s="55">
        <f t="shared" si="4"/>
        <v>0</v>
      </c>
      <c r="AE13" s="55">
        <f t="shared" si="11"/>
        <v>0</v>
      </c>
      <c r="AG13" s="125" t="b">
        <f>OR(AND($C$5=Data!$G$24,K13="A"),AND($C$6=Data!$G$24,K13="B"),AND($C$7=Data!$G$24,K13="C"))*COUNTIFS(B:B,B13,K:K,K13,B:B,"&lt;&gt;"&amp;"",C:C,"&lt;&gt;"&amp;"")&gt;1</f>
        <v>0</v>
      </c>
      <c r="AH13" s="125" t="b">
        <f t="shared" si="12"/>
        <v>0</v>
      </c>
      <c r="AI13" s="55">
        <f t="shared" si="13"/>
        <v>0</v>
      </c>
    </row>
    <row r="14" spans="1:37" ht="30.75" customHeight="1" x14ac:dyDescent="0.25">
      <c r="A14" s="57"/>
      <c r="B14" s="57"/>
      <c r="C14" s="59"/>
      <c r="D14" s="119"/>
      <c r="E14" s="124"/>
      <c r="F14" s="43"/>
      <c r="G14" s="58"/>
      <c r="H14" s="123"/>
      <c r="I14" s="132"/>
      <c r="J14" s="135">
        <f t="shared" si="5"/>
        <v>0</v>
      </c>
      <c r="K14" s="64" t="str">
        <f t="shared" si="0"/>
        <v>0</v>
      </c>
      <c r="L14" s="65" t="str">
        <f t="shared" si="1"/>
        <v>0</v>
      </c>
      <c r="M14" s="55">
        <f>SUMIFS($J:$J,$C:$C,Data!$B$6,$B:$B,$B14)</f>
        <v>0</v>
      </c>
      <c r="N14" s="55">
        <f>SUMIFS($J:$J,$C:$C,Data!$B$7,$B:$B,$B14)</f>
        <v>0</v>
      </c>
      <c r="O14" s="55">
        <f>SUMIFS($J:$J,$C:$C,Data!$B$8,$B:$B,$B14)</f>
        <v>0</v>
      </c>
      <c r="P14" s="55">
        <f t="shared" si="6"/>
        <v>0</v>
      </c>
      <c r="Q14" s="55">
        <f t="shared" si="7"/>
        <v>0</v>
      </c>
      <c r="R14" s="25" t="b">
        <f>AND($L14="A",$C$5=Data!$G$24)</f>
        <v>0</v>
      </c>
      <c r="S14" s="25" t="b">
        <f>AND($L14="A",$C$5=Data!$G$23)</f>
        <v>0</v>
      </c>
      <c r="T14" s="55">
        <f t="shared" si="8"/>
        <v>0</v>
      </c>
      <c r="U14" s="55">
        <f t="shared" si="2"/>
        <v>0</v>
      </c>
      <c r="V14" s="25" t="b">
        <f>AND($L14="B",$C$6=Data!$G$24)</f>
        <v>0</v>
      </c>
      <c r="W14" s="25" t="b">
        <f>AND($L14="B",$C$6=Data!$G$23)</f>
        <v>0</v>
      </c>
      <c r="X14" s="55">
        <f t="shared" si="9"/>
        <v>0</v>
      </c>
      <c r="Y14" s="55">
        <f t="shared" si="3"/>
        <v>0</v>
      </c>
      <c r="Z14" s="25" t="b">
        <f>AND($L14="C",$C$7=Data!$G$24)</f>
        <v>0</v>
      </c>
      <c r="AA14" s="25" t="b">
        <f>AND($L14="C",$C$7=Data!$G$23)</f>
        <v>0</v>
      </c>
      <c r="AB14" s="55">
        <f t="shared" si="10"/>
        <v>0</v>
      </c>
      <c r="AC14" s="55">
        <f t="shared" si="4"/>
        <v>0</v>
      </c>
      <c r="AE14" s="55">
        <f t="shared" si="11"/>
        <v>0</v>
      </c>
      <c r="AG14" s="125" t="b">
        <f>OR(AND($C$5=Data!$G$24,K14="A"),AND($C$6=Data!$G$24,K14="B"),AND($C$7=Data!$G$24,K14="C"))*COUNTIFS(B:B,B14,K:K,K14,B:B,"&lt;&gt;"&amp;"",C:C,"&lt;&gt;"&amp;"")&gt;1</f>
        <v>0</v>
      </c>
      <c r="AH14" s="125" t="b">
        <f t="shared" si="12"/>
        <v>0</v>
      </c>
      <c r="AI14" s="55">
        <f t="shared" si="13"/>
        <v>0</v>
      </c>
    </row>
    <row r="15" spans="1:37" ht="30.75" customHeight="1" x14ac:dyDescent="0.25">
      <c r="A15" s="57"/>
      <c r="B15" s="57"/>
      <c r="C15" s="59"/>
      <c r="D15" s="119"/>
      <c r="E15" s="124"/>
      <c r="F15" s="43"/>
      <c r="G15" s="58"/>
      <c r="H15" s="123"/>
      <c r="I15" s="132"/>
      <c r="J15" s="135">
        <f t="shared" si="5"/>
        <v>0</v>
      </c>
      <c r="K15" s="64" t="str">
        <f t="shared" si="0"/>
        <v>0</v>
      </c>
      <c r="L15" s="65" t="str">
        <f t="shared" si="1"/>
        <v>0</v>
      </c>
      <c r="M15" s="55">
        <f>SUMIFS($J:$J,$C:$C,Data!$B$6,$B:$B,$B15)</f>
        <v>0</v>
      </c>
      <c r="N15" s="55">
        <f>SUMIFS($J:$J,$C:$C,Data!$B$7,$B:$B,$B15)</f>
        <v>0</v>
      </c>
      <c r="O15" s="55">
        <f>SUMIFS($J:$J,$C:$C,Data!$B$8,$B:$B,$B15)</f>
        <v>0</v>
      </c>
      <c r="P15" s="55">
        <f t="shared" si="6"/>
        <v>0</v>
      </c>
      <c r="Q15" s="55">
        <f t="shared" si="7"/>
        <v>0</v>
      </c>
      <c r="R15" s="25" t="b">
        <f>AND($L15="A",$C$5=Data!$G$24)</f>
        <v>0</v>
      </c>
      <c r="S15" s="25" t="b">
        <f>AND($L15="A",$C$5=Data!$G$23)</f>
        <v>0</v>
      </c>
      <c r="T15" s="55">
        <f t="shared" si="8"/>
        <v>0</v>
      </c>
      <c r="U15" s="55">
        <f t="shared" si="2"/>
        <v>0</v>
      </c>
      <c r="V15" s="25" t="b">
        <f>AND($L15="B",$C$6=Data!$G$24)</f>
        <v>0</v>
      </c>
      <c r="W15" s="25" t="b">
        <f>AND($L15="B",$C$6=Data!$G$23)</f>
        <v>0</v>
      </c>
      <c r="X15" s="55">
        <f t="shared" si="9"/>
        <v>0</v>
      </c>
      <c r="Y15" s="55">
        <f t="shared" si="3"/>
        <v>0</v>
      </c>
      <c r="Z15" s="25" t="b">
        <f>AND($L15="C",$C$7=Data!$G$24)</f>
        <v>0</v>
      </c>
      <c r="AA15" s="25" t="b">
        <f>AND($L15="C",$C$7=Data!$G$23)</f>
        <v>0</v>
      </c>
      <c r="AB15" s="55">
        <f t="shared" si="10"/>
        <v>0</v>
      </c>
      <c r="AC15" s="55">
        <f t="shared" si="4"/>
        <v>0</v>
      </c>
      <c r="AE15" s="55">
        <f t="shared" si="11"/>
        <v>0</v>
      </c>
      <c r="AG15" s="125" t="b">
        <f>OR(AND($C$5=Data!$G$24,K15="A"),AND($C$6=Data!$G$24,K15="B"),AND($C$7=Data!$G$24,K15="C"))*COUNTIFS(B:B,B15,K:K,K15,B:B,"&lt;&gt;"&amp;"",C:C,"&lt;&gt;"&amp;"")&gt;1</f>
        <v>0</v>
      </c>
      <c r="AH15" s="125" t="b">
        <f t="shared" si="12"/>
        <v>0</v>
      </c>
      <c r="AI15" s="55">
        <f t="shared" si="13"/>
        <v>0</v>
      </c>
    </row>
    <row r="16" spans="1:37" ht="30.75" customHeight="1" x14ac:dyDescent="0.25">
      <c r="A16" s="57"/>
      <c r="B16" s="57"/>
      <c r="C16" s="59"/>
      <c r="D16" s="119"/>
      <c r="E16" s="43"/>
      <c r="F16" s="43"/>
      <c r="G16" s="58"/>
      <c r="H16" s="123"/>
      <c r="I16" s="132"/>
      <c r="J16" s="135">
        <f t="shared" si="5"/>
        <v>0</v>
      </c>
      <c r="K16" s="64" t="str">
        <f t="shared" si="0"/>
        <v>0</v>
      </c>
      <c r="L16" s="65" t="str">
        <f t="shared" si="1"/>
        <v>0</v>
      </c>
      <c r="M16" s="55">
        <f>SUMIFS($J:$J,$C:$C,Data!$B$6,$B:$B,$B16)</f>
        <v>0</v>
      </c>
      <c r="N16" s="55">
        <f>SUMIFS($J:$J,$C:$C,Data!$B$7,$B:$B,$B16)</f>
        <v>0</v>
      </c>
      <c r="O16" s="55">
        <f>SUMIFS($J:$J,$C:$C,Data!$B$8,$B:$B,$B16)</f>
        <v>0</v>
      </c>
      <c r="P16" s="55">
        <f t="shared" si="6"/>
        <v>0</v>
      </c>
      <c r="Q16" s="55">
        <f t="shared" si="7"/>
        <v>0</v>
      </c>
      <c r="R16" s="25" t="b">
        <f>AND($L16="A",$C$5=Data!$G$24)</f>
        <v>0</v>
      </c>
      <c r="S16" s="25" t="b">
        <f>AND($L16="A",$C$5=Data!$G$23)</f>
        <v>0</v>
      </c>
      <c r="T16" s="55">
        <f t="shared" si="8"/>
        <v>0</v>
      </c>
      <c r="U16" s="55">
        <f t="shared" si="2"/>
        <v>0</v>
      </c>
      <c r="V16" s="25" t="b">
        <f>AND($L16="B",$C$6=Data!$G$24)</f>
        <v>0</v>
      </c>
      <c r="W16" s="25" t="b">
        <f>AND($L16="B",$C$6=Data!$G$23)</f>
        <v>0</v>
      </c>
      <c r="X16" s="55">
        <f t="shared" si="9"/>
        <v>0</v>
      </c>
      <c r="Y16" s="55">
        <f t="shared" si="3"/>
        <v>0</v>
      </c>
      <c r="Z16" s="25" t="b">
        <f>AND($L16="C",$C$7=Data!$G$24)</f>
        <v>0</v>
      </c>
      <c r="AA16" s="25" t="b">
        <f>AND($L16="C",$C$7=Data!$G$23)</f>
        <v>0</v>
      </c>
      <c r="AB16" s="55">
        <f t="shared" si="10"/>
        <v>0</v>
      </c>
      <c r="AC16" s="55">
        <f t="shared" si="4"/>
        <v>0</v>
      </c>
      <c r="AE16" s="55">
        <f t="shared" si="11"/>
        <v>0</v>
      </c>
      <c r="AG16" s="125" t="b">
        <f>OR(AND($C$5=Data!$G$24,K16="A"),AND($C$6=Data!$G$24,K16="B"),AND($C$7=Data!$G$24,K16="C"))*COUNTIFS(B:B,B16,K:K,K16,B:B,"&lt;&gt;"&amp;"",C:C,"&lt;&gt;"&amp;"")&gt;1</f>
        <v>0</v>
      </c>
      <c r="AH16" s="125" t="b">
        <f t="shared" si="12"/>
        <v>0</v>
      </c>
      <c r="AI16" s="55">
        <f t="shared" si="13"/>
        <v>0</v>
      </c>
    </row>
    <row r="17" spans="1:35" ht="30.75" customHeight="1" x14ac:dyDescent="0.25">
      <c r="A17" s="57"/>
      <c r="B17" s="57"/>
      <c r="C17" s="59"/>
      <c r="D17" s="119"/>
      <c r="E17" s="43"/>
      <c r="F17" s="43"/>
      <c r="G17" s="58"/>
      <c r="H17" s="123"/>
      <c r="I17" s="132"/>
      <c r="J17" s="135">
        <f t="shared" si="5"/>
        <v>0</v>
      </c>
      <c r="K17" s="64" t="str">
        <f t="shared" si="0"/>
        <v>0</v>
      </c>
      <c r="L17" s="65" t="str">
        <f t="shared" si="1"/>
        <v>0</v>
      </c>
      <c r="M17" s="55">
        <f>SUMIFS($J:$J,$C:$C,Data!$B$6,$B:$B,$B17)</f>
        <v>0</v>
      </c>
      <c r="N17" s="55">
        <f>SUMIFS($J:$J,$C:$C,Data!$B$7,$B:$B,$B17)</f>
        <v>0</v>
      </c>
      <c r="O17" s="55">
        <f>SUMIFS($J:$J,$C:$C,Data!$B$8,$B:$B,$B17)</f>
        <v>0</v>
      </c>
      <c r="P17" s="55">
        <f t="shared" si="6"/>
        <v>0</v>
      </c>
      <c r="Q17" s="55">
        <f t="shared" si="7"/>
        <v>0</v>
      </c>
      <c r="R17" s="25" t="b">
        <f>AND($L17="A",$C$5=Data!$G$24)</f>
        <v>0</v>
      </c>
      <c r="S17" s="25" t="b">
        <f>AND($L17="A",$C$5=Data!$G$23)</f>
        <v>0</v>
      </c>
      <c r="T17" s="55">
        <f t="shared" si="8"/>
        <v>0</v>
      </c>
      <c r="U17" s="55">
        <f t="shared" si="2"/>
        <v>0</v>
      </c>
      <c r="V17" s="25" t="b">
        <f>AND($L17="B",$C$6=Data!$G$24)</f>
        <v>0</v>
      </c>
      <c r="W17" s="25" t="b">
        <f>AND($L17="B",$C$6=Data!$G$23)</f>
        <v>0</v>
      </c>
      <c r="X17" s="55">
        <f t="shared" si="9"/>
        <v>0</v>
      </c>
      <c r="Y17" s="55">
        <f t="shared" si="3"/>
        <v>0</v>
      </c>
      <c r="Z17" s="25" t="b">
        <f>AND($L17="C",$C$7=Data!$G$24)</f>
        <v>0</v>
      </c>
      <c r="AA17" s="25" t="b">
        <f>AND($L17="C",$C$7=Data!$G$23)</f>
        <v>0</v>
      </c>
      <c r="AB17" s="55">
        <f t="shared" si="10"/>
        <v>0</v>
      </c>
      <c r="AC17" s="55">
        <f t="shared" si="4"/>
        <v>0</v>
      </c>
      <c r="AE17" s="55">
        <f t="shared" si="11"/>
        <v>0</v>
      </c>
      <c r="AG17" s="125" t="b">
        <f>OR(AND($C$5=Data!$G$24,K17="A"),AND($C$6=Data!$G$24,K17="B"),AND($C$7=Data!$G$24,K17="C"))*COUNTIFS(B:B,B17,K:K,K17,B:B,"&lt;&gt;"&amp;"",C:C,"&lt;&gt;"&amp;"")&gt;1</f>
        <v>0</v>
      </c>
      <c r="AH17" s="125" t="b">
        <f t="shared" si="12"/>
        <v>0</v>
      </c>
      <c r="AI17" s="55">
        <f t="shared" si="13"/>
        <v>0</v>
      </c>
    </row>
    <row r="18" spans="1:35" ht="30.75" customHeight="1" x14ac:dyDescent="0.25">
      <c r="A18" s="57"/>
      <c r="B18" s="57"/>
      <c r="C18" s="59"/>
      <c r="D18" s="119"/>
      <c r="E18" s="43"/>
      <c r="F18" s="43"/>
      <c r="G18" s="58"/>
      <c r="H18" s="123"/>
      <c r="I18" s="132"/>
      <c r="J18" s="135">
        <f t="shared" si="5"/>
        <v>0</v>
      </c>
      <c r="K18" s="64" t="str">
        <f t="shared" si="0"/>
        <v>0</v>
      </c>
      <c r="L18" s="65" t="str">
        <f t="shared" si="1"/>
        <v>0</v>
      </c>
      <c r="M18" s="55">
        <f>SUMIFS($J:$J,$C:$C,Data!$B$6,$B:$B,$B18)</f>
        <v>0</v>
      </c>
      <c r="N18" s="55">
        <f>SUMIFS($J:$J,$C:$C,Data!$B$7,$B:$B,$B18)</f>
        <v>0</v>
      </c>
      <c r="O18" s="55">
        <f>SUMIFS($J:$J,$C:$C,Data!$B$8,$B:$B,$B18)</f>
        <v>0</v>
      </c>
      <c r="P18" s="55">
        <f t="shared" si="6"/>
        <v>0</v>
      </c>
      <c r="Q18" s="55">
        <f t="shared" si="7"/>
        <v>0</v>
      </c>
      <c r="R18" s="25" t="b">
        <f>AND($L18="A",$C$5=Data!$G$24)</f>
        <v>0</v>
      </c>
      <c r="S18" s="25" t="b">
        <f>AND($L18="A",$C$5=Data!$G$23)</f>
        <v>0</v>
      </c>
      <c r="T18" s="55">
        <f t="shared" si="8"/>
        <v>0</v>
      </c>
      <c r="U18" s="55">
        <f t="shared" si="2"/>
        <v>0</v>
      </c>
      <c r="V18" s="25" t="b">
        <f>AND($L18="B",$C$6=Data!$G$24)</f>
        <v>0</v>
      </c>
      <c r="W18" s="25" t="b">
        <f>AND($L18="B",$C$6=Data!$G$23)</f>
        <v>0</v>
      </c>
      <c r="X18" s="55">
        <f t="shared" si="9"/>
        <v>0</v>
      </c>
      <c r="Y18" s="55">
        <f t="shared" si="3"/>
        <v>0</v>
      </c>
      <c r="Z18" s="25" t="b">
        <f>AND($L18="C",$C$7=Data!$G$24)</f>
        <v>0</v>
      </c>
      <c r="AA18" s="25" t="b">
        <f>AND($L18="C",$C$7=Data!$G$23)</f>
        <v>0</v>
      </c>
      <c r="AB18" s="55">
        <f t="shared" si="10"/>
        <v>0</v>
      </c>
      <c r="AC18" s="55">
        <f t="shared" si="4"/>
        <v>0</v>
      </c>
      <c r="AE18" s="55">
        <f t="shared" si="11"/>
        <v>0</v>
      </c>
      <c r="AG18" s="125" t="b">
        <f>OR(AND($C$5=Data!$G$24,K18="A"),AND($C$6=Data!$G$24,K18="B"),AND($C$7=Data!$G$24,K18="C"))*COUNTIFS(B:B,B18,K:K,K18,B:B,"&lt;&gt;"&amp;"",C:C,"&lt;&gt;"&amp;"")&gt;1</f>
        <v>0</v>
      </c>
      <c r="AH18" s="125" t="b">
        <f t="shared" si="12"/>
        <v>0</v>
      </c>
      <c r="AI18" s="55">
        <f t="shared" si="13"/>
        <v>0</v>
      </c>
    </row>
    <row r="19" spans="1:35" ht="30.75" customHeight="1" x14ac:dyDescent="0.25">
      <c r="A19" s="57"/>
      <c r="B19" s="57"/>
      <c r="C19" s="59"/>
      <c r="D19" s="119"/>
      <c r="E19" s="43"/>
      <c r="F19" s="43"/>
      <c r="G19" s="58"/>
      <c r="H19" s="123"/>
      <c r="I19" s="132"/>
      <c r="J19" s="135">
        <f t="shared" si="5"/>
        <v>0</v>
      </c>
      <c r="K19" s="64" t="str">
        <f t="shared" si="0"/>
        <v>0</v>
      </c>
      <c r="L19" s="65" t="str">
        <f t="shared" si="1"/>
        <v>0</v>
      </c>
      <c r="M19" s="55">
        <f>SUMIFS($J:$J,$C:$C,Data!$B$6,$B:$B,$B19)</f>
        <v>0</v>
      </c>
      <c r="N19" s="55">
        <f>SUMIFS($J:$J,$C:$C,Data!$B$7,$B:$B,$B19)</f>
        <v>0</v>
      </c>
      <c r="O19" s="55">
        <f>SUMIFS($J:$J,$C:$C,Data!$B$8,$B:$B,$B19)</f>
        <v>0</v>
      </c>
      <c r="P19" s="55">
        <f t="shared" si="6"/>
        <v>0</v>
      </c>
      <c r="Q19" s="55">
        <f t="shared" si="7"/>
        <v>0</v>
      </c>
      <c r="R19" s="25" t="b">
        <f>AND($L19="A",$C$5=Data!$G$24)</f>
        <v>0</v>
      </c>
      <c r="S19" s="25" t="b">
        <f>AND($L19="A",$C$5=Data!$G$23)</f>
        <v>0</v>
      </c>
      <c r="T19" s="55">
        <f t="shared" si="8"/>
        <v>0</v>
      </c>
      <c r="U19" s="55">
        <f t="shared" si="2"/>
        <v>0</v>
      </c>
      <c r="V19" s="25" t="b">
        <f>AND($L19="B",$C$6=Data!$G$24)</f>
        <v>0</v>
      </c>
      <c r="W19" s="25" t="b">
        <f>AND($L19="B",$C$6=Data!$G$23)</f>
        <v>0</v>
      </c>
      <c r="X19" s="55">
        <f t="shared" si="9"/>
        <v>0</v>
      </c>
      <c r="Y19" s="55">
        <f t="shared" si="3"/>
        <v>0</v>
      </c>
      <c r="Z19" s="25" t="b">
        <f>AND($L19="C",$C$7=Data!$G$24)</f>
        <v>0</v>
      </c>
      <c r="AA19" s="25" t="b">
        <f>AND($L19="C",$C$7=Data!$G$23)</f>
        <v>0</v>
      </c>
      <c r="AB19" s="55">
        <f t="shared" si="10"/>
        <v>0</v>
      </c>
      <c r="AC19" s="55">
        <f t="shared" si="4"/>
        <v>0</v>
      </c>
      <c r="AE19" s="55">
        <f t="shared" si="11"/>
        <v>0</v>
      </c>
      <c r="AG19" s="125" t="b">
        <f>OR(AND($C$5=Data!$G$24,K19="A"),AND($C$6=Data!$G$24,K19="B"),AND($C$7=Data!$G$24,K19="C"))*COUNTIFS(B:B,B19,K:K,K19,B:B,"&lt;&gt;"&amp;"",C:C,"&lt;&gt;"&amp;"")&gt;1</f>
        <v>0</v>
      </c>
      <c r="AH19" s="125" t="b">
        <f t="shared" si="12"/>
        <v>0</v>
      </c>
      <c r="AI19" s="55">
        <f t="shared" si="13"/>
        <v>0</v>
      </c>
    </row>
    <row r="20" spans="1:35" ht="30.75" customHeight="1" x14ac:dyDescent="0.25">
      <c r="A20" s="57"/>
      <c r="B20" s="57"/>
      <c r="C20" s="59"/>
      <c r="D20" s="119"/>
      <c r="E20" s="43"/>
      <c r="F20" s="43"/>
      <c r="G20" s="58"/>
      <c r="H20" s="123"/>
      <c r="I20" s="132"/>
      <c r="J20" s="135">
        <f t="shared" si="5"/>
        <v>0</v>
      </c>
      <c r="K20" s="64" t="str">
        <f t="shared" si="0"/>
        <v>0</v>
      </c>
      <c r="L20" s="65" t="str">
        <f t="shared" si="1"/>
        <v>0</v>
      </c>
      <c r="M20" s="55">
        <f>SUMIFS($J:$J,$C:$C,Data!$B$6,$B:$B,$B20)</f>
        <v>0</v>
      </c>
      <c r="N20" s="55">
        <f>SUMIFS($J:$J,$C:$C,Data!$B$7,$B:$B,$B20)</f>
        <v>0</v>
      </c>
      <c r="O20" s="55">
        <f>SUMIFS($J:$J,$C:$C,Data!$B$8,$B:$B,$B20)</f>
        <v>0</v>
      </c>
      <c r="P20" s="55">
        <f t="shared" si="6"/>
        <v>0</v>
      </c>
      <c r="Q20" s="55">
        <f t="shared" si="7"/>
        <v>0</v>
      </c>
      <c r="R20" s="25" t="b">
        <f>AND($L20="A",$C$5=Data!$G$24)</f>
        <v>0</v>
      </c>
      <c r="S20" s="25" t="b">
        <f>AND($L20="A",$C$5=Data!$G$23)</f>
        <v>0</v>
      </c>
      <c r="T20" s="55">
        <f t="shared" si="8"/>
        <v>0</v>
      </c>
      <c r="U20" s="55">
        <f t="shared" si="2"/>
        <v>0</v>
      </c>
      <c r="V20" s="25" t="b">
        <f>AND($L20="B",$C$6=Data!$G$24)</f>
        <v>0</v>
      </c>
      <c r="W20" s="25" t="b">
        <f>AND($L20="B",$C$6=Data!$G$23)</f>
        <v>0</v>
      </c>
      <c r="X20" s="55">
        <f t="shared" si="9"/>
        <v>0</v>
      </c>
      <c r="Y20" s="55">
        <f t="shared" si="3"/>
        <v>0</v>
      </c>
      <c r="Z20" s="25" t="b">
        <f>AND($L20="C",$C$7=Data!$G$24)</f>
        <v>0</v>
      </c>
      <c r="AA20" s="25" t="b">
        <f>AND($L20="C",$C$7=Data!$G$23)</f>
        <v>0</v>
      </c>
      <c r="AB20" s="55">
        <f t="shared" si="10"/>
        <v>0</v>
      </c>
      <c r="AC20" s="55">
        <f t="shared" si="4"/>
        <v>0</v>
      </c>
      <c r="AE20" s="55">
        <f t="shared" si="11"/>
        <v>0</v>
      </c>
      <c r="AG20" s="125" t="b">
        <f>OR(AND($C$5=Data!$G$24,K20="A"),AND($C$6=Data!$G$24,K20="B"),AND($C$7=Data!$G$24,K20="C"))*COUNTIFS(B:B,B20,K:K,K20,B:B,"&lt;&gt;"&amp;"",C:C,"&lt;&gt;"&amp;"")&gt;1</f>
        <v>0</v>
      </c>
      <c r="AH20" s="125" t="b">
        <f t="shared" si="12"/>
        <v>0</v>
      </c>
      <c r="AI20" s="55">
        <f t="shared" si="13"/>
        <v>0</v>
      </c>
    </row>
    <row r="21" spans="1:35" ht="30.75" customHeight="1" x14ac:dyDescent="0.25">
      <c r="A21" s="57"/>
      <c r="B21" s="57"/>
      <c r="C21" s="59"/>
      <c r="D21" s="119"/>
      <c r="E21" s="43"/>
      <c r="F21" s="43"/>
      <c r="G21" s="58"/>
      <c r="H21" s="123"/>
      <c r="I21" s="132"/>
      <c r="J21" s="135">
        <f t="shared" si="5"/>
        <v>0</v>
      </c>
      <c r="K21" s="64" t="str">
        <f t="shared" si="0"/>
        <v>0</v>
      </c>
      <c r="L21" s="65" t="str">
        <f t="shared" si="1"/>
        <v>0</v>
      </c>
      <c r="M21" s="55">
        <f>SUMIFS($J:$J,$C:$C,Data!$B$6,$B:$B,$B21)</f>
        <v>0</v>
      </c>
      <c r="N21" s="55">
        <f>SUMIFS($J:$J,$C:$C,Data!$B$7,$B:$B,$B21)</f>
        <v>0</v>
      </c>
      <c r="O21" s="55">
        <f>SUMIFS($J:$J,$C:$C,Data!$B$8,$B:$B,$B21)</f>
        <v>0</v>
      </c>
      <c r="P21" s="55">
        <f t="shared" si="6"/>
        <v>0</v>
      </c>
      <c r="Q21" s="55">
        <f t="shared" si="7"/>
        <v>0</v>
      </c>
      <c r="R21" s="25" t="b">
        <f>AND($L21="A",$C$5=Data!$G$24)</f>
        <v>0</v>
      </c>
      <c r="S21" s="25" t="b">
        <f>AND($L21="A",$C$5=Data!$G$23)</f>
        <v>0</v>
      </c>
      <c r="T21" s="55">
        <f t="shared" si="8"/>
        <v>0</v>
      </c>
      <c r="U21" s="55">
        <f t="shared" si="2"/>
        <v>0</v>
      </c>
      <c r="V21" s="25" t="b">
        <f>AND($L21="B",$C$6=Data!$G$24)</f>
        <v>0</v>
      </c>
      <c r="W21" s="25" t="b">
        <f>AND($L21="B",$C$6=Data!$G$23)</f>
        <v>0</v>
      </c>
      <c r="X21" s="55">
        <f t="shared" si="9"/>
        <v>0</v>
      </c>
      <c r="Y21" s="55">
        <f t="shared" si="3"/>
        <v>0</v>
      </c>
      <c r="Z21" s="25" t="b">
        <f>AND($L21="C",$C$7=Data!$G$24)</f>
        <v>0</v>
      </c>
      <c r="AA21" s="25" t="b">
        <f>AND($L21="C",$C$7=Data!$G$23)</f>
        <v>0</v>
      </c>
      <c r="AB21" s="55">
        <f t="shared" si="10"/>
        <v>0</v>
      </c>
      <c r="AC21" s="55">
        <f t="shared" si="4"/>
        <v>0</v>
      </c>
      <c r="AE21" s="55">
        <f t="shared" si="11"/>
        <v>0</v>
      </c>
      <c r="AG21" s="125" t="b">
        <f>OR(AND($C$5=Data!$G$24,K21="A"),AND($C$6=Data!$G$24,K21="B"),AND($C$7=Data!$G$24,K21="C"))*COUNTIFS(B:B,B21,K:K,K21,B:B,"&lt;&gt;"&amp;"",C:C,"&lt;&gt;"&amp;"")&gt;1</f>
        <v>0</v>
      </c>
      <c r="AH21" s="125" t="b">
        <f t="shared" si="12"/>
        <v>0</v>
      </c>
      <c r="AI21" s="55">
        <f t="shared" si="13"/>
        <v>0</v>
      </c>
    </row>
    <row r="22" spans="1:35" ht="30.75" customHeight="1" x14ac:dyDescent="0.25">
      <c r="A22" s="57"/>
      <c r="B22" s="57"/>
      <c r="C22" s="59"/>
      <c r="D22" s="119"/>
      <c r="E22" s="43"/>
      <c r="F22" s="43"/>
      <c r="G22" s="58"/>
      <c r="H22" s="123"/>
      <c r="I22" s="132"/>
      <c r="J22" s="135">
        <f t="shared" si="5"/>
        <v>0</v>
      </c>
      <c r="K22" s="64" t="str">
        <f t="shared" si="0"/>
        <v>0</v>
      </c>
      <c r="L22" s="65" t="str">
        <f t="shared" si="1"/>
        <v>0</v>
      </c>
      <c r="M22" s="55">
        <f>SUMIFS($J:$J,$C:$C,Data!$B$6,$B:$B,$B22)</f>
        <v>0</v>
      </c>
      <c r="N22" s="55">
        <f>SUMIFS($J:$J,$C:$C,Data!$B$7,$B:$B,$B22)</f>
        <v>0</v>
      </c>
      <c r="O22" s="55">
        <f>SUMIFS($J:$J,$C:$C,Data!$B$8,$B:$B,$B22)</f>
        <v>0</v>
      </c>
      <c r="P22" s="55">
        <f t="shared" si="6"/>
        <v>0</v>
      </c>
      <c r="Q22" s="55">
        <f t="shared" si="7"/>
        <v>0</v>
      </c>
      <c r="R22" s="25" t="b">
        <f>AND($L22="A",$C$5=Data!$G$24)</f>
        <v>0</v>
      </c>
      <c r="S22" s="25" t="b">
        <f>AND($L22="A",$C$5=Data!$G$23)</f>
        <v>0</v>
      </c>
      <c r="T22" s="55">
        <f t="shared" si="8"/>
        <v>0</v>
      </c>
      <c r="U22" s="55">
        <f t="shared" si="2"/>
        <v>0</v>
      </c>
      <c r="V22" s="25" t="b">
        <f>AND($L22="B",$C$6=Data!$G$24)</f>
        <v>0</v>
      </c>
      <c r="W22" s="25" t="b">
        <f>AND($L22="B",$C$6=Data!$G$23)</f>
        <v>0</v>
      </c>
      <c r="X22" s="55">
        <f t="shared" si="9"/>
        <v>0</v>
      </c>
      <c r="Y22" s="55">
        <f t="shared" si="3"/>
        <v>0</v>
      </c>
      <c r="Z22" s="25" t="b">
        <f>AND($L22="C",$C$7=Data!$G$24)</f>
        <v>0</v>
      </c>
      <c r="AA22" s="25" t="b">
        <f>AND($L22="C",$C$7=Data!$G$23)</f>
        <v>0</v>
      </c>
      <c r="AB22" s="55">
        <f t="shared" si="10"/>
        <v>0</v>
      </c>
      <c r="AC22" s="55">
        <f t="shared" si="4"/>
        <v>0</v>
      </c>
      <c r="AE22" s="55">
        <f t="shared" si="11"/>
        <v>0</v>
      </c>
      <c r="AG22" s="125" t="b">
        <f>OR(AND($C$5=Data!$G$24,K22="A"),AND($C$6=Data!$G$24,K22="B"),AND($C$7=Data!$G$24,K22="C"))*COUNTIFS(B:B,B22,K:K,K22,B:B,"&lt;&gt;"&amp;"",C:C,"&lt;&gt;"&amp;"")&gt;1</f>
        <v>0</v>
      </c>
      <c r="AH22" s="125" t="b">
        <f t="shared" si="12"/>
        <v>0</v>
      </c>
      <c r="AI22" s="55">
        <f t="shared" si="13"/>
        <v>0</v>
      </c>
    </row>
    <row r="23" spans="1:35" ht="30.75" customHeight="1" x14ac:dyDescent="0.25">
      <c r="A23" s="57"/>
      <c r="B23" s="57"/>
      <c r="C23" s="59"/>
      <c r="D23" s="119"/>
      <c r="E23" s="43"/>
      <c r="F23" s="43"/>
      <c r="G23" s="58"/>
      <c r="H23" s="123"/>
      <c r="I23" s="132"/>
      <c r="J23" s="135">
        <f t="shared" si="5"/>
        <v>0</v>
      </c>
      <c r="K23" s="64" t="str">
        <f t="shared" si="0"/>
        <v>0</v>
      </c>
      <c r="L23" s="65" t="str">
        <f t="shared" si="1"/>
        <v>0</v>
      </c>
      <c r="M23" s="55">
        <f>SUMIFS($J:$J,$C:$C,Data!$B$6,$B:$B,$B23)</f>
        <v>0</v>
      </c>
      <c r="N23" s="55">
        <f>SUMIFS($J:$J,$C:$C,Data!$B$7,$B:$B,$B23)</f>
        <v>0</v>
      </c>
      <c r="O23" s="55">
        <f>SUMIFS($J:$J,$C:$C,Data!$B$8,$B:$B,$B23)</f>
        <v>0</v>
      </c>
      <c r="P23" s="55">
        <f t="shared" si="6"/>
        <v>0</v>
      </c>
      <c r="Q23" s="55">
        <f t="shared" si="7"/>
        <v>0</v>
      </c>
      <c r="R23" s="25" t="b">
        <f>AND($L23="A",$C$5=Data!$G$24)</f>
        <v>0</v>
      </c>
      <c r="S23" s="25" t="b">
        <f>AND($L23="A",$C$5=Data!$G$23)</f>
        <v>0</v>
      </c>
      <c r="T23" s="55">
        <f t="shared" si="8"/>
        <v>0</v>
      </c>
      <c r="U23" s="55">
        <f t="shared" si="2"/>
        <v>0</v>
      </c>
      <c r="V23" s="25" t="b">
        <f>AND($L23="B",$C$6=Data!$G$24)</f>
        <v>0</v>
      </c>
      <c r="W23" s="25" t="b">
        <f>AND($L23="B",$C$6=Data!$G$23)</f>
        <v>0</v>
      </c>
      <c r="X23" s="55">
        <f t="shared" si="9"/>
        <v>0</v>
      </c>
      <c r="Y23" s="55">
        <f t="shared" si="3"/>
        <v>0</v>
      </c>
      <c r="Z23" s="25" t="b">
        <f>AND($L23="C",$C$7=Data!$G$24)</f>
        <v>0</v>
      </c>
      <c r="AA23" s="25" t="b">
        <f>AND($L23="C",$C$7=Data!$G$23)</f>
        <v>0</v>
      </c>
      <c r="AB23" s="55">
        <f t="shared" si="10"/>
        <v>0</v>
      </c>
      <c r="AC23" s="55">
        <f t="shared" si="4"/>
        <v>0</v>
      </c>
      <c r="AE23" s="55">
        <f t="shared" si="11"/>
        <v>0</v>
      </c>
      <c r="AG23" s="125" t="b">
        <f>OR(AND($C$5=Data!$G$24,K23="A"),AND($C$6=Data!$G$24,K23="B"),AND($C$7=Data!$G$24,K23="C"))*COUNTIFS(B:B,B23,K:K,K23,B:B,"&lt;&gt;"&amp;"",C:C,"&lt;&gt;"&amp;"")&gt;1</f>
        <v>0</v>
      </c>
      <c r="AH23" s="125" t="b">
        <f t="shared" si="12"/>
        <v>0</v>
      </c>
      <c r="AI23" s="55">
        <f t="shared" si="13"/>
        <v>0</v>
      </c>
    </row>
    <row r="24" spans="1:35" ht="30.75" customHeight="1" x14ac:dyDescent="0.25">
      <c r="A24" s="57"/>
      <c r="B24" s="57"/>
      <c r="C24" s="59"/>
      <c r="D24" s="119"/>
      <c r="E24" s="43"/>
      <c r="F24" s="43"/>
      <c r="G24" s="58"/>
      <c r="H24" s="123"/>
      <c r="I24" s="132"/>
      <c r="J24" s="135">
        <f t="shared" si="5"/>
        <v>0</v>
      </c>
      <c r="K24" s="64" t="str">
        <f t="shared" si="0"/>
        <v>0</v>
      </c>
      <c r="L24" s="65" t="str">
        <f t="shared" si="1"/>
        <v>0</v>
      </c>
      <c r="M24" s="55">
        <f>SUMIFS($J:$J,$C:$C,Data!$B$6,$B:$B,$B24)</f>
        <v>0</v>
      </c>
      <c r="N24" s="55">
        <f>SUMIFS($J:$J,$C:$C,Data!$B$7,$B:$B,$B24)</f>
        <v>0</v>
      </c>
      <c r="O24" s="55">
        <f>SUMIFS($J:$J,$C:$C,Data!$B$8,$B:$B,$B24)</f>
        <v>0</v>
      </c>
      <c r="P24" s="55">
        <f t="shared" si="6"/>
        <v>0</v>
      </c>
      <c r="Q24" s="55">
        <f t="shared" si="7"/>
        <v>0</v>
      </c>
      <c r="R24" s="25" t="b">
        <f>AND($L24="A",$C$5=Data!$G$24)</f>
        <v>0</v>
      </c>
      <c r="S24" s="25" t="b">
        <f>AND($L24="A",$C$5=Data!$G$23)</f>
        <v>0</v>
      </c>
      <c r="T24" s="55">
        <f t="shared" si="8"/>
        <v>0</v>
      </c>
      <c r="U24" s="55">
        <f t="shared" si="2"/>
        <v>0</v>
      </c>
      <c r="V24" s="25" t="b">
        <f>AND($L24="B",$C$6=Data!$G$24)</f>
        <v>0</v>
      </c>
      <c r="W24" s="25" t="b">
        <f>AND($L24="B",$C$6=Data!$G$23)</f>
        <v>0</v>
      </c>
      <c r="X24" s="55">
        <f t="shared" si="9"/>
        <v>0</v>
      </c>
      <c r="Y24" s="55">
        <f t="shared" si="3"/>
        <v>0</v>
      </c>
      <c r="Z24" s="25" t="b">
        <f>AND($L24="C",$C$7=Data!$G$24)</f>
        <v>0</v>
      </c>
      <c r="AA24" s="25" t="b">
        <f>AND($L24="C",$C$7=Data!$G$23)</f>
        <v>0</v>
      </c>
      <c r="AB24" s="55">
        <f t="shared" si="10"/>
        <v>0</v>
      </c>
      <c r="AC24" s="55">
        <f t="shared" si="4"/>
        <v>0</v>
      </c>
      <c r="AE24" s="55">
        <f t="shared" si="11"/>
        <v>0</v>
      </c>
      <c r="AG24" s="125" t="b">
        <f>OR(AND($C$5=Data!$G$24,K24="A"),AND($C$6=Data!$G$24,K24="B"),AND($C$7=Data!$G$24,K24="C"))*COUNTIFS(B:B,B24,K:K,K24,B:B,"&lt;&gt;"&amp;"",C:C,"&lt;&gt;"&amp;"")&gt;1</f>
        <v>0</v>
      </c>
      <c r="AH24" s="125" t="b">
        <f t="shared" si="12"/>
        <v>0</v>
      </c>
      <c r="AI24" s="55">
        <f t="shared" si="13"/>
        <v>0</v>
      </c>
    </row>
    <row r="25" spans="1:35" ht="30.75" customHeight="1" x14ac:dyDescent="0.25">
      <c r="A25" s="57"/>
      <c r="B25" s="57"/>
      <c r="C25" s="59"/>
      <c r="D25" s="119"/>
      <c r="E25" s="43"/>
      <c r="F25" s="43"/>
      <c r="G25" s="58"/>
      <c r="H25" s="123"/>
      <c r="I25" s="132"/>
      <c r="J25" s="135">
        <f t="shared" si="5"/>
        <v>0</v>
      </c>
      <c r="K25" s="64" t="str">
        <f t="shared" si="0"/>
        <v>0</v>
      </c>
      <c r="L25" s="65" t="str">
        <f t="shared" si="1"/>
        <v>0</v>
      </c>
      <c r="M25" s="55">
        <f>SUMIFS($J:$J,$C:$C,Data!$B$6,$B:$B,$B25)</f>
        <v>0</v>
      </c>
      <c r="N25" s="55">
        <f>SUMIFS($J:$J,$C:$C,Data!$B$7,$B:$B,$B25)</f>
        <v>0</v>
      </c>
      <c r="O25" s="55">
        <f>SUMIFS($J:$J,$C:$C,Data!$B$8,$B:$B,$B25)</f>
        <v>0</v>
      </c>
      <c r="P25" s="55">
        <f t="shared" si="6"/>
        <v>0</v>
      </c>
      <c r="Q25" s="55">
        <f t="shared" si="7"/>
        <v>0</v>
      </c>
      <c r="R25" s="25" t="b">
        <f>AND($L25="A",$C$5=Data!$G$24)</f>
        <v>0</v>
      </c>
      <c r="S25" s="25" t="b">
        <f>AND($L25="A",$C$5=Data!$G$23)</f>
        <v>0</v>
      </c>
      <c r="T25" s="55">
        <f t="shared" si="8"/>
        <v>0</v>
      </c>
      <c r="U25" s="55">
        <f t="shared" si="2"/>
        <v>0</v>
      </c>
      <c r="V25" s="25" t="b">
        <f>AND($L25="B",$C$6=Data!$G$24)</f>
        <v>0</v>
      </c>
      <c r="W25" s="25" t="b">
        <f>AND($L25="B",$C$6=Data!$G$23)</f>
        <v>0</v>
      </c>
      <c r="X25" s="55">
        <f t="shared" si="9"/>
        <v>0</v>
      </c>
      <c r="Y25" s="55">
        <f t="shared" si="3"/>
        <v>0</v>
      </c>
      <c r="Z25" s="25" t="b">
        <f>AND($L25="C",$C$7=Data!$G$24)</f>
        <v>0</v>
      </c>
      <c r="AA25" s="25" t="b">
        <f>AND($L25="C",$C$7=Data!$G$23)</f>
        <v>0</v>
      </c>
      <c r="AB25" s="55">
        <f t="shared" si="10"/>
        <v>0</v>
      </c>
      <c r="AC25" s="55">
        <f t="shared" si="4"/>
        <v>0</v>
      </c>
      <c r="AE25" s="55">
        <f t="shared" si="11"/>
        <v>0</v>
      </c>
      <c r="AG25" s="125" t="b">
        <f>OR(AND($C$5=Data!$G$24,K25="A"),AND($C$6=Data!$G$24,K25="B"),AND($C$7=Data!$G$24,K25="C"))*COUNTIFS(B:B,B25,K:K,K25,B:B,"&lt;&gt;"&amp;"",C:C,"&lt;&gt;"&amp;"")&gt;1</f>
        <v>0</v>
      </c>
      <c r="AH25" s="125" t="b">
        <f t="shared" si="12"/>
        <v>0</v>
      </c>
      <c r="AI25" s="55">
        <f t="shared" si="13"/>
        <v>0</v>
      </c>
    </row>
    <row r="26" spans="1:35" ht="30.75" customHeight="1" x14ac:dyDescent="0.25">
      <c r="A26" s="57"/>
      <c r="B26" s="57"/>
      <c r="C26" s="59"/>
      <c r="D26" s="119"/>
      <c r="E26" s="43"/>
      <c r="F26" s="43"/>
      <c r="G26" s="58"/>
      <c r="H26" s="123"/>
      <c r="I26" s="132"/>
      <c r="J26" s="135">
        <f t="shared" si="5"/>
        <v>0</v>
      </c>
      <c r="K26" s="64" t="str">
        <f t="shared" si="0"/>
        <v>0</v>
      </c>
      <c r="L26" s="65" t="str">
        <f t="shared" si="1"/>
        <v>0</v>
      </c>
      <c r="M26" s="55">
        <f>SUMIFS($J:$J,$C:$C,Data!$B$6,$B:$B,$B26)</f>
        <v>0</v>
      </c>
      <c r="N26" s="55">
        <f>SUMIFS($J:$J,$C:$C,Data!$B$7,$B:$B,$B26)</f>
        <v>0</v>
      </c>
      <c r="O26" s="55">
        <f>SUMIFS($J:$J,$C:$C,Data!$B$8,$B:$B,$B26)</f>
        <v>0</v>
      </c>
      <c r="P26" s="55">
        <f t="shared" si="6"/>
        <v>0</v>
      </c>
      <c r="Q26" s="55">
        <f t="shared" si="7"/>
        <v>0</v>
      </c>
      <c r="R26" s="25" t="b">
        <f>AND($L26="A",$C$5=Data!$G$24)</f>
        <v>0</v>
      </c>
      <c r="S26" s="25" t="b">
        <f>AND($L26="A",$C$5=Data!$G$23)</f>
        <v>0</v>
      </c>
      <c r="T26" s="55">
        <f t="shared" si="8"/>
        <v>0</v>
      </c>
      <c r="U26" s="55">
        <f t="shared" si="2"/>
        <v>0</v>
      </c>
      <c r="V26" s="25" t="b">
        <f>AND($L26="B",$C$6=Data!$G$24)</f>
        <v>0</v>
      </c>
      <c r="W26" s="25" t="b">
        <f>AND($L26="B",$C$6=Data!$G$23)</f>
        <v>0</v>
      </c>
      <c r="X26" s="55">
        <f t="shared" si="9"/>
        <v>0</v>
      </c>
      <c r="Y26" s="55">
        <f t="shared" si="3"/>
        <v>0</v>
      </c>
      <c r="Z26" s="25" t="b">
        <f>AND($L26="C",$C$7=Data!$G$24)</f>
        <v>0</v>
      </c>
      <c r="AA26" s="25" t="b">
        <f>AND($L26="C",$C$7=Data!$G$23)</f>
        <v>0</v>
      </c>
      <c r="AB26" s="55">
        <f t="shared" si="10"/>
        <v>0</v>
      </c>
      <c r="AC26" s="55">
        <f t="shared" si="4"/>
        <v>0</v>
      </c>
      <c r="AE26" s="55">
        <f t="shared" si="11"/>
        <v>0</v>
      </c>
      <c r="AG26" s="125" t="b">
        <f>OR(AND($C$5=Data!$G$24,K26="A"),AND($C$6=Data!$G$24,K26="B"),AND($C$7=Data!$G$24,K26="C"))*COUNTIFS(B:B,B26,K:K,K26,B:B,"&lt;&gt;"&amp;"",C:C,"&lt;&gt;"&amp;"")&gt;1</f>
        <v>0</v>
      </c>
      <c r="AH26" s="125" t="b">
        <f t="shared" si="12"/>
        <v>0</v>
      </c>
      <c r="AI26" s="55">
        <f t="shared" si="13"/>
        <v>0</v>
      </c>
    </row>
    <row r="27" spans="1:35" ht="30.75" customHeight="1" x14ac:dyDescent="0.25">
      <c r="A27" s="57"/>
      <c r="B27" s="57"/>
      <c r="C27" s="59"/>
      <c r="D27" s="119"/>
      <c r="E27" s="43"/>
      <c r="F27" s="43"/>
      <c r="G27" s="58"/>
      <c r="H27" s="123"/>
      <c r="I27" s="132"/>
      <c r="J27" s="135">
        <f t="shared" si="5"/>
        <v>0</v>
      </c>
      <c r="K27" s="64" t="str">
        <f t="shared" si="0"/>
        <v>0</v>
      </c>
      <c r="L27" s="65" t="str">
        <f t="shared" si="1"/>
        <v>0</v>
      </c>
      <c r="M27" s="55">
        <f>SUMIFS($J:$J,$C:$C,Data!$B$6,$B:$B,$B27)</f>
        <v>0</v>
      </c>
      <c r="N27" s="55">
        <f>SUMIFS($J:$J,$C:$C,Data!$B$7,$B:$B,$B27)</f>
        <v>0</v>
      </c>
      <c r="O27" s="55">
        <f>SUMIFS($J:$J,$C:$C,Data!$B$8,$B:$B,$B27)</f>
        <v>0</v>
      </c>
      <c r="P27" s="55">
        <f t="shared" si="6"/>
        <v>0</v>
      </c>
      <c r="Q27" s="55">
        <f t="shared" si="7"/>
        <v>0</v>
      </c>
      <c r="R27" s="25" t="b">
        <f>AND($L27="A",$C$5=Data!$G$24)</f>
        <v>0</v>
      </c>
      <c r="S27" s="25" t="b">
        <f>AND($L27="A",$C$5=Data!$G$23)</f>
        <v>0</v>
      </c>
      <c r="T27" s="55">
        <f t="shared" si="8"/>
        <v>0</v>
      </c>
      <c r="U27" s="55">
        <f t="shared" si="2"/>
        <v>0</v>
      </c>
      <c r="V27" s="25" t="b">
        <f>AND($L27="B",$C$6=Data!$G$24)</f>
        <v>0</v>
      </c>
      <c r="W27" s="25" t="b">
        <f>AND($L27="B",$C$6=Data!$G$23)</f>
        <v>0</v>
      </c>
      <c r="X27" s="55">
        <f t="shared" si="9"/>
        <v>0</v>
      </c>
      <c r="Y27" s="55">
        <f t="shared" si="3"/>
        <v>0</v>
      </c>
      <c r="Z27" s="25" t="b">
        <f>AND($L27="C",$C$7=Data!$G$24)</f>
        <v>0</v>
      </c>
      <c r="AA27" s="25" t="b">
        <f>AND($L27="C",$C$7=Data!$G$23)</f>
        <v>0</v>
      </c>
      <c r="AB27" s="55">
        <f t="shared" si="10"/>
        <v>0</v>
      </c>
      <c r="AC27" s="55">
        <f t="shared" si="4"/>
        <v>0</v>
      </c>
      <c r="AE27" s="55">
        <f t="shared" si="11"/>
        <v>0</v>
      </c>
      <c r="AG27" s="125" t="b">
        <f>OR(AND($C$5=Data!$G$24,K27="A"),AND($C$6=Data!$G$24,K27="B"),AND($C$7=Data!$G$24,K27="C"))*COUNTIFS(B:B,B27,K:K,K27,B:B,"&lt;&gt;"&amp;"",C:C,"&lt;&gt;"&amp;"")&gt;1</f>
        <v>0</v>
      </c>
      <c r="AH27" s="125" t="b">
        <f t="shared" si="12"/>
        <v>0</v>
      </c>
      <c r="AI27" s="55">
        <f t="shared" si="13"/>
        <v>0</v>
      </c>
    </row>
    <row r="28" spans="1:35" ht="30.75" customHeight="1" x14ac:dyDescent="0.25">
      <c r="A28" s="57"/>
      <c r="B28" s="57"/>
      <c r="C28" s="59"/>
      <c r="D28" s="119"/>
      <c r="E28" s="43"/>
      <c r="F28" s="43"/>
      <c r="G28" s="58"/>
      <c r="H28" s="123"/>
      <c r="I28" s="132"/>
      <c r="J28" s="135">
        <f t="shared" si="5"/>
        <v>0</v>
      </c>
      <c r="K28" s="64" t="str">
        <f t="shared" si="0"/>
        <v>0</v>
      </c>
      <c r="L28" s="65" t="str">
        <f t="shared" si="1"/>
        <v>0</v>
      </c>
      <c r="M28" s="55">
        <f>SUMIFS($J:$J,$C:$C,Data!$B$6,$B:$B,$B28)</f>
        <v>0</v>
      </c>
      <c r="N28" s="55">
        <f>SUMIFS($J:$J,$C:$C,Data!$B$7,$B:$B,$B28)</f>
        <v>0</v>
      </c>
      <c r="O28" s="55">
        <f>SUMIFS($J:$J,$C:$C,Data!$B$8,$B:$B,$B28)</f>
        <v>0</v>
      </c>
      <c r="P28" s="55">
        <f t="shared" si="6"/>
        <v>0</v>
      </c>
      <c r="Q28" s="55">
        <f t="shared" si="7"/>
        <v>0</v>
      </c>
      <c r="R28" s="25" t="b">
        <f>AND($L28="A",$C$5=Data!$G$24)</f>
        <v>0</v>
      </c>
      <c r="S28" s="25" t="b">
        <f>AND($L28="A",$C$5=Data!$G$23)</f>
        <v>0</v>
      </c>
      <c r="T28" s="55">
        <f t="shared" si="8"/>
        <v>0</v>
      </c>
      <c r="U28" s="55">
        <f t="shared" si="2"/>
        <v>0</v>
      </c>
      <c r="V28" s="25" t="b">
        <f>AND($L28="B",$C$6=Data!$G$24)</f>
        <v>0</v>
      </c>
      <c r="W28" s="25" t="b">
        <f>AND($L28="B",$C$6=Data!$G$23)</f>
        <v>0</v>
      </c>
      <c r="X28" s="55">
        <f t="shared" si="9"/>
        <v>0</v>
      </c>
      <c r="Y28" s="55">
        <f t="shared" si="3"/>
        <v>0</v>
      </c>
      <c r="Z28" s="25" t="b">
        <f>AND($L28="C",$C$7=Data!$G$24)</f>
        <v>0</v>
      </c>
      <c r="AA28" s="25" t="b">
        <f>AND($L28="C",$C$7=Data!$G$23)</f>
        <v>0</v>
      </c>
      <c r="AB28" s="55">
        <f t="shared" si="10"/>
        <v>0</v>
      </c>
      <c r="AC28" s="55">
        <f t="shared" si="4"/>
        <v>0</v>
      </c>
      <c r="AE28" s="55">
        <f t="shared" si="11"/>
        <v>0</v>
      </c>
      <c r="AG28" s="125" t="b">
        <f>OR(AND($C$5=Data!$G$24,K28="A"),AND($C$6=Data!$G$24,K28="B"),AND($C$7=Data!$G$24,K28="C"))*COUNTIFS(B:B,B28,K:K,K28,B:B,"&lt;&gt;"&amp;"",C:C,"&lt;&gt;"&amp;"")&gt;1</f>
        <v>0</v>
      </c>
      <c r="AH28" s="125" t="b">
        <f t="shared" si="12"/>
        <v>0</v>
      </c>
      <c r="AI28" s="55">
        <f t="shared" si="13"/>
        <v>0</v>
      </c>
    </row>
    <row r="29" spans="1:35" ht="30.75" customHeight="1" x14ac:dyDescent="0.25">
      <c r="A29" s="57"/>
      <c r="B29" s="57"/>
      <c r="C29" s="59"/>
      <c r="D29" s="119"/>
      <c r="E29" s="43"/>
      <c r="F29" s="43"/>
      <c r="G29" s="58"/>
      <c r="H29" s="123"/>
      <c r="I29" s="132"/>
      <c r="J29" s="135">
        <f t="shared" si="5"/>
        <v>0</v>
      </c>
      <c r="K29" s="64" t="str">
        <f t="shared" si="0"/>
        <v>0</v>
      </c>
      <c r="L29" s="65" t="str">
        <f t="shared" si="1"/>
        <v>0</v>
      </c>
      <c r="M29" s="55">
        <f>SUMIFS($J:$J,$C:$C,Data!$B$6,$B:$B,$B29)</f>
        <v>0</v>
      </c>
      <c r="N29" s="55">
        <f>SUMIFS($J:$J,$C:$C,Data!$B$7,$B:$B,$B29)</f>
        <v>0</v>
      </c>
      <c r="O29" s="55">
        <f>SUMIFS($J:$J,$C:$C,Data!$B$8,$B:$B,$B29)</f>
        <v>0</v>
      </c>
      <c r="P29" s="55">
        <f t="shared" si="6"/>
        <v>0</v>
      </c>
      <c r="Q29" s="55">
        <f t="shared" si="7"/>
        <v>0</v>
      </c>
      <c r="R29" s="25" t="b">
        <f>AND($L29="A",$C$5=Data!$G$24)</f>
        <v>0</v>
      </c>
      <c r="S29" s="25" t="b">
        <f>AND($L29="A",$C$5=Data!$G$23)</f>
        <v>0</v>
      </c>
      <c r="T29" s="55">
        <f t="shared" si="8"/>
        <v>0</v>
      </c>
      <c r="U29" s="55">
        <f t="shared" si="2"/>
        <v>0</v>
      </c>
      <c r="V29" s="25" t="b">
        <f>AND($L29="B",$C$6=Data!$G$24)</f>
        <v>0</v>
      </c>
      <c r="W29" s="25" t="b">
        <f>AND($L29="B",$C$6=Data!$G$23)</f>
        <v>0</v>
      </c>
      <c r="X29" s="55">
        <f t="shared" si="9"/>
        <v>0</v>
      </c>
      <c r="Y29" s="55">
        <f t="shared" si="3"/>
        <v>0</v>
      </c>
      <c r="Z29" s="25" t="b">
        <f>AND($L29="C",$C$7=Data!$G$24)</f>
        <v>0</v>
      </c>
      <c r="AA29" s="25" t="b">
        <f>AND($L29="C",$C$7=Data!$G$23)</f>
        <v>0</v>
      </c>
      <c r="AB29" s="55">
        <f t="shared" si="10"/>
        <v>0</v>
      </c>
      <c r="AC29" s="55">
        <f t="shared" si="4"/>
        <v>0</v>
      </c>
      <c r="AE29" s="55">
        <f t="shared" si="11"/>
        <v>0</v>
      </c>
      <c r="AG29" s="125" t="b">
        <f>OR(AND($C$5=Data!$G$24,K29="A"),AND($C$6=Data!$G$24,K29="B"),AND($C$7=Data!$G$24,K29="C"))*COUNTIFS(B:B,B29,K:K,K29,B:B,"&lt;&gt;"&amp;"",C:C,"&lt;&gt;"&amp;"")&gt;1</f>
        <v>0</v>
      </c>
      <c r="AH29" s="125" t="b">
        <f t="shared" si="12"/>
        <v>0</v>
      </c>
      <c r="AI29" s="55">
        <f t="shared" si="13"/>
        <v>0</v>
      </c>
    </row>
    <row r="30" spans="1:35" ht="30.75" customHeight="1" x14ac:dyDescent="0.25">
      <c r="A30" s="57"/>
      <c r="B30" s="57"/>
      <c r="C30" s="59"/>
      <c r="D30" s="119"/>
      <c r="E30" s="43"/>
      <c r="F30" s="43"/>
      <c r="G30" s="58"/>
      <c r="H30" s="123"/>
      <c r="I30" s="132"/>
      <c r="J30" s="135">
        <f t="shared" si="5"/>
        <v>0</v>
      </c>
      <c r="K30" s="64" t="str">
        <f t="shared" si="0"/>
        <v>0</v>
      </c>
      <c r="L30" s="65" t="str">
        <f t="shared" si="1"/>
        <v>0</v>
      </c>
      <c r="M30" s="55">
        <f>SUMIFS($J:$J,$C:$C,Data!$B$6,$B:$B,$B30)</f>
        <v>0</v>
      </c>
      <c r="N30" s="55">
        <f>SUMIFS($J:$J,$C:$C,Data!$B$7,$B:$B,$B30)</f>
        <v>0</v>
      </c>
      <c r="O30" s="55">
        <f>SUMIFS($J:$J,$C:$C,Data!$B$8,$B:$B,$B30)</f>
        <v>0</v>
      </c>
      <c r="P30" s="55">
        <f t="shared" si="6"/>
        <v>0</v>
      </c>
      <c r="Q30" s="55">
        <f t="shared" si="7"/>
        <v>0</v>
      </c>
      <c r="R30" s="25" t="b">
        <f>AND($L30="A",$C$5=Data!$G$24)</f>
        <v>0</v>
      </c>
      <c r="S30" s="25" t="b">
        <f>AND($L30="A",$C$5=Data!$G$23)</f>
        <v>0</v>
      </c>
      <c r="T30" s="55">
        <f t="shared" si="8"/>
        <v>0</v>
      </c>
      <c r="U30" s="55">
        <f t="shared" si="2"/>
        <v>0</v>
      </c>
      <c r="V30" s="25" t="b">
        <f>AND($L30="B",$C$6=Data!$G$24)</f>
        <v>0</v>
      </c>
      <c r="W30" s="25" t="b">
        <f>AND($L30="B",$C$6=Data!$G$23)</f>
        <v>0</v>
      </c>
      <c r="X30" s="55">
        <f t="shared" si="9"/>
        <v>0</v>
      </c>
      <c r="Y30" s="55">
        <f t="shared" si="3"/>
        <v>0</v>
      </c>
      <c r="Z30" s="25" t="b">
        <f>AND($L30="C",$C$7=Data!$G$24)</f>
        <v>0</v>
      </c>
      <c r="AA30" s="25" t="b">
        <f>AND($L30="C",$C$7=Data!$G$23)</f>
        <v>0</v>
      </c>
      <c r="AB30" s="55">
        <f t="shared" si="10"/>
        <v>0</v>
      </c>
      <c r="AC30" s="55">
        <f t="shared" si="4"/>
        <v>0</v>
      </c>
      <c r="AE30" s="55">
        <f t="shared" si="11"/>
        <v>0</v>
      </c>
      <c r="AG30" s="125" t="b">
        <f>OR(AND($C$5=Data!$G$24,K30="A"),AND($C$6=Data!$G$24,K30="B"),AND($C$7=Data!$G$24,K30="C"))*COUNTIFS(B:B,B30,K:K,K30,B:B,"&lt;&gt;"&amp;"",C:C,"&lt;&gt;"&amp;"")&gt;1</f>
        <v>0</v>
      </c>
      <c r="AH30" s="125" t="b">
        <f t="shared" si="12"/>
        <v>0</v>
      </c>
      <c r="AI30" s="55">
        <f t="shared" si="13"/>
        <v>0</v>
      </c>
    </row>
    <row r="31" spans="1:35" ht="30.75" customHeight="1" x14ac:dyDescent="0.25">
      <c r="A31" s="57"/>
      <c r="B31" s="57"/>
      <c r="C31" s="59"/>
      <c r="D31" s="119"/>
      <c r="E31" s="43"/>
      <c r="F31" s="43"/>
      <c r="G31" s="58"/>
      <c r="H31" s="123"/>
      <c r="I31" s="132"/>
      <c r="J31" s="135">
        <f t="shared" si="5"/>
        <v>0</v>
      </c>
      <c r="K31" s="64" t="str">
        <f t="shared" si="0"/>
        <v>0</v>
      </c>
      <c r="L31" s="65" t="str">
        <f t="shared" si="1"/>
        <v>0</v>
      </c>
      <c r="M31" s="55">
        <f>SUMIFS($J:$J,$C:$C,Data!$B$6,$B:$B,$B31)</f>
        <v>0</v>
      </c>
      <c r="N31" s="55">
        <f>SUMIFS($J:$J,$C:$C,Data!$B$7,$B:$B,$B31)</f>
        <v>0</v>
      </c>
      <c r="O31" s="55">
        <f>SUMIFS($J:$J,$C:$C,Data!$B$8,$B:$B,$B31)</f>
        <v>0</v>
      </c>
      <c r="P31" s="55">
        <f t="shared" si="6"/>
        <v>0</v>
      </c>
      <c r="Q31" s="55">
        <f t="shared" si="7"/>
        <v>0</v>
      </c>
      <c r="R31" s="25" t="b">
        <f>AND($L31="A",$C$5=Data!$G$24)</f>
        <v>0</v>
      </c>
      <c r="S31" s="25" t="b">
        <f>AND($L31="A",$C$5=Data!$G$23)</f>
        <v>0</v>
      </c>
      <c r="T31" s="55">
        <f t="shared" si="8"/>
        <v>0</v>
      </c>
      <c r="U31" s="55">
        <f t="shared" si="2"/>
        <v>0</v>
      </c>
      <c r="V31" s="25" t="b">
        <f>AND($L31="B",$C$6=Data!$G$24)</f>
        <v>0</v>
      </c>
      <c r="W31" s="25" t="b">
        <f>AND($L31="B",$C$6=Data!$G$23)</f>
        <v>0</v>
      </c>
      <c r="X31" s="55">
        <f t="shared" si="9"/>
        <v>0</v>
      </c>
      <c r="Y31" s="55">
        <f t="shared" si="3"/>
        <v>0</v>
      </c>
      <c r="Z31" s="25" t="b">
        <f>AND($L31="C",$C$7=Data!$G$24)</f>
        <v>0</v>
      </c>
      <c r="AA31" s="25" t="b">
        <f>AND($L31="C",$C$7=Data!$G$23)</f>
        <v>0</v>
      </c>
      <c r="AB31" s="55">
        <f t="shared" si="10"/>
        <v>0</v>
      </c>
      <c r="AC31" s="55">
        <f t="shared" si="4"/>
        <v>0</v>
      </c>
      <c r="AE31" s="55">
        <f t="shared" si="11"/>
        <v>0</v>
      </c>
      <c r="AG31" s="125" t="b">
        <f>OR(AND($C$5=Data!$G$24,K31="A"),AND($C$6=Data!$G$24,K31="B"),AND($C$7=Data!$G$24,K31="C"))*COUNTIFS(B:B,B31,K:K,K31,B:B,"&lt;&gt;"&amp;"",C:C,"&lt;&gt;"&amp;"")&gt;1</f>
        <v>0</v>
      </c>
      <c r="AH31" s="125" t="b">
        <f t="shared" si="12"/>
        <v>0</v>
      </c>
      <c r="AI31" s="55">
        <f t="shared" si="13"/>
        <v>0</v>
      </c>
    </row>
    <row r="32" spans="1:35" ht="30.75" customHeight="1" x14ac:dyDescent="0.25">
      <c r="A32" s="57"/>
      <c r="B32" s="57"/>
      <c r="C32" s="59"/>
      <c r="D32" s="119"/>
      <c r="E32" s="43"/>
      <c r="F32" s="43"/>
      <c r="G32" s="58"/>
      <c r="H32" s="123"/>
      <c r="I32" s="132"/>
      <c r="J32" s="135">
        <f t="shared" si="5"/>
        <v>0</v>
      </c>
      <c r="K32" s="64" t="str">
        <f t="shared" si="0"/>
        <v>0</v>
      </c>
      <c r="L32" s="65" t="str">
        <f t="shared" si="1"/>
        <v>0</v>
      </c>
      <c r="M32" s="55">
        <f>SUMIFS($J:$J,$C:$C,Data!$B$6,$B:$B,$B32)</f>
        <v>0</v>
      </c>
      <c r="N32" s="55">
        <f>SUMIFS($J:$J,$C:$C,Data!$B$7,$B:$B,$B32)</f>
        <v>0</v>
      </c>
      <c r="O32" s="55">
        <f>SUMIFS($J:$J,$C:$C,Data!$B$8,$B:$B,$B32)</f>
        <v>0</v>
      </c>
      <c r="P32" s="55">
        <f t="shared" si="6"/>
        <v>0</v>
      </c>
      <c r="Q32" s="55">
        <f t="shared" si="7"/>
        <v>0</v>
      </c>
      <c r="R32" s="25" t="b">
        <f>AND($L32="A",$C$5=Data!$G$24)</f>
        <v>0</v>
      </c>
      <c r="S32" s="25" t="b">
        <f>AND($L32="A",$C$5=Data!$G$23)</f>
        <v>0</v>
      </c>
      <c r="T32" s="55">
        <f t="shared" si="8"/>
        <v>0</v>
      </c>
      <c r="U32" s="55">
        <f t="shared" si="2"/>
        <v>0</v>
      </c>
      <c r="V32" s="25" t="b">
        <f>AND($L32="B",$C$6=Data!$G$24)</f>
        <v>0</v>
      </c>
      <c r="W32" s="25" t="b">
        <f>AND($L32="B",$C$6=Data!$G$23)</f>
        <v>0</v>
      </c>
      <c r="X32" s="55">
        <f t="shared" si="9"/>
        <v>0</v>
      </c>
      <c r="Y32" s="55">
        <f t="shared" si="3"/>
        <v>0</v>
      </c>
      <c r="Z32" s="25" t="b">
        <f>AND($L32="C",$C$7=Data!$G$24)</f>
        <v>0</v>
      </c>
      <c r="AA32" s="25" t="b">
        <f>AND($L32="C",$C$7=Data!$G$23)</f>
        <v>0</v>
      </c>
      <c r="AB32" s="55">
        <f t="shared" si="10"/>
        <v>0</v>
      </c>
      <c r="AC32" s="55">
        <f t="shared" si="4"/>
        <v>0</v>
      </c>
      <c r="AE32" s="55">
        <f t="shared" si="11"/>
        <v>0</v>
      </c>
      <c r="AG32" s="125" t="b">
        <f>OR(AND($C$5=Data!$G$24,K32="A"),AND($C$6=Data!$G$24,K32="B"),AND($C$7=Data!$G$24,K32="C"))*COUNTIFS(B:B,B32,K:K,K32,B:B,"&lt;&gt;"&amp;"",C:C,"&lt;&gt;"&amp;"")&gt;1</f>
        <v>0</v>
      </c>
      <c r="AH32" s="125" t="b">
        <f t="shared" si="12"/>
        <v>0</v>
      </c>
      <c r="AI32" s="55">
        <f t="shared" si="13"/>
        <v>0</v>
      </c>
    </row>
    <row r="33" spans="1:35" ht="30.75" customHeight="1" x14ac:dyDescent="0.25">
      <c r="A33" s="57"/>
      <c r="B33" s="57"/>
      <c r="C33" s="59"/>
      <c r="D33" s="119"/>
      <c r="E33" s="43"/>
      <c r="F33" s="43"/>
      <c r="G33" s="58"/>
      <c r="H33" s="123"/>
      <c r="I33" s="132"/>
      <c r="J33" s="135">
        <f t="shared" si="5"/>
        <v>0</v>
      </c>
      <c r="K33" s="64" t="str">
        <f t="shared" si="0"/>
        <v>0</v>
      </c>
      <c r="L33" s="65" t="str">
        <f t="shared" si="1"/>
        <v>0</v>
      </c>
      <c r="M33" s="55">
        <f>SUMIFS($J:$J,$C:$C,Data!$B$6,$B:$B,$B33)</f>
        <v>0</v>
      </c>
      <c r="N33" s="55">
        <f>SUMIFS($J:$J,$C:$C,Data!$B$7,$B:$B,$B33)</f>
        <v>0</v>
      </c>
      <c r="O33" s="55">
        <f>SUMIFS($J:$J,$C:$C,Data!$B$8,$B:$B,$B33)</f>
        <v>0</v>
      </c>
      <c r="P33" s="55">
        <f t="shared" si="6"/>
        <v>0</v>
      </c>
      <c r="Q33" s="55">
        <f t="shared" si="7"/>
        <v>0</v>
      </c>
      <c r="R33" s="25" t="b">
        <f>AND($L33="A",$C$5=Data!$G$24)</f>
        <v>0</v>
      </c>
      <c r="S33" s="25" t="b">
        <f>AND($L33="A",$C$5=Data!$G$23)</f>
        <v>0</v>
      </c>
      <c r="T33" s="55">
        <f t="shared" si="8"/>
        <v>0</v>
      </c>
      <c r="U33" s="55">
        <f t="shared" si="2"/>
        <v>0</v>
      </c>
      <c r="V33" s="25" t="b">
        <f>AND($L33="B",$C$6=Data!$G$24)</f>
        <v>0</v>
      </c>
      <c r="W33" s="25" t="b">
        <f>AND($L33="B",$C$6=Data!$G$23)</f>
        <v>0</v>
      </c>
      <c r="X33" s="55">
        <f t="shared" si="9"/>
        <v>0</v>
      </c>
      <c r="Y33" s="55">
        <f t="shared" si="3"/>
        <v>0</v>
      </c>
      <c r="Z33" s="25" t="b">
        <f>AND($L33="C",$C$7=Data!$G$24)</f>
        <v>0</v>
      </c>
      <c r="AA33" s="25" t="b">
        <f>AND($L33="C",$C$7=Data!$G$23)</f>
        <v>0</v>
      </c>
      <c r="AB33" s="55">
        <f t="shared" si="10"/>
        <v>0</v>
      </c>
      <c r="AC33" s="55">
        <f t="shared" si="4"/>
        <v>0</v>
      </c>
      <c r="AE33" s="55">
        <f t="shared" si="11"/>
        <v>0</v>
      </c>
      <c r="AG33" s="125" t="b">
        <f>OR(AND($C$5=Data!$G$24,K33="A"),AND($C$6=Data!$G$24,K33="B"),AND($C$7=Data!$G$24,K33="C"))*COUNTIFS(B:B,B33,K:K,K33,B:B,"&lt;&gt;"&amp;"",C:C,"&lt;&gt;"&amp;"")&gt;1</f>
        <v>0</v>
      </c>
      <c r="AH33" s="125" t="b">
        <f t="shared" si="12"/>
        <v>0</v>
      </c>
      <c r="AI33" s="55">
        <f t="shared" si="13"/>
        <v>0</v>
      </c>
    </row>
    <row r="34" spans="1:35" ht="30.75" customHeight="1" x14ac:dyDescent="0.25">
      <c r="A34" s="57"/>
      <c r="B34" s="57"/>
      <c r="C34" s="59"/>
      <c r="D34" s="119"/>
      <c r="E34" s="43"/>
      <c r="F34" s="43"/>
      <c r="G34" s="58"/>
      <c r="H34" s="123"/>
      <c r="I34" s="132"/>
      <c r="J34" s="135">
        <f t="shared" si="5"/>
        <v>0</v>
      </c>
      <c r="K34" s="64" t="str">
        <f t="shared" si="0"/>
        <v>0</v>
      </c>
      <c r="L34" s="65" t="str">
        <f t="shared" si="1"/>
        <v>0</v>
      </c>
      <c r="M34" s="55">
        <f>SUMIFS($J:$J,$C:$C,Data!$B$6,$B:$B,$B34)</f>
        <v>0</v>
      </c>
      <c r="N34" s="55">
        <f>SUMIFS($J:$J,$C:$C,Data!$B$7,$B:$B,$B34)</f>
        <v>0</v>
      </c>
      <c r="O34" s="55">
        <f>SUMIFS($J:$J,$C:$C,Data!$B$8,$B:$B,$B34)</f>
        <v>0</v>
      </c>
      <c r="P34" s="55">
        <f t="shared" si="6"/>
        <v>0</v>
      </c>
      <c r="Q34" s="55">
        <f t="shared" si="7"/>
        <v>0</v>
      </c>
      <c r="R34" s="25" t="b">
        <f>AND($L34="A",$C$5=Data!$G$24)</f>
        <v>0</v>
      </c>
      <c r="S34" s="25" t="b">
        <f>AND($L34="A",$C$5=Data!$G$23)</f>
        <v>0</v>
      </c>
      <c r="T34" s="55">
        <f t="shared" si="8"/>
        <v>0</v>
      </c>
      <c r="U34" s="55">
        <f t="shared" si="2"/>
        <v>0</v>
      </c>
      <c r="V34" s="25" t="b">
        <f>AND($L34="B",$C$6=Data!$G$24)</f>
        <v>0</v>
      </c>
      <c r="W34" s="25" t="b">
        <f>AND($L34="B",$C$6=Data!$G$23)</f>
        <v>0</v>
      </c>
      <c r="X34" s="55">
        <f t="shared" si="9"/>
        <v>0</v>
      </c>
      <c r="Y34" s="55">
        <f t="shared" si="3"/>
        <v>0</v>
      </c>
      <c r="Z34" s="25" t="b">
        <f>AND($L34="C",$C$7=Data!$G$24)</f>
        <v>0</v>
      </c>
      <c r="AA34" s="25" t="b">
        <f>AND($L34="C",$C$7=Data!$G$23)</f>
        <v>0</v>
      </c>
      <c r="AB34" s="55">
        <f t="shared" si="10"/>
        <v>0</v>
      </c>
      <c r="AC34" s="55">
        <f t="shared" si="4"/>
        <v>0</v>
      </c>
      <c r="AE34" s="55">
        <f t="shared" si="11"/>
        <v>0</v>
      </c>
      <c r="AG34" s="125" t="b">
        <f>OR(AND($C$5=Data!$G$24,K34="A"),AND($C$6=Data!$G$24,K34="B"),AND($C$7=Data!$G$24,K34="C"))*COUNTIFS(B:B,B34,K:K,K34,B:B,"&lt;&gt;"&amp;"",C:C,"&lt;&gt;"&amp;"")&gt;1</f>
        <v>0</v>
      </c>
      <c r="AH34" s="125" t="b">
        <f t="shared" si="12"/>
        <v>0</v>
      </c>
      <c r="AI34" s="55">
        <f t="shared" si="13"/>
        <v>0</v>
      </c>
    </row>
    <row r="35" spans="1:35" ht="30.75" customHeight="1" x14ac:dyDescent="0.25">
      <c r="A35" s="57"/>
      <c r="B35" s="57"/>
      <c r="C35" s="59"/>
      <c r="D35" s="119"/>
      <c r="E35" s="43"/>
      <c r="F35" s="43"/>
      <c r="G35" s="58"/>
      <c r="H35" s="123"/>
      <c r="I35" s="132"/>
      <c r="J35" s="135">
        <f t="shared" si="5"/>
        <v>0</v>
      </c>
      <c r="K35" s="64" t="str">
        <f t="shared" si="0"/>
        <v>0</v>
      </c>
      <c r="L35" s="65" t="str">
        <f t="shared" si="1"/>
        <v>0</v>
      </c>
      <c r="M35" s="55">
        <f>SUMIFS($J:$J,$C:$C,Data!$B$6,$B:$B,$B35)</f>
        <v>0</v>
      </c>
      <c r="N35" s="55">
        <f>SUMIFS($J:$J,$C:$C,Data!$B$7,$B:$B,$B35)</f>
        <v>0</v>
      </c>
      <c r="O35" s="55">
        <f>SUMIFS($J:$J,$C:$C,Data!$B$8,$B:$B,$B35)</f>
        <v>0</v>
      </c>
      <c r="P35" s="55">
        <f t="shared" si="6"/>
        <v>0</v>
      </c>
      <c r="Q35" s="55">
        <f t="shared" si="7"/>
        <v>0</v>
      </c>
      <c r="R35" s="25" t="b">
        <f>AND($L35="A",$C$5=Data!$G$24)</f>
        <v>0</v>
      </c>
      <c r="S35" s="25" t="b">
        <f>AND($L35="A",$C$5=Data!$G$23)</f>
        <v>0</v>
      </c>
      <c r="T35" s="55">
        <f t="shared" si="8"/>
        <v>0</v>
      </c>
      <c r="U35" s="55">
        <f t="shared" si="2"/>
        <v>0</v>
      </c>
      <c r="V35" s="25" t="b">
        <f>AND($L35="B",$C$6=Data!$G$24)</f>
        <v>0</v>
      </c>
      <c r="W35" s="25" t="b">
        <f>AND($L35="B",$C$6=Data!$G$23)</f>
        <v>0</v>
      </c>
      <c r="X35" s="55">
        <f t="shared" si="9"/>
        <v>0</v>
      </c>
      <c r="Y35" s="55">
        <f t="shared" si="3"/>
        <v>0</v>
      </c>
      <c r="Z35" s="25" t="b">
        <f>AND($L35="C",$C$7=Data!$G$24)</f>
        <v>0</v>
      </c>
      <c r="AA35" s="25" t="b">
        <f>AND($L35="C",$C$7=Data!$G$23)</f>
        <v>0</v>
      </c>
      <c r="AB35" s="55">
        <f t="shared" si="10"/>
        <v>0</v>
      </c>
      <c r="AC35" s="55">
        <f t="shared" si="4"/>
        <v>0</v>
      </c>
      <c r="AE35" s="55">
        <f t="shared" si="11"/>
        <v>0</v>
      </c>
      <c r="AG35" s="125" t="b">
        <f>OR(AND($C$5=Data!$G$24,K35="A"),AND($C$6=Data!$G$24,K35="B"),AND($C$7=Data!$G$24,K35="C"))*COUNTIFS(B:B,B35,K:K,K35,B:B,"&lt;&gt;"&amp;"",C:C,"&lt;&gt;"&amp;"")&gt;1</f>
        <v>0</v>
      </c>
      <c r="AH35" s="125" t="b">
        <f t="shared" si="12"/>
        <v>0</v>
      </c>
      <c r="AI35" s="55">
        <f t="shared" si="13"/>
        <v>0</v>
      </c>
    </row>
    <row r="36" spans="1:35" ht="30.75" customHeight="1" x14ac:dyDescent="0.25">
      <c r="A36" s="57"/>
      <c r="B36" s="57"/>
      <c r="C36" s="59"/>
      <c r="D36" s="119"/>
      <c r="E36" s="43"/>
      <c r="F36" s="43"/>
      <c r="G36" s="58"/>
      <c r="H36" s="123"/>
      <c r="I36" s="132"/>
      <c r="J36" s="135">
        <f t="shared" si="5"/>
        <v>0</v>
      </c>
      <c r="K36" s="64" t="str">
        <f t="shared" si="0"/>
        <v>0</v>
      </c>
      <c r="L36" s="65" t="str">
        <f t="shared" si="1"/>
        <v>0</v>
      </c>
      <c r="M36" s="55">
        <f>SUMIFS($J:$J,$C:$C,Data!$B$6,$B:$B,$B36)</f>
        <v>0</v>
      </c>
      <c r="N36" s="55">
        <f>SUMIFS($J:$J,$C:$C,Data!$B$7,$B:$B,$B36)</f>
        <v>0</v>
      </c>
      <c r="O36" s="55">
        <f>SUMIFS($J:$J,$C:$C,Data!$B$8,$B:$B,$B36)</f>
        <v>0</v>
      </c>
      <c r="P36" s="55">
        <f t="shared" si="6"/>
        <v>0</v>
      </c>
      <c r="Q36" s="55">
        <f t="shared" si="7"/>
        <v>0</v>
      </c>
      <c r="R36" s="25" t="b">
        <f>AND($L36="A",$C$5=Data!$G$24)</f>
        <v>0</v>
      </c>
      <c r="S36" s="25" t="b">
        <f>AND($L36="A",$C$5=Data!$G$23)</f>
        <v>0</v>
      </c>
      <c r="T36" s="55">
        <f t="shared" si="8"/>
        <v>0</v>
      </c>
      <c r="U36" s="55">
        <f t="shared" si="2"/>
        <v>0</v>
      </c>
      <c r="V36" s="25" t="b">
        <f>AND($L36="B",$C$6=Data!$G$24)</f>
        <v>0</v>
      </c>
      <c r="W36" s="25" t="b">
        <f>AND($L36="B",$C$6=Data!$G$23)</f>
        <v>0</v>
      </c>
      <c r="X36" s="55">
        <f t="shared" si="9"/>
        <v>0</v>
      </c>
      <c r="Y36" s="55">
        <f t="shared" si="3"/>
        <v>0</v>
      </c>
      <c r="Z36" s="25" t="b">
        <f>AND($L36="C",$C$7=Data!$G$24)</f>
        <v>0</v>
      </c>
      <c r="AA36" s="25" t="b">
        <f>AND($L36="C",$C$7=Data!$G$23)</f>
        <v>0</v>
      </c>
      <c r="AB36" s="55">
        <f t="shared" si="10"/>
        <v>0</v>
      </c>
      <c r="AC36" s="55">
        <f t="shared" si="4"/>
        <v>0</v>
      </c>
      <c r="AE36" s="55">
        <f t="shared" si="11"/>
        <v>0</v>
      </c>
      <c r="AG36" s="125" t="b">
        <f>OR(AND($C$5=Data!$G$24,K36="A"),AND($C$6=Data!$G$24,K36="B"),AND($C$7=Data!$G$24,K36="C"))*COUNTIFS(B:B,B36,K:K,K36,B:B,"&lt;&gt;"&amp;"",C:C,"&lt;&gt;"&amp;"")&gt;1</f>
        <v>0</v>
      </c>
      <c r="AH36" s="125" t="b">
        <f t="shared" si="12"/>
        <v>0</v>
      </c>
      <c r="AI36" s="55">
        <f t="shared" si="13"/>
        <v>0</v>
      </c>
    </row>
    <row r="37" spans="1:35" ht="30.75" customHeight="1" x14ac:dyDescent="0.25">
      <c r="A37" s="57"/>
      <c r="B37" s="57"/>
      <c r="C37" s="59"/>
      <c r="D37" s="119"/>
      <c r="E37" s="43"/>
      <c r="F37" s="43"/>
      <c r="G37" s="58"/>
      <c r="H37" s="123"/>
      <c r="I37" s="132"/>
      <c r="J37" s="135">
        <f t="shared" si="5"/>
        <v>0</v>
      </c>
      <c r="K37" s="64" t="str">
        <f t="shared" si="0"/>
        <v>0</v>
      </c>
      <c r="L37" s="65" t="str">
        <f t="shared" si="1"/>
        <v>0</v>
      </c>
      <c r="M37" s="55">
        <f>SUMIFS($J:$J,$C:$C,Data!$B$6,$B:$B,$B37)</f>
        <v>0</v>
      </c>
      <c r="N37" s="55">
        <f>SUMIFS($J:$J,$C:$C,Data!$B$7,$B:$B,$B37)</f>
        <v>0</v>
      </c>
      <c r="O37" s="55">
        <f>SUMIFS($J:$J,$C:$C,Data!$B$8,$B:$B,$B37)</f>
        <v>0</v>
      </c>
      <c r="P37" s="55">
        <f t="shared" si="6"/>
        <v>0</v>
      </c>
      <c r="Q37" s="55">
        <f t="shared" si="7"/>
        <v>0</v>
      </c>
      <c r="R37" s="25" t="b">
        <f>AND($L37="A",$C$5=Data!$G$24)</f>
        <v>0</v>
      </c>
      <c r="S37" s="25" t="b">
        <f>AND($L37="A",$C$5=Data!$G$23)</f>
        <v>0</v>
      </c>
      <c r="T37" s="55">
        <f t="shared" si="8"/>
        <v>0</v>
      </c>
      <c r="U37" s="55">
        <f t="shared" si="2"/>
        <v>0</v>
      </c>
      <c r="V37" s="25" t="b">
        <f>AND($L37="B",$C$6=Data!$G$24)</f>
        <v>0</v>
      </c>
      <c r="W37" s="25" t="b">
        <f>AND($L37="B",$C$6=Data!$G$23)</f>
        <v>0</v>
      </c>
      <c r="X37" s="55">
        <f t="shared" si="9"/>
        <v>0</v>
      </c>
      <c r="Y37" s="55">
        <f t="shared" si="3"/>
        <v>0</v>
      </c>
      <c r="Z37" s="25" t="b">
        <f>AND($L37="C",$C$7=Data!$G$24)</f>
        <v>0</v>
      </c>
      <c r="AA37" s="25" t="b">
        <f>AND($L37="C",$C$7=Data!$G$23)</f>
        <v>0</v>
      </c>
      <c r="AB37" s="55">
        <f t="shared" si="10"/>
        <v>0</v>
      </c>
      <c r="AC37" s="55">
        <f t="shared" si="4"/>
        <v>0</v>
      </c>
      <c r="AE37" s="55">
        <f t="shared" si="11"/>
        <v>0</v>
      </c>
      <c r="AG37" s="125" t="b">
        <f>OR(AND($C$5=Data!$G$24,K37="A"),AND($C$6=Data!$G$24,K37="B"),AND($C$7=Data!$G$24,K37="C"))*COUNTIFS(B:B,B37,K:K,K37,B:B,"&lt;&gt;"&amp;"",C:C,"&lt;&gt;"&amp;"")&gt;1</f>
        <v>0</v>
      </c>
      <c r="AH37" s="125" t="b">
        <f t="shared" si="12"/>
        <v>0</v>
      </c>
      <c r="AI37" s="55">
        <f t="shared" si="13"/>
        <v>0</v>
      </c>
    </row>
    <row r="38" spans="1:35" ht="30.75" customHeight="1" x14ac:dyDescent="0.25">
      <c r="A38" s="57"/>
      <c r="B38" s="57"/>
      <c r="C38" s="59"/>
      <c r="D38" s="119"/>
      <c r="E38" s="43"/>
      <c r="F38" s="43"/>
      <c r="G38" s="58"/>
      <c r="H38" s="123"/>
      <c r="I38" s="132"/>
      <c r="J38" s="135">
        <f t="shared" si="5"/>
        <v>0</v>
      </c>
      <c r="K38" s="64" t="str">
        <f t="shared" si="0"/>
        <v>0</v>
      </c>
      <c r="L38" s="65" t="str">
        <f t="shared" si="1"/>
        <v>0</v>
      </c>
      <c r="M38" s="55">
        <f>SUMIFS($J:$J,$C:$C,Data!$B$6,$B:$B,$B38)</f>
        <v>0</v>
      </c>
      <c r="N38" s="55">
        <f>SUMIFS($J:$J,$C:$C,Data!$B$7,$B:$B,$B38)</f>
        <v>0</v>
      </c>
      <c r="O38" s="55">
        <f>SUMIFS($J:$J,$C:$C,Data!$B$8,$B:$B,$B38)</f>
        <v>0</v>
      </c>
      <c r="P38" s="55">
        <f t="shared" si="6"/>
        <v>0</v>
      </c>
      <c r="Q38" s="55">
        <f t="shared" si="7"/>
        <v>0</v>
      </c>
      <c r="R38" s="25" t="b">
        <f>AND($L38="A",$C$5=Data!$G$24)</f>
        <v>0</v>
      </c>
      <c r="S38" s="25" t="b">
        <f>AND($L38="A",$C$5=Data!$G$23)</f>
        <v>0</v>
      </c>
      <c r="T38" s="55">
        <f t="shared" si="8"/>
        <v>0</v>
      </c>
      <c r="U38" s="55">
        <f t="shared" si="2"/>
        <v>0</v>
      </c>
      <c r="V38" s="25" t="b">
        <f>AND($L38="B",$C$6=Data!$G$24)</f>
        <v>0</v>
      </c>
      <c r="W38" s="25" t="b">
        <f>AND($L38="B",$C$6=Data!$G$23)</f>
        <v>0</v>
      </c>
      <c r="X38" s="55">
        <f t="shared" si="9"/>
        <v>0</v>
      </c>
      <c r="Y38" s="55">
        <f t="shared" si="3"/>
        <v>0</v>
      </c>
      <c r="Z38" s="25" t="b">
        <f>AND($L38="C",$C$7=Data!$G$24)</f>
        <v>0</v>
      </c>
      <c r="AA38" s="25" t="b">
        <f>AND($L38="C",$C$7=Data!$G$23)</f>
        <v>0</v>
      </c>
      <c r="AB38" s="55">
        <f t="shared" si="10"/>
        <v>0</v>
      </c>
      <c r="AC38" s="55">
        <f t="shared" si="4"/>
        <v>0</v>
      </c>
      <c r="AE38" s="55">
        <f t="shared" si="11"/>
        <v>0</v>
      </c>
      <c r="AG38" s="125" t="b">
        <f>OR(AND($C$5=Data!$G$24,K38="A"),AND($C$6=Data!$G$24,K38="B"),AND($C$7=Data!$G$24,K38="C"))*COUNTIFS(B:B,B38,K:K,K38,B:B,"&lt;&gt;"&amp;"",C:C,"&lt;&gt;"&amp;"")&gt;1</f>
        <v>0</v>
      </c>
      <c r="AH38" s="125" t="b">
        <f t="shared" si="12"/>
        <v>0</v>
      </c>
      <c r="AI38" s="55">
        <f t="shared" si="13"/>
        <v>0</v>
      </c>
    </row>
    <row r="39" spans="1:35" ht="30.75" customHeight="1" x14ac:dyDescent="0.25">
      <c r="A39" s="57"/>
      <c r="B39" s="57"/>
      <c r="C39" s="59"/>
      <c r="D39" s="119"/>
      <c r="E39" s="43"/>
      <c r="F39" s="43"/>
      <c r="G39" s="58"/>
      <c r="H39" s="123"/>
      <c r="I39" s="132"/>
      <c r="J39" s="135">
        <f t="shared" si="5"/>
        <v>0</v>
      </c>
      <c r="K39" s="64" t="str">
        <f t="shared" si="0"/>
        <v>0</v>
      </c>
      <c r="L39" s="65" t="str">
        <f t="shared" si="1"/>
        <v>0</v>
      </c>
      <c r="M39" s="55">
        <f>SUMIFS($J:$J,$C:$C,Data!$B$6,$B:$B,$B39)</f>
        <v>0</v>
      </c>
      <c r="N39" s="55">
        <f>SUMIFS($J:$J,$C:$C,Data!$B$7,$B:$B,$B39)</f>
        <v>0</v>
      </c>
      <c r="O39" s="55">
        <f>SUMIFS($J:$J,$C:$C,Data!$B$8,$B:$B,$B39)</f>
        <v>0</v>
      </c>
      <c r="P39" s="55">
        <f t="shared" si="6"/>
        <v>0</v>
      </c>
      <c r="Q39" s="55">
        <f t="shared" si="7"/>
        <v>0</v>
      </c>
      <c r="R39" s="25" t="b">
        <f>AND($L39="A",$C$5=Data!$G$24)</f>
        <v>0</v>
      </c>
      <c r="S39" s="25" t="b">
        <f>AND($L39="A",$C$5=Data!$G$23)</f>
        <v>0</v>
      </c>
      <c r="T39" s="55">
        <f t="shared" si="8"/>
        <v>0</v>
      </c>
      <c r="U39" s="55">
        <f t="shared" si="2"/>
        <v>0</v>
      </c>
      <c r="V39" s="25" t="b">
        <f>AND($L39="B",$C$6=Data!$G$24)</f>
        <v>0</v>
      </c>
      <c r="W39" s="25" t="b">
        <f>AND($L39="B",$C$6=Data!$G$23)</f>
        <v>0</v>
      </c>
      <c r="X39" s="55">
        <f t="shared" si="9"/>
        <v>0</v>
      </c>
      <c r="Y39" s="55">
        <f t="shared" si="3"/>
        <v>0</v>
      </c>
      <c r="Z39" s="25" t="b">
        <f>AND($L39="C",$C$7=Data!$G$24)</f>
        <v>0</v>
      </c>
      <c r="AA39" s="25" t="b">
        <f>AND($L39="C",$C$7=Data!$G$23)</f>
        <v>0</v>
      </c>
      <c r="AB39" s="55">
        <f t="shared" si="10"/>
        <v>0</v>
      </c>
      <c r="AC39" s="55">
        <f t="shared" si="4"/>
        <v>0</v>
      </c>
      <c r="AE39" s="55">
        <f t="shared" si="11"/>
        <v>0</v>
      </c>
      <c r="AG39" s="125" t="b">
        <f>OR(AND($C$5=Data!$G$24,K39="A"),AND($C$6=Data!$G$24,K39="B"),AND($C$7=Data!$G$24,K39="C"))*COUNTIFS(B:B,B39,K:K,K39,B:B,"&lt;&gt;"&amp;"",C:C,"&lt;&gt;"&amp;"")&gt;1</f>
        <v>0</v>
      </c>
      <c r="AH39" s="125" t="b">
        <f t="shared" si="12"/>
        <v>0</v>
      </c>
      <c r="AI39" s="55">
        <f t="shared" si="13"/>
        <v>0</v>
      </c>
    </row>
    <row r="40" spans="1:35" ht="30.75" customHeight="1" x14ac:dyDescent="0.25">
      <c r="A40" s="57"/>
      <c r="B40" s="57"/>
      <c r="C40" s="59"/>
      <c r="D40" s="119"/>
      <c r="E40" s="43"/>
      <c r="F40" s="43"/>
      <c r="G40" s="58"/>
      <c r="H40" s="123"/>
      <c r="I40" s="132"/>
      <c r="J40" s="135">
        <f t="shared" si="5"/>
        <v>0</v>
      </c>
      <c r="K40" s="64" t="str">
        <f t="shared" si="0"/>
        <v>0</v>
      </c>
      <c r="L40" s="65" t="str">
        <f t="shared" si="1"/>
        <v>0</v>
      </c>
      <c r="M40" s="55">
        <f>SUMIFS($J:$J,$C:$C,Data!$B$6,$B:$B,$B40)</f>
        <v>0</v>
      </c>
      <c r="N40" s="55">
        <f>SUMIFS($J:$J,$C:$C,Data!$B$7,$B:$B,$B40)</f>
        <v>0</v>
      </c>
      <c r="O40" s="55">
        <f>SUMIFS($J:$J,$C:$C,Data!$B$8,$B:$B,$B40)</f>
        <v>0</v>
      </c>
      <c r="P40" s="55">
        <f t="shared" si="6"/>
        <v>0</v>
      </c>
      <c r="Q40" s="55">
        <f t="shared" si="7"/>
        <v>0</v>
      </c>
      <c r="R40" s="25" t="b">
        <f>AND($L40="A",$C$5=Data!$G$24)</f>
        <v>0</v>
      </c>
      <c r="S40" s="25" t="b">
        <f>AND($L40="A",$C$5=Data!$G$23)</f>
        <v>0</v>
      </c>
      <c r="T40" s="55">
        <f t="shared" si="8"/>
        <v>0</v>
      </c>
      <c r="U40" s="55">
        <f t="shared" si="2"/>
        <v>0</v>
      </c>
      <c r="V40" s="25" t="b">
        <f>AND($L40="B",$C$6=Data!$G$24)</f>
        <v>0</v>
      </c>
      <c r="W40" s="25" t="b">
        <f>AND($L40="B",$C$6=Data!$G$23)</f>
        <v>0</v>
      </c>
      <c r="X40" s="55">
        <f t="shared" si="9"/>
        <v>0</v>
      </c>
      <c r="Y40" s="55">
        <f t="shared" si="3"/>
        <v>0</v>
      </c>
      <c r="Z40" s="25" t="b">
        <f>AND($L40="C",$C$7=Data!$G$24)</f>
        <v>0</v>
      </c>
      <c r="AA40" s="25" t="b">
        <f>AND($L40="C",$C$7=Data!$G$23)</f>
        <v>0</v>
      </c>
      <c r="AB40" s="55">
        <f t="shared" si="10"/>
        <v>0</v>
      </c>
      <c r="AC40" s="55">
        <f t="shared" si="4"/>
        <v>0</v>
      </c>
      <c r="AE40" s="55">
        <f t="shared" si="11"/>
        <v>0</v>
      </c>
      <c r="AG40" s="125" t="b">
        <f>OR(AND($C$5=Data!$G$24,K40="A"),AND($C$6=Data!$G$24,K40="B"),AND($C$7=Data!$G$24,K40="C"))*COUNTIFS(B:B,B40,K:K,K40,B:B,"&lt;&gt;"&amp;"",C:C,"&lt;&gt;"&amp;"")&gt;1</f>
        <v>0</v>
      </c>
      <c r="AH40" s="125" t="b">
        <f t="shared" si="12"/>
        <v>0</v>
      </c>
      <c r="AI40" s="55">
        <f t="shared" si="13"/>
        <v>0</v>
      </c>
    </row>
    <row r="41" spans="1:35" ht="30.75" customHeight="1" x14ac:dyDescent="0.25">
      <c r="A41" s="57"/>
      <c r="B41" s="57"/>
      <c r="C41" s="59"/>
      <c r="D41" s="119"/>
      <c r="E41" s="43"/>
      <c r="F41" s="43"/>
      <c r="G41" s="58"/>
      <c r="H41" s="123"/>
      <c r="I41" s="132"/>
      <c r="J41" s="135">
        <f t="shared" si="5"/>
        <v>0</v>
      </c>
      <c r="K41" s="64" t="str">
        <f t="shared" si="0"/>
        <v>0</v>
      </c>
      <c r="L41" s="65" t="str">
        <f t="shared" si="1"/>
        <v>0</v>
      </c>
      <c r="M41" s="55">
        <f>SUMIFS($J:$J,$C:$C,Data!$B$6,$B:$B,$B41)</f>
        <v>0</v>
      </c>
      <c r="N41" s="55">
        <f>SUMIFS($J:$J,$C:$C,Data!$B$7,$B:$B,$B41)</f>
        <v>0</v>
      </c>
      <c r="O41" s="55">
        <f>SUMIFS($J:$J,$C:$C,Data!$B$8,$B:$B,$B41)</f>
        <v>0</v>
      </c>
      <c r="P41" s="55">
        <f t="shared" si="6"/>
        <v>0</v>
      </c>
      <c r="Q41" s="55">
        <f t="shared" si="7"/>
        <v>0</v>
      </c>
      <c r="R41" s="25" t="b">
        <f>AND($L41="A",$C$5=Data!$G$24)</f>
        <v>0</v>
      </c>
      <c r="S41" s="25" t="b">
        <f>AND($L41="A",$C$5=Data!$G$23)</f>
        <v>0</v>
      </c>
      <c r="T41" s="55">
        <f t="shared" si="8"/>
        <v>0</v>
      </c>
      <c r="U41" s="55">
        <f t="shared" si="2"/>
        <v>0</v>
      </c>
      <c r="V41" s="25" t="b">
        <f>AND($L41="B",$C$6=Data!$G$24)</f>
        <v>0</v>
      </c>
      <c r="W41" s="25" t="b">
        <f>AND($L41="B",$C$6=Data!$G$23)</f>
        <v>0</v>
      </c>
      <c r="X41" s="55">
        <f t="shared" si="9"/>
        <v>0</v>
      </c>
      <c r="Y41" s="55">
        <f t="shared" si="3"/>
        <v>0</v>
      </c>
      <c r="Z41" s="25" t="b">
        <f>AND($L41="C",$C$7=Data!$G$24)</f>
        <v>0</v>
      </c>
      <c r="AA41" s="25" t="b">
        <f>AND($L41="C",$C$7=Data!$G$23)</f>
        <v>0</v>
      </c>
      <c r="AB41" s="55">
        <f t="shared" si="10"/>
        <v>0</v>
      </c>
      <c r="AC41" s="55">
        <f t="shared" si="4"/>
        <v>0</v>
      </c>
      <c r="AE41" s="55">
        <f t="shared" si="11"/>
        <v>0</v>
      </c>
      <c r="AG41" s="125" t="b">
        <f>OR(AND($C$5=Data!$G$24,K41="A"),AND($C$6=Data!$G$24,K41="B"),AND($C$7=Data!$G$24,K41="C"))*COUNTIFS(B:B,B41,K:K,K41,B:B,"&lt;&gt;"&amp;"",C:C,"&lt;&gt;"&amp;"")&gt;1</f>
        <v>0</v>
      </c>
      <c r="AH41" s="125" t="b">
        <f t="shared" si="12"/>
        <v>0</v>
      </c>
      <c r="AI41" s="55">
        <f t="shared" si="13"/>
        <v>0</v>
      </c>
    </row>
    <row r="42" spans="1:35" ht="30.75" customHeight="1" x14ac:dyDescent="0.25">
      <c r="A42" s="57"/>
      <c r="B42" s="57"/>
      <c r="C42" s="59"/>
      <c r="D42" s="119"/>
      <c r="E42" s="43"/>
      <c r="F42" s="43"/>
      <c r="G42" s="58"/>
      <c r="H42" s="123"/>
      <c r="I42" s="132"/>
      <c r="J42" s="135">
        <f t="shared" si="5"/>
        <v>0</v>
      </c>
      <c r="K42" s="64" t="str">
        <f t="shared" si="0"/>
        <v>0</v>
      </c>
      <c r="L42" s="65" t="str">
        <f t="shared" si="1"/>
        <v>0</v>
      </c>
      <c r="M42" s="55">
        <f>SUMIFS($J:$J,$C:$C,Data!$B$6,$B:$B,$B42)</f>
        <v>0</v>
      </c>
      <c r="N42" s="55">
        <f>SUMIFS($J:$J,$C:$C,Data!$B$7,$B:$B,$B42)</f>
        <v>0</v>
      </c>
      <c r="O42" s="55">
        <f>SUMIFS($J:$J,$C:$C,Data!$B$8,$B:$B,$B42)</f>
        <v>0</v>
      </c>
      <c r="P42" s="55">
        <f t="shared" si="6"/>
        <v>0</v>
      </c>
      <c r="Q42" s="55">
        <f t="shared" si="7"/>
        <v>0</v>
      </c>
      <c r="R42" s="25" t="b">
        <f>AND($L42="A",$C$5=Data!$G$24)</f>
        <v>0</v>
      </c>
      <c r="S42" s="25" t="b">
        <f>AND($L42="A",$C$5=Data!$G$23)</f>
        <v>0</v>
      </c>
      <c r="T42" s="55">
        <f t="shared" si="8"/>
        <v>0</v>
      </c>
      <c r="U42" s="55">
        <f t="shared" si="2"/>
        <v>0</v>
      </c>
      <c r="V42" s="25" t="b">
        <f>AND($L42="B",$C$6=Data!$G$24)</f>
        <v>0</v>
      </c>
      <c r="W42" s="25" t="b">
        <f>AND($L42="B",$C$6=Data!$G$23)</f>
        <v>0</v>
      </c>
      <c r="X42" s="55">
        <f t="shared" si="9"/>
        <v>0</v>
      </c>
      <c r="Y42" s="55">
        <f t="shared" si="3"/>
        <v>0</v>
      </c>
      <c r="Z42" s="25" t="b">
        <f>AND($L42="C",$C$7=Data!$G$24)</f>
        <v>0</v>
      </c>
      <c r="AA42" s="25" t="b">
        <f>AND($L42="C",$C$7=Data!$G$23)</f>
        <v>0</v>
      </c>
      <c r="AB42" s="55">
        <f t="shared" si="10"/>
        <v>0</v>
      </c>
      <c r="AC42" s="55">
        <f t="shared" si="4"/>
        <v>0</v>
      </c>
      <c r="AE42" s="55">
        <f t="shared" si="11"/>
        <v>0</v>
      </c>
      <c r="AG42" s="125" t="b">
        <f>OR(AND($C$5=Data!$G$24,K42="A"),AND($C$6=Data!$G$24,K42="B"),AND($C$7=Data!$G$24,K42="C"))*COUNTIFS(B:B,B42,K:K,K42,B:B,"&lt;&gt;"&amp;"",C:C,"&lt;&gt;"&amp;"")&gt;1</f>
        <v>0</v>
      </c>
      <c r="AH42" s="125" t="b">
        <f t="shared" si="12"/>
        <v>0</v>
      </c>
      <c r="AI42" s="55">
        <f t="shared" si="13"/>
        <v>0</v>
      </c>
    </row>
    <row r="43" spans="1:35" ht="30.75" customHeight="1" x14ac:dyDescent="0.25">
      <c r="A43" s="57"/>
      <c r="B43" s="57"/>
      <c r="C43" s="59"/>
      <c r="D43" s="119"/>
      <c r="E43" s="43"/>
      <c r="F43" s="43"/>
      <c r="G43" s="58"/>
      <c r="H43" s="123"/>
      <c r="I43" s="132"/>
      <c r="J43" s="135">
        <f t="shared" si="5"/>
        <v>0</v>
      </c>
      <c r="K43" s="64" t="str">
        <f t="shared" si="0"/>
        <v>0</v>
      </c>
      <c r="L43" s="65" t="str">
        <f t="shared" si="1"/>
        <v>0</v>
      </c>
      <c r="M43" s="55">
        <f>SUMIFS($J:$J,$C:$C,Data!$B$6,$B:$B,$B43)</f>
        <v>0</v>
      </c>
      <c r="N43" s="55">
        <f>SUMIFS($J:$J,$C:$C,Data!$B$7,$B:$B,$B43)</f>
        <v>0</v>
      </c>
      <c r="O43" s="55">
        <f>SUMIFS($J:$J,$C:$C,Data!$B$8,$B:$B,$B43)</f>
        <v>0</v>
      </c>
      <c r="P43" s="55">
        <f t="shared" si="6"/>
        <v>0</v>
      </c>
      <c r="Q43" s="55">
        <f t="shared" si="7"/>
        <v>0</v>
      </c>
      <c r="R43" s="25" t="b">
        <f>AND($L43="A",$C$5=Data!$G$24)</f>
        <v>0</v>
      </c>
      <c r="S43" s="25" t="b">
        <f>AND($L43="A",$C$5=Data!$G$23)</f>
        <v>0</v>
      </c>
      <c r="T43" s="55">
        <f t="shared" si="8"/>
        <v>0</v>
      </c>
      <c r="U43" s="55">
        <f t="shared" si="2"/>
        <v>0</v>
      </c>
      <c r="V43" s="25" t="b">
        <f>AND($L43="B",$C$6=Data!$G$24)</f>
        <v>0</v>
      </c>
      <c r="W43" s="25" t="b">
        <f>AND($L43="B",$C$6=Data!$G$23)</f>
        <v>0</v>
      </c>
      <c r="X43" s="55">
        <f t="shared" si="9"/>
        <v>0</v>
      </c>
      <c r="Y43" s="55">
        <f t="shared" si="3"/>
        <v>0</v>
      </c>
      <c r="Z43" s="25" t="b">
        <f>AND($L43="C",$C$7=Data!$G$24)</f>
        <v>0</v>
      </c>
      <c r="AA43" s="25" t="b">
        <f>AND($L43="C",$C$7=Data!$G$23)</f>
        <v>0</v>
      </c>
      <c r="AB43" s="55">
        <f t="shared" si="10"/>
        <v>0</v>
      </c>
      <c r="AC43" s="55">
        <f t="shared" si="4"/>
        <v>0</v>
      </c>
      <c r="AE43" s="55">
        <f t="shared" si="11"/>
        <v>0</v>
      </c>
      <c r="AG43" s="125" t="b">
        <f>OR(AND($C$5=Data!$G$24,K43="A"),AND($C$6=Data!$G$24,K43="B"),AND($C$7=Data!$G$24,K43="C"))*COUNTIFS(B:B,B43,K:K,K43,B:B,"&lt;&gt;"&amp;"",C:C,"&lt;&gt;"&amp;"")&gt;1</f>
        <v>0</v>
      </c>
      <c r="AH43" s="125" t="b">
        <f t="shared" si="12"/>
        <v>0</v>
      </c>
      <c r="AI43" s="55">
        <f t="shared" si="13"/>
        <v>0</v>
      </c>
    </row>
    <row r="44" spans="1:35" ht="30.75" customHeight="1" x14ac:dyDescent="0.25">
      <c r="A44" s="57"/>
      <c r="B44" s="57"/>
      <c r="C44" s="59"/>
      <c r="D44" s="119"/>
      <c r="E44" s="43"/>
      <c r="F44" s="43"/>
      <c r="G44" s="58"/>
      <c r="H44" s="123"/>
      <c r="I44" s="132"/>
      <c r="J44" s="135">
        <f t="shared" si="5"/>
        <v>0</v>
      </c>
      <c r="K44" s="64" t="str">
        <f t="shared" si="0"/>
        <v>0</v>
      </c>
      <c r="L44" s="65" t="str">
        <f t="shared" si="1"/>
        <v>0</v>
      </c>
      <c r="M44" s="55">
        <f>SUMIFS($J:$J,$C:$C,Data!$B$6,$B:$B,$B44)</f>
        <v>0</v>
      </c>
      <c r="N44" s="55">
        <f>SUMIFS($J:$J,$C:$C,Data!$B$7,$B:$B,$B44)</f>
        <v>0</v>
      </c>
      <c r="O44" s="55">
        <f>SUMIFS($J:$J,$C:$C,Data!$B$8,$B:$B,$B44)</f>
        <v>0</v>
      </c>
      <c r="P44" s="55">
        <f t="shared" si="6"/>
        <v>0</v>
      </c>
      <c r="Q44" s="55">
        <f t="shared" si="7"/>
        <v>0</v>
      </c>
      <c r="R44" s="25" t="b">
        <f>AND($L44="A",$C$5=Data!$G$24)</f>
        <v>0</v>
      </c>
      <c r="S44" s="25" t="b">
        <f>AND($L44="A",$C$5=Data!$G$23)</f>
        <v>0</v>
      </c>
      <c r="T44" s="55">
        <f t="shared" si="8"/>
        <v>0</v>
      </c>
      <c r="U44" s="55">
        <f t="shared" si="2"/>
        <v>0</v>
      </c>
      <c r="V44" s="25" t="b">
        <f>AND($L44="B",$C$6=Data!$G$24)</f>
        <v>0</v>
      </c>
      <c r="W44" s="25" t="b">
        <f>AND($L44="B",$C$6=Data!$G$23)</f>
        <v>0</v>
      </c>
      <c r="X44" s="55">
        <f t="shared" si="9"/>
        <v>0</v>
      </c>
      <c r="Y44" s="55">
        <f t="shared" si="3"/>
        <v>0</v>
      </c>
      <c r="Z44" s="25" t="b">
        <f>AND($L44="C",$C$7=Data!$G$24)</f>
        <v>0</v>
      </c>
      <c r="AA44" s="25" t="b">
        <f>AND($L44="C",$C$7=Data!$G$23)</f>
        <v>0</v>
      </c>
      <c r="AB44" s="55">
        <f t="shared" si="10"/>
        <v>0</v>
      </c>
      <c r="AC44" s="55">
        <f t="shared" si="4"/>
        <v>0</v>
      </c>
      <c r="AE44" s="55">
        <f t="shared" si="11"/>
        <v>0</v>
      </c>
      <c r="AG44" s="125" t="b">
        <f>OR(AND($C$5=Data!$G$24,K44="A"),AND($C$6=Data!$G$24,K44="B"),AND($C$7=Data!$G$24,K44="C"))*COUNTIFS(B:B,B44,K:K,K44,B:B,"&lt;&gt;"&amp;"",C:C,"&lt;&gt;"&amp;"")&gt;1</f>
        <v>0</v>
      </c>
      <c r="AH44" s="125" t="b">
        <f t="shared" si="12"/>
        <v>0</v>
      </c>
      <c r="AI44" s="55">
        <f t="shared" si="13"/>
        <v>0</v>
      </c>
    </row>
    <row r="45" spans="1:35" ht="30.75" customHeight="1" x14ac:dyDescent="0.25">
      <c r="A45" s="57"/>
      <c r="B45" s="57"/>
      <c r="C45" s="59"/>
      <c r="D45" s="119"/>
      <c r="E45" s="43"/>
      <c r="F45" s="43"/>
      <c r="G45" s="58"/>
      <c r="H45" s="123"/>
      <c r="I45" s="132"/>
      <c r="J45" s="135">
        <f t="shared" si="5"/>
        <v>0</v>
      </c>
      <c r="K45" s="64" t="str">
        <f t="shared" si="0"/>
        <v>0</v>
      </c>
      <c r="L45" s="65" t="str">
        <f t="shared" si="1"/>
        <v>0</v>
      </c>
      <c r="M45" s="55">
        <f>SUMIFS($J:$J,$C:$C,Data!$B$6,$B:$B,$B45)</f>
        <v>0</v>
      </c>
      <c r="N45" s="55">
        <f>SUMIFS($J:$J,$C:$C,Data!$B$7,$B:$B,$B45)</f>
        <v>0</v>
      </c>
      <c r="O45" s="55">
        <f>SUMIFS($J:$J,$C:$C,Data!$B$8,$B:$B,$B45)</f>
        <v>0</v>
      </c>
      <c r="P45" s="55">
        <f t="shared" si="6"/>
        <v>0</v>
      </c>
      <c r="Q45" s="55">
        <f t="shared" si="7"/>
        <v>0</v>
      </c>
      <c r="R45" s="25" t="b">
        <f>AND($L45="A",$C$5=Data!$G$24)</f>
        <v>0</v>
      </c>
      <c r="S45" s="25" t="b">
        <f>AND($L45="A",$C$5=Data!$G$23)</f>
        <v>0</v>
      </c>
      <c r="T45" s="55">
        <f t="shared" si="8"/>
        <v>0</v>
      </c>
      <c r="U45" s="55">
        <f t="shared" si="2"/>
        <v>0</v>
      </c>
      <c r="V45" s="25" t="b">
        <f>AND($L45="B",$C$6=Data!$G$24)</f>
        <v>0</v>
      </c>
      <c r="W45" s="25" t="b">
        <f>AND($L45="B",$C$6=Data!$G$23)</f>
        <v>0</v>
      </c>
      <c r="X45" s="55">
        <f t="shared" si="9"/>
        <v>0</v>
      </c>
      <c r="Y45" s="55">
        <f t="shared" si="3"/>
        <v>0</v>
      </c>
      <c r="Z45" s="25" t="b">
        <f>AND($L45="C",$C$7=Data!$G$24)</f>
        <v>0</v>
      </c>
      <c r="AA45" s="25" t="b">
        <f>AND($L45="C",$C$7=Data!$G$23)</f>
        <v>0</v>
      </c>
      <c r="AB45" s="55">
        <f t="shared" si="10"/>
        <v>0</v>
      </c>
      <c r="AC45" s="55">
        <f t="shared" si="4"/>
        <v>0</v>
      </c>
      <c r="AE45" s="55">
        <f t="shared" si="11"/>
        <v>0</v>
      </c>
      <c r="AG45" s="125" t="b">
        <f>OR(AND($C$5=Data!$G$24,K45="A"),AND($C$6=Data!$G$24,K45="B"),AND($C$7=Data!$G$24,K45="C"))*COUNTIFS(B:B,B45,K:K,K45,B:B,"&lt;&gt;"&amp;"",C:C,"&lt;&gt;"&amp;"")&gt;1</f>
        <v>0</v>
      </c>
      <c r="AH45" s="125" t="b">
        <f t="shared" si="12"/>
        <v>0</v>
      </c>
      <c r="AI45" s="55">
        <f t="shared" si="13"/>
        <v>0</v>
      </c>
    </row>
    <row r="46" spans="1:35" ht="30.75" customHeight="1" x14ac:dyDescent="0.25">
      <c r="A46" s="57"/>
      <c r="B46" s="57"/>
      <c r="C46" s="59"/>
      <c r="D46" s="119"/>
      <c r="E46" s="43"/>
      <c r="F46" s="43"/>
      <c r="G46" s="58"/>
      <c r="H46" s="123"/>
      <c r="I46" s="132"/>
      <c r="J46" s="135">
        <f t="shared" si="5"/>
        <v>0</v>
      </c>
      <c r="K46" s="64" t="str">
        <f t="shared" si="0"/>
        <v>0</v>
      </c>
      <c r="L46" s="65" t="str">
        <f t="shared" si="1"/>
        <v>0</v>
      </c>
      <c r="M46" s="55">
        <f>SUMIFS($J:$J,$C:$C,Data!$B$6,$B:$B,$B46)</f>
        <v>0</v>
      </c>
      <c r="N46" s="55">
        <f>SUMIFS($J:$J,$C:$C,Data!$B$7,$B:$B,$B46)</f>
        <v>0</v>
      </c>
      <c r="O46" s="55">
        <f>SUMIFS($J:$J,$C:$C,Data!$B$8,$B:$B,$B46)</f>
        <v>0</v>
      </c>
      <c r="P46" s="55">
        <f t="shared" si="6"/>
        <v>0</v>
      </c>
      <c r="Q46" s="55">
        <f t="shared" si="7"/>
        <v>0</v>
      </c>
      <c r="R46" s="25" t="b">
        <f>AND($L46="A",$C$5=Data!$G$24)</f>
        <v>0</v>
      </c>
      <c r="S46" s="25" t="b">
        <f>AND($L46="A",$C$5=Data!$G$23)</f>
        <v>0</v>
      </c>
      <c r="T46" s="55">
        <f t="shared" si="8"/>
        <v>0</v>
      </c>
      <c r="U46" s="55">
        <f t="shared" si="2"/>
        <v>0</v>
      </c>
      <c r="V46" s="25" t="b">
        <f>AND($L46="B",$C$6=Data!$G$24)</f>
        <v>0</v>
      </c>
      <c r="W46" s="25" t="b">
        <f>AND($L46="B",$C$6=Data!$G$23)</f>
        <v>0</v>
      </c>
      <c r="X46" s="55">
        <f t="shared" si="9"/>
        <v>0</v>
      </c>
      <c r="Y46" s="55">
        <f t="shared" si="3"/>
        <v>0</v>
      </c>
      <c r="Z46" s="25" t="b">
        <f>AND($L46="C",$C$7=Data!$G$24)</f>
        <v>0</v>
      </c>
      <c r="AA46" s="25" t="b">
        <f>AND($L46="C",$C$7=Data!$G$23)</f>
        <v>0</v>
      </c>
      <c r="AB46" s="55">
        <f t="shared" si="10"/>
        <v>0</v>
      </c>
      <c r="AC46" s="55">
        <f t="shared" si="4"/>
        <v>0</v>
      </c>
      <c r="AE46" s="55">
        <f t="shared" si="11"/>
        <v>0</v>
      </c>
      <c r="AG46" s="125" t="b">
        <f>OR(AND($C$5=Data!$G$24,K46="A"),AND($C$6=Data!$G$24,K46="B"),AND($C$7=Data!$G$24,K46="C"))*COUNTIFS(B:B,B46,K:K,K46,B:B,"&lt;&gt;"&amp;"",C:C,"&lt;&gt;"&amp;"")&gt;1</f>
        <v>0</v>
      </c>
      <c r="AH46" s="125" t="b">
        <f t="shared" si="12"/>
        <v>0</v>
      </c>
      <c r="AI46" s="55">
        <f t="shared" si="13"/>
        <v>0</v>
      </c>
    </row>
    <row r="47" spans="1:35" ht="30.75" customHeight="1" x14ac:dyDescent="0.25">
      <c r="A47" s="57"/>
      <c r="B47" s="57"/>
      <c r="C47" s="59"/>
      <c r="D47" s="119"/>
      <c r="E47" s="43"/>
      <c r="F47" s="43"/>
      <c r="G47" s="58"/>
      <c r="H47" s="123"/>
      <c r="I47" s="132"/>
      <c r="J47" s="135">
        <f t="shared" si="5"/>
        <v>0</v>
      </c>
      <c r="K47" s="64" t="str">
        <f t="shared" si="0"/>
        <v>0</v>
      </c>
      <c r="L47" s="65" t="str">
        <f t="shared" si="1"/>
        <v>0</v>
      </c>
      <c r="M47" s="55">
        <f>SUMIFS($J:$J,$C:$C,Data!$B$6,$B:$B,$B47)</f>
        <v>0</v>
      </c>
      <c r="N47" s="55">
        <f>SUMIFS($J:$J,$C:$C,Data!$B$7,$B:$B,$B47)</f>
        <v>0</v>
      </c>
      <c r="O47" s="55">
        <f>SUMIFS($J:$J,$C:$C,Data!$B$8,$B:$B,$B47)</f>
        <v>0</v>
      </c>
      <c r="P47" s="55">
        <f t="shared" si="6"/>
        <v>0</v>
      </c>
      <c r="Q47" s="55">
        <f t="shared" si="7"/>
        <v>0</v>
      </c>
      <c r="R47" s="25" t="b">
        <f>AND($L47="A",$C$5=Data!$G$24)</f>
        <v>0</v>
      </c>
      <c r="S47" s="25" t="b">
        <f>AND($L47="A",$C$5=Data!$G$23)</f>
        <v>0</v>
      </c>
      <c r="T47" s="55">
        <f t="shared" si="8"/>
        <v>0</v>
      </c>
      <c r="U47" s="55">
        <f t="shared" si="2"/>
        <v>0</v>
      </c>
      <c r="V47" s="25" t="b">
        <f>AND($L47="B",$C$6=Data!$G$24)</f>
        <v>0</v>
      </c>
      <c r="W47" s="25" t="b">
        <f>AND($L47="B",$C$6=Data!$G$23)</f>
        <v>0</v>
      </c>
      <c r="X47" s="55">
        <f t="shared" si="9"/>
        <v>0</v>
      </c>
      <c r="Y47" s="55">
        <f t="shared" si="3"/>
        <v>0</v>
      </c>
      <c r="Z47" s="25" t="b">
        <f>AND($L47="C",$C$7=Data!$G$24)</f>
        <v>0</v>
      </c>
      <c r="AA47" s="25" t="b">
        <f>AND($L47="C",$C$7=Data!$G$23)</f>
        <v>0</v>
      </c>
      <c r="AB47" s="55">
        <f t="shared" si="10"/>
        <v>0</v>
      </c>
      <c r="AC47" s="55">
        <f t="shared" si="4"/>
        <v>0</v>
      </c>
      <c r="AE47" s="55">
        <f t="shared" si="11"/>
        <v>0</v>
      </c>
      <c r="AG47" s="125" t="b">
        <f>OR(AND($C$5=Data!$G$24,K47="A"),AND($C$6=Data!$G$24,K47="B"),AND($C$7=Data!$G$24,K47="C"))*COUNTIFS(B:B,B47,K:K,K47,B:B,"&lt;&gt;"&amp;"",C:C,"&lt;&gt;"&amp;"")&gt;1</f>
        <v>0</v>
      </c>
      <c r="AH47" s="125" t="b">
        <f t="shared" si="12"/>
        <v>0</v>
      </c>
      <c r="AI47" s="55">
        <f t="shared" si="13"/>
        <v>0</v>
      </c>
    </row>
    <row r="48" spans="1:35" ht="30.75" customHeight="1" x14ac:dyDescent="0.25">
      <c r="A48" s="57"/>
      <c r="B48" s="57"/>
      <c r="C48" s="59"/>
      <c r="D48" s="119"/>
      <c r="E48" s="43"/>
      <c r="F48" s="43"/>
      <c r="G48" s="58"/>
      <c r="H48" s="123"/>
      <c r="I48" s="132"/>
      <c r="J48" s="135">
        <f t="shared" si="5"/>
        <v>0</v>
      </c>
      <c r="K48" s="64" t="str">
        <f t="shared" si="0"/>
        <v>0</v>
      </c>
      <c r="L48" s="65" t="str">
        <f t="shared" si="1"/>
        <v>0</v>
      </c>
      <c r="M48" s="55">
        <f>SUMIFS($J:$J,$C:$C,Data!$B$6,$B:$B,$B48)</f>
        <v>0</v>
      </c>
      <c r="N48" s="55">
        <f>SUMIFS($J:$J,$C:$C,Data!$B$7,$B:$B,$B48)</f>
        <v>0</v>
      </c>
      <c r="O48" s="55">
        <f>SUMIFS($J:$J,$C:$C,Data!$B$8,$B:$B,$B48)</f>
        <v>0</v>
      </c>
      <c r="P48" s="55">
        <f t="shared" si="6"/>
        <v>0</v>
      </c>
      <c r="Q48" s="55">
        <f t="shared" si="7"/>
        <v>0</v>
      </c>
      <c r="R48" s="25" t="b">
        <f>AND($L48="A",$C$5=Data!$G$24)</f>
        <v>0</v>
      </c>
      <c r="S48" s="25" t="b">
        <f>AND($L48="A",$C$5=Data!$G$23)</f>
        <v>0</v>
      </c>
      <c r="T48" s="55">
        <f t="shared" si="8"/>
        <v>0</v>
      </c>
      <c r="U48" s="55">
        <f t="shared" si="2"/>
        <v>0</v>
      </c>
      <c r="V48" s="25" t="b">
        <f>AND($L48="B",$C$6=Data!$G$24)</f>
        <v>0</v>
      </c>
      <c r="W48" s="25" t="b">
        <f>AND($L48="B",$C$6=Data!$G$23)</f>
        <v>0</v>
      </c>
      <c r="X48" s="55">
        <f t="shared" si="9"/>
        <v>0</v>
      </c>
      <c r="Y48" s="55">
        <f t="shared" si="3"/>
        <v>0</v>
      </c>
      <c r="Z48" s="25" t="b">
        <f>AND($L48="C",$C$7=Data!$G$24)</f>
        <v>0</v>
      </c>
      <c r="AA48" s="25" t="b">
        <f>AND($L48="C",$C$7=Data!$G$23)</f>
        <v>0</v>
      </c>
      <c r="AB48" s="55">
        <f t="shared" si="10"/>
        <v>0</v>
      </c>
      <c r="AC48" s="55">
        <f t="shared" si="4"/>
        <v>0</v>
      </c>
      <c r="AE48" s="55">
        <f t="shared" si="11"/>
        <v>0</v>
      </c>
      <c r="AG48" s="125" t="b">
        <f>OR(AND($C$5=Data!$G$24,K48="A"),AND($C$6=Data!$G$24,K48="B"),AND($C$7=Data!$G$24,K48="C"))*COUNTIFS(B:B,B48,K:K,K48,B:B,"&lt;&gt;"&amp;"",C:C,"&lt;&gt;"&amp;"")&gt;1</f>
        <v>0</v>
      </c>
      <c r="AH48" s="125" t="b">
        <f t="shared" si="12"/>
        <v>0</v>
      </c>
      <c r="AI48" s="55">
        <f t="shared" si="13"/>
        <v>0</v>
      </c>
    </row>
    <row r="49" spans="1:35" ht="30.75" customHeight="1" x14ac:dyDescent="0.25">
      <c r="A49" s="57"/>
      <c r="B49" s="57"/>
      <c r="C49" s="59"/>
      <c r="D49" s="119"/>
      <c r="E49" s="43"/>
      <c r="F49" s="43"/>
      <c r="G49" s="58"/>
      <c r="H49" s="123"/>
      <c r="I49" s="132"/>
      <c r="J49" s="135">
        <f t="shared" si="5"/>
        <v>0</v>
      </c>
      <c r="K49" s="64" t="str">
        <f t="shared" si="0"/>
        <v>0</v>
      </c>
      <c r="L49" s="65" t="str">
        <f t="shared" si="1"/>
        <v>0</v>
      </c>
      <c r="M49" s="55">
        <f>SUMIFS($J:$J,$C:$C,Data!$B$6,$B:$B,$B49)</f>
        <v>0</v>
      </c>
      <c r="N49" s="55">
        <f>SUMIFS($J:$J,$C:$C,Data!$B$7,$B:$B,$B49)</f>
        <v>0</v>
      </c>
      <c r="O49" s="55">
        <f>SUMIFS($J:$J,$C:$C,Data!$B$8,$B:$B,$B49)</f>
        <v>0</v>
      </c>
      <c r="P49" s="55">
        <f t="shared" si="6"/>
        <v>0</v>
      </c>
      <c r="Q49" s="55">
        <f t="shared" si="7"/>
        <v>0</v>
      </c>
      <c r="R49" s="25" t="b">
        <f>AND($L49="A",$C$5=Data!$G$24)</f>
        <v>0</v>
      </c>
      <c r="S49" s="25" t="b">
        <f>AND($L49="A",$C$5=Data!$G$23)</f>
        <v>0</v>
      </c>
      <c r="T49" s="55">
        <f t="shared" si="8"/>
        <v>0</v>
      </c>
      <c r="U49" s="55">
        <f t="shared" si="2"/>
        <v>0</v>
      </c>
      <c r="V49" s="25" t="b">
        <f>AND($L49="B",$C$6=Data!$G$24)</f>
        <v>0</v>
      </c>
      <c r="W49" s="25" t="b">
        <f>AND($L49="B",$C$6=Data!$G$23)</f>
        <v>0</v>
      </c>
      <c r="X49" s="55">
        <f t="shared" si="9"/>
        <v>0</v>
      </c>
      <c r="Y49" s="55">
        <f t="shared" si="3"/>
        <v>0</v>
      </c>
      <c r="Z49" s="25" t="b">
        <f>AND($L49="C",$C$7=Data!$G$24)</f>
        <v>0</v>
      </c>
      <c r="AA49" s="25" t="b">
        <f>AND($L49="C",$C$7=Data!$G$23)</f>
        <v>0</v>
      </c>
      <c r="AB49" s="55">
        <f t="shared" si="10"/>
        <v>0</v>
      </c>
      <c r="AC49" s="55">
        <f t="shared" si="4"/>
        <v>0</v>
      </c>
      <c r="AE49" s="55">
        <f t="shared" si="11"/>
        <v>0</v>
      </c>
      <c r="AG49" s="125" t="b">
        <f>OR(AND($C$5=Data!$G$24,K49="A"),AND($C$6=Data!$G$24,K49="B"),AND($C$7=Data!$G$24,K49="C"))*COUNTIFS(B:B,B49,K:K,K49,B:B,"&lt;&gt;"&amp;"",C:C,"&lt;&gt;"&amp;"")&gt;1</f>
        <v>0</v>
      </c>
      <c r="AH49" s="125" t="b">
        <f t="shared" si="12"/>
        <v>0</v>
      </c>
      <c r="AI49" s="55">
        <f t="shared" si="13"/>
        <v>0</v>
      </c>
    </row>
    <row r="50" spans="1:35" ht="30.75" customHeight="1" x14ac:dyDescent="0.25">
      <c r="A50" s="57"/>
      <c r="B50" s="57"/>
      <c r="C50" s="59"/>
      <c r="D50" s="119"/>
      <c r="E50" s="43"/>
      <c r="F50" s="43"/>
      <c r="G50" s="58"/>
      <c r="H50" s="123"/>
      <c r="I50" s="132"/>
      <c r="J50" s="135">
        <f t="shared" si="5"/>
        <v>0</v>
      </c>
      <c r="K50" s="64" t="str">
        <f t="shared" si="0"/>
        <v>0</v>
      </c>
      <c r="L50" s="65" t="str">
        <f t="shared" si="1"/>
        <v>0</v>
      </c>
      <c r="M50" s="55">
        <f>SUMIFS($J:$J,$C:$C,Data!$B$6,$B:$B,$B50)</f>
        <v>0</v>
      </c>
      <c r="N50" s="55">
        <f>SUMIFS($J:$J,$C:$C,Data!$B$7,$B:$B,$B50)</f>
        <v>0</v>
      </c>
      <c r="O50" s="55">
        <f>SUMIFS($J:$J,$C:$C,Data!$B$8,$B:$B,$B50)</f>
        <v>0</v>
      </c>
      <c r="P50" s="55">
        <f t="shared" si="6"/>
        <v>0</v>
      </c>
      <c r="Q50" s="55">
        <f t="shared" si="7"/>
        <v>0</v>
      </c>
      <c r="R50" s="25" t="b">
        <f>AND($L50="A",$C$5=Data!$G$24)</f>
        <v>0</v>
      </c>
      <c r="S50" s="25" t="b">
        <f>AND($L50="A",$C$5=Data!$G$23)</f>
        <v>0</v>
      </c>
      <c r="T50" s="55">
        <f t="shared" si="8"/>
        <v>0</v>
      </c>
      <c r="U50" s="55">
        <f t="shared" si="2"/>
        <v>0</v>
      </c>
      <c r="V50" s="25" t="b">
        <f>AND($L50="B",$C$6=Data!$G$24)</f>
        <v>0</v>
      </c>
      <c r="W50" s="25" t="b">
        <f>AND($L50="B",$C$6=Data!$G$23)</f>
        <v>0</v>
      </c>
      <c r="X50" s="55">
        <f t="shared" si="9"/>
        <v>0</v>
      </c>
      <c r="Y50" s="55">
        <f t="shared" si="3"/>
        <v>0</v>
      </c>
      <c r="Z50" s="25" t="b">
        <f>AND($L50="C",$C$7=Data!$G$24)</f>
        <v>0</v>
      </c>
      <c r="AA50" s="25" t="b">
        <f>AND($L50="C",$C$7=Data!$G$23)</f>
        <v>0</v>
      </c>
      <c r="AB50" s="55">
        <f t="shared" si="10"/>
        <v>0</v>
      </c>
      <c r="AC50" s="55">
        <f t="shared" si="4"/>
        <v>0</v>
      </c>
      <c r="AE50" s="55">
        <f t="shared" si="11"/>
        <v>0</v>
      </c>
      <c r="AG50" s="125" t="b">
        <f>OR(AND($C$5=Data!$G$24,K50="A"),AND($C$6=Data!$G$24,K50="B"),AND($C$7=Data!$G$24,K50="C"))*COUNTIFS(B:B,B50,K:K,K50,B:B,"&lt;&gt;"&amp;"",C:C,"&lt;&gt;"&amp;"")&gt;1</f>
        <v>0</v>
      </c>
      <c r="AH50" s="125" t="b">
        <f t="shared" si="12"/>
        <v>0</v>
      </c>
      <c r="AI50" s="55">
        <f t="shared" si="13"/>
        <v>0</v>
      </c>
    </row>
    <row r="51" spans="1:35" ht="30.75" customHeight="1" x14ac:dyDescent="0.25">
      <c r="A51" s="57"/>
      <c r="B51" s="57"/>
      <c r="C51" s="59"/>
      <c r="D51" s="119"/>
      <c r="E51" s="43"/>
      <c r="F51" s="43"/>
      <c r="G51" s="58"/>
      <c r="H51" s="123"/>
      <c r="I51" s="132"/>
      <c r="J51" s="135">
        <f t="shared" si="5"/>
        <v>0</v>
      </c>
      <c r="K51" s="64" t="str">
        <f t="shared" si="0"/>
        <v>0</v>
      </c>
      <c r="L51" s="65" t="str">
        <f t="shared" si="1"/>
        <v>0</v>
      </c>
      <c r="M51" s="55">
        <f>SUMIFS($J:$J,$C:$C,Data!$B$6,$B:$B,$B51)</f>
        <v>0</v>
      </c>
      <c r="N51" s="55">
        <f>SUMIFS($J:$J,$C:$C,Data!$B$7,$B:$B,$B51)</f>
        <v>0</v>
      </c>
      <c r="O51" s="55">
        <f>SUMIFS($J:$J,$C:$C,Data!$B$8,$B:$B,$B51)</f>
        <v>0</v>
      </c>
      <c r="P51" s="55">
        <f t="shared" si="6"/>
        <v>0</v>
      </c>
      <c r="Q51" s="55">
        <f t="shared" si="7"/>
        <v>0</v>
      </c>
      <c r="R51" s="25" t="b">
        <f>AND($L51="A",$C$5=Data!$G$24)</f>
        <v>0</v>
      </c>
      <c r="S51" s="25" t="b">
        <f>AND($L51="A",$C$5=Data!$G$23)</f>
        <v>0</v>
      </c>
      <c r="T51" s="55">
        <f t="shared" si="8"/>
        <v>0</v>
      </c>
      <c r="U51" s="55">
        <f t="shared" si="2"/>
        <v>0</v>
      </c>
      <c r="V51" s="25" t="b">
        <f>AND($L51="B",$C$6=Data!$G$24)</f>
        <v>0</v>
      </c>
      <c r="W51" s="25" t="b">
        <f>AND($L51="B",$C$6=Data!$G$23)</f>
        <v>0</v>
      </c>
      <c r="X51" s="55">
        <f t="shared" si="9"/>
        <v>0</v>
      </c>
      <c r="Y51" s="55">
        <f t="shared" si="3"/>
        <v>0</v>
      </c>
      <c r="Z51" s="25" t="b">
        <f>AND($L51="C",$C$7=Data!$G$24)</f>
        <v>0</v>
      </c>
      <c r="AA51" s="25" t="b">
        <f>AND($L51="C",$C$7=Data!$G$23)</f>
        <v>0</v>
      </c>
      <c r="AB51" s="55">
        <f t="shared" si="10"/>
        <v>0</v>
      </c>
      <c r="AC51" s="55">
        <f t="shared" si="4"/>
        <v>0</v>
      </c>
      <c r="AE51" s="55">
        <f t="shared" si="11"/>
        <v>0</v>
      </c>
      <c r="AG51" s="125" t="b">
        <f>OR(AND($C$5=Data!$G$24,K51="A"),AND($C$6=Data!$G$24,K51="B"),AND($C$7=Data!$G$24,K51="C"))*COUNTIFS(B:B,B51,K:K,K51,B:B,"&lt;&gt;"&amp;"",C:C,"&lt;&gt;"&amp;"")&gt;1</f>
        <v>0</v>
      </c>
      <c r="AH51" s="125" t="b">
        <f t="shared" si="12"/>
        <v>0</v>
      </c>
      <c r="AI51" s="55">
        <f t="shared" si="13"/>
        <v>0</v>
      </c>
    </row>
    <row r="52" spans="1:35" ht="30.75" customHeight="1" x14ac:dyDescent="0.25">
      <c r="A52" s="57"/>
      <c r="B52" s="57"/>
      <c r="C52" s="59"/>
      <c r="D52" s="119"/>
      <c r="E52" s="43"/>
      <c r="F52" s="43"/>
      <c r="G52" s="58"/>
      <c r="H52" s="123"/>
      <c r="I52" s="132"/>
      <c r="J52" s="135">
        <f t="shared" si="5"/>
        <v>0</v>
      </c>
      <c r="K52" s="64" t="str">
        <f t="shared" si="0"/>
        <v>0</v>
      </c>
      <c r="L52" s="65" t="str">
        <f t="shared" si="1"/>
        <v>0</v>
      </c>
      <c r="M52" s="55">
        <f>SUMIFS($J:$J,$C:$C,Data!$B$6,$B:$B,$B52)</f>
        <v>0</v>
      </c>
      <c r="N52" s="55">
        <f>SUMIFS($J:$J,$C:$C,Data!$B$7,$B:$B,$B52)</f>
        <v>0</v>
      </c>
      <c r="O52" s="55">
        <f>SUMIFS($J:$J,$C:$C,Data!$B$8,$B:$B,$B52)</f>
        <v>0</v>
      </c>
      <c r="P52" s="55">
        <f t="shared" si="6"/>
        <v>0</v>
      </c>
      <c r="Q52" s="55">
        <f t="shared" si="7"/>
        <v>0</v>
      </c>
      <c r="R52" s="25" t="b">
        <f>AND($L52="A",$C$5=Data!$G$24)</f>
        <v>0</v>
      </c>
      <c r="S52" s="25" t="b">
        <f>AND($L52="A",$C$5=Data!$G$23)</f>
        <v>0</v>
      </c>
      <c r="T52" s="55">
        <f t="shared" si="8"/>
        <v>0</v>
      </c>
      <c r="U52" s="55">
        <f t="shared" si="2"/>
        <v>0</v>
      </c>
      <c r="V52" s="25" t="b">
        <f>AND($L52="B",$C$6=Data!$G$24)</f>
        <v>0</v>
      </c>
      <c r="W52" s="25" t="b">
        <f>AND($L52="B",$C$6=Data!$G$23)</f>
        <v>0</v>
      </c>
      <c r="X52" s="55">
        <f t="shared" si="9"/>
        <v>0</v>
      </c>
      <c r="Y52" s="55">
        <f t="shared" si="3"/>
        <v>0</v>
      </c>
      <c r="Z52" s="25" t="b">
        <f>AND($L52="C",$C$7=Data!$G$24)</f>
        <v>0</v>
      </c>
      <c r="AA52" s="25" t="b">
        <f>AND($L52="C",$C$7=Data!$G$23)</f>
        <v>0</v>
      </c>
      <c r="AB52" s="55">
        <f t="shared" si="10"/>
        <v>0</v>
      </c>
      <c r="AC52" s="55">
        <f t="shared" si="4"/>
        <v>0</v>
      </c>
      <c r="AE52" s="55">
        <f t="shared" si="11"/>
        <v>0</v>
      </c>
      <c r="AG52" s="125" t="b">
        <f>OR(AND($C$5=Data!$G$24,K52="A"),AND($C$6=Data!$G$24,K52="B"),AND($C$7=Data!$G$24,K52="C"))*COUNTIFS(B:B,B52,K:K,K52,B:B,"&lt;&gt;"&amp;"",C:C,"&lt;&gt;"&amp;"")&gt;1</f>
        <v>0</v>
      </c>
      <c r="AH52" s="125" t="b">
        <f t="shared" si="12"/>
        <v>0</v>
      </c>
      <c r="AI52" s="55">
        <f t="shared" si="13"/>
        <v>0</v>
      </c>
    </row>
    <row r="53" spans="1:35" ht="30.75" customHeight="1" x14ac:dyDescent="0.25">
      <c r="A53" s="57"/>
      <c r="B53" s="57"/>
      <c r="C53" s="59"/>
      <c r="D53" s="119"/>
      <c r="E53" s="43"/>
      <c r="F53" s="43"/>
      <c r="G53" s="58"/>
      <c r="H53" s="123"/>
      <c r="I53" s="132"/>
      <c r="J53" s="135">
        <f t="shared" si="5"/>
        <v>0</v>
      </c>
      <c r="K53" s="64" t="str">
        <f t="shared" si="0"/>
        <v>0</v>
      </c>
      <c r="L53" s="65" t="str">
        <f t="shared" si="1"/>
        <v>0</v>
      </c>
      <c r="M53" s="55">
        <f>SUMIFS($J:$J,$C:$C,Data!$B$6,$B:$B,$B53)</f>
        <v>0</v>
      </c>
      <c r="N53" s="55">
        <f>SUMIFS($J:$J,$C:$C,Data!$B$7,$B:$B,$B53)</f>
        <v>0</v>
      </c>
      <c r="O53" s="55">
        <f>SUMIFS($J:$J,$C:$C,Data!$B$8,$B:$B,$B53)</f>
        <v>0</v>
      </c>
      <c r="P53" s="55">
        <f t="shared" si="6"/>
        <v>0</v>
      </c>
      <c r="Q53" s="55">
        <f t="shared" si="7"/>
        <v>0</v>
      </c>
      <c r="R53" s="25" t="b">
        <f>AND($L53="A",$C$5=Data!$G$24)</f>
        <v>0</v>
      </c>
      <c r="S53" s="25" t="b">
        <f>AND($L53="A",$C$5=Data!$G$23)</f>
        <v>0</v>
      </c>
      <c r="T53" s="55">
        <f t="shared" si="8"/>
        <v>0</v>
      </c>
      <c r="U53" s="55">
        <f t="shared" si="2"/>
        <v>0</v>
      </c>
      <c r="V53" s="25" t="b">
        <f>AND($L53="B",$C$6=Data!$G$24)</f>
        <v>0</v>
      </c>
      <c r="W53" s="25" t="b">
        <f>AND($L53="B",$C$6=Data!$G$23)</f>
        <v>0</v>
      </c>
      <c r="X53" s="55">
        <f t="shared" si="9"/>
        <v>0</v>
      </c>
      <c r="Y53" s="55">
        <f t="shared" si="3"/>
        <v>0</v>
      </c>
      <c r="Z53" s="25" t="b">
        <f>AND($L53="C",$C$7=Data!$G$24)</f>
        <v>0</v>
      </c>
      <c r="AA53" s="25" t="b">
        <f>AND($L53="C",$C$7=Data!$G$23)</f>
        <v>0</v>
      </c>
      <c r="AB53" s="55">
        <f t="shared" si="10"/>
        <v>0</v>
      </c>
      <c r="AC53" s="55">
        <f t="shared" si="4"/>
        <v>0</v>
      </c>
      <c r="AE53" s="55">
        <f t="shared" si="11"/>
        <v>0</v>
      </c>
      <c r="AG53" s="125" t="b">
        <f>OR(AND($C$5=Data!$G$24,K53="A"),AND($C$6=Data!$G$24,K53="B"),AND($C$7=Data!$G$24,K53="C"))*COUNTIFS(B:B,B53,K:K,K53,B:B,"&lt;&gt;"&amp;"",C:C,"&lt;&gt;"&amp;"")&gt;1</f>
        <v>0</v>
      </c>
      <c r="AH53" s="125" t="b">
        <f t="shared" si="12"/>
        <v>0</v>
      </c>
      <c r="AI53" s="55">
        <f t="shared" si="13"/>
        <v>0</v>
      </c>
    </row>
    <row r="54" spans="1:35" ht="30.75" customHeight="1" x14ac:dyDescent="0.25">
      <c r="A54" s="57"/>
      <c r="B54" s="57"/>
      <c r="C54" s="59"/>
      <c r="D54" s="119"/>
      <c r="E54" s="43"/>
      <c r="F54" s="43"/>
      <c r="G54" s="58"/>
      <c r="H54" s="123"/>
      <c r="I54" s="132"/>
      <c r="J54" s="135">
        <f t="shared" si="5"/>
        <v>0</v>
      </c>
      <c r="K54" s="64" t="str">
        <f t="shared" si="0"/>
        <v>0</v>
      </c>
      <c r="L54" s="65" t="str">
        <f t="shared" si="1"/>
        <v>0</v>
      </c>
      <c r="M54" s="55">
        <f>SUMIFS($J:$J,$C:$C,Data!$B$6,$B:$B,$B54)</f>
        <v>0</v>
      </c>
      <c r="N54" s="55">
        <f>SUMIFS($J:$J,$C:$C,Data!$B$7,$B:$B,$B54)</f>
        <v>0</v>
      </c>
      <c r="O54" s="55">
        <f>SUMIFS($J:$J,$C:$C,Data!$B$8,$B:$B,$B54)</f>
        <v>0</v>
      </c>
      <c r="P54" s="55">
        <f t="shared" si="6"/>
        <v>0</v>
      </c>
      <c r="Q54" s="55">
        <f t="shared" si="7"/>
        <v>0</v>
      </c>
      <c r="R54" s="25" t="b">
        <f>AND($L54="A",$C$5=Data!$G$24)</f>
        <v>0</v>
      </c>
      <c r="S54" s="25" t="b">
        <f>AND($L54="A",$C$5=Data!$G$23)</f>
        <v>0</v>
      </c>
      <c r="T54" s="55">
        <f t="shared" si="8"/>
        <v>0</v>
      </c>
      <c r="U54" s="55">
        <f t="shared" si="2"/>
        <v>0</v>
      </c>
      <c r="V54" s="25" t="b">
        <f>AND($L54="B",$C$6=Data!$G$24)</f>
        <v>0</v>
      </c>
      <c r="W54" s="25" t="b">
        <f>AND($L54="B",$C$6=Data!$G$23)</f>
        <v>0</v>
      </c>
      <c r="X54" s="55">
        <f t="shared" si="9"/>
        <v>0</v>
      </c>
      <c r="Y54" s="55">
        <f t="shared" si="3"/>
        <v>0</v>
      </c>
      <c r="Z54" s="25" t="b">
        <f>AND($L54="C",$C$7=Data!$G$24)</f>
        <v>0</v>
      </c>
      <c r="AA54" s="25" t="b">
        <f>AND($L54="C",$C$7=Data!$G$23)</f>
        <v>0</v>
      </c>
      <c r="AB54" s="55">
        <f t="shared" si="10"/>
        <v>0</v>
      </c>
      <c r="AC54" s="55">
        <f t="shared" si="4"/>
        <v>0</v>
      </c>
      <c r="AE54" s="55">
        <f t="shared" si="11"/>
        <v>0</v>
      </c>
      <c r="AG54" s="125" t="b">
        <f>OR(AND($C$5=Data!$G$24,K54="A"),AND($C$6=Data!$G$24,K54="B"),AND($C$7=Data!$G$24,K54="C"))*COUNTIFS(B:B,B54,K:K,K54,B:B,"&lt;&gt;"&amp;"",C:C,"&lt;&gt;"&amp;"")&gt;1</f>
        <v>0</v>
      </c>
      <c r="AH54" s="125" t="b">
        <f t="shared" si="12"/>
        <v>0</v>
      </c>
      <c r="AI54" s="55">
        <f t="shared" si="13"/>
        <v>0</v>
      </c>
    </row>
    <row r="55" spans="1:35" ht="30.75" customHeight="1" x14ac:dyDescent="0.25">
      <c r="A55" s="57"/>
      <c r="B55" s="57"/>
      <c r="C55" s="59"/>
      <c r="D55" s="119"/>
      <c r="E55" s="43"/>
      <c r="F55" s="43"/>
      <c r="G55" s="58"/>
      <c r="H55" s="123"/>
      <c r="I55" s="132"/>
      <c r="J55" s="135">
        <f t="shared" si="5"/>
        <v>0</v>
      </c>
      <c r="K55" s="64" t="str">
        <f t="shared" si="0"/>
        <v>0</v>
      </c>
      <c r="L55" s="65" t="str">
        <f t="shared" si="1"/>
        <v>0</v>
      </c>
      <c r="M55" s="55">
        <f>SUMIFS($J:$J,$C:$C,Data!$B$6,$B:$B,$B55)</f>
        <v>0</v>
      </c>
      <c r="N55" s="55">
        <f>SUMIFS($J:$J,$C:$C,Data!$B$7,$B:$B,$B55)</f>
        <v>0</v>
      </c>
      <c r="O55" s="55">
        <f>SUMIFS($J:$J,$C:$C,Data!$B$8,$B:$B,$B55)</f>
        <v>0</v>
      </c>
      <c r="P55" s="55">
        <f t="shared" si="6"/>
        <v>0</v>
      </c>
      <c r="Q55" s="55">
        <f t="shared" si="7"/>
        <v>0</v>
      </c>
      <c r="R55" s="25" t="b">
        <f>AND($L55="A",$C$5=Data!$G$24)</f>
        <v>0</v>
      </c>
      <c r="S55" s="25" t="b">
        <f>AND($L55="A",$C$5=Data!$G$23)</f>
        <v>0</v>
      </c>
      <c r="T55" s="55">
        <f t="shared" si="8"/>
        <v>0</v>
      </c>
      <c r="U55" s="55">
        <f t="shared" si="2"/>
        <v>0</v>
      </c>
      <c r="V55" s="25" t="b">
        <f>AND($L55="B",$C$6=Data!$G$24)</f>
        <v>0</v>
      </c>
      <c r="W55" s="25" t="b">
        <f>AND($L55="B",$C$6=Data!$G$23)</f>
        <v>0</v>
      </c>
      <c r="X55" s="55">
        <f t="shared" si="9"/>
        <v>0</v>
      </c>
      <c r="Y55" s="55">
        <f t="shared" si="3"/>
        <v>0</v>
      </c>
      <c r="Z55" s="25" t="b">
        <f>AND($L55="C",$C$7=Data!$G$24)</f>
        <v>0</v>
      </c>
      <c r="AA55" s="25" t="b">
        <f>AND($L55="C",$C$7=Data!$G$23)</f>
        <v>0</v>
      </c>
      <c r="AB55" s="55">
        <f t="shared" si="10"/>
        <v>0</v>
      </c>
      <c r="AC55" s="55">
        <f t="shared" si="4"/>
        <v>0</v>
      </c>
      <c r="AE55" s="55">
        <f t="shared" si="11"/>
        <v>0</v>
      </c>
      <c r="AG55" s="125" t="b">
        <f>OR(AND($C$5=Data!$G$24,K55="A"),AND($C$6=Data!$G$24,K55="B"),AND($C$7=Data!$G$24,K55="C"))*COUNTIFS(B:B,B55,K:K,K55,B:B,"&lt;&gt;"&amp;"",C:C,"&lt;&gt;"&amp;"")&gt;1</f>
        <v>0</v>
      </c>
      <c r="AH55" s="125" t="b">
        <f t="shared" si="12"/>
        <v>0</v>
      </c>
      <c r="AI55" s="55">
        <f t="shared" si="13"/>
        <v>0</v>
      </c>
    </row>
    <row r="56" spans="1:35" ht="30.75" customHeight="1" x14ac:dyDescent="0.25">
      <c r="A56" s="57"/>
      <c r="B56" s="57"/>
      <c r="C56" s="59"/>
      <c r="D56" s="119"/>
      <c r="E56" s="43"/>
      <c r="F56" s="43"/>
      <c r="G56" s="58"/>
      <c r="H56" s="123"/>
      <c r="I56" s="132"/>
      <c r="J56" s="135">
        <f t="shared" si="5"/>
        <v>0</v>
      </c>
      <c r="K56" s="64" t="str">
        <f t="shared" si="0"/>
        <v>0</v>
      </c>
      <c r="L56" s="65" t="str">
        <f t="shared" si="1"/>
        <v>0</v>
      </c>
      <c r="M56" s="55">
        <f>SUMIFS($J:$J,$C:$C,Data!$B$6,$B:$B,$B56)</f>
        <v>0</v>
      </c>
      <c r="N56" s="55">
        <f>SUMIFS($J:$J,$C:$C,Data!$B$7,$B:$B,$B56)</f>
        <v>0</v>
      </c>
      <c r="O56" s="55">
        <f>SUMIFS($J:$J,$C:$C,Data!$B$8,$B:$B,$B56)</f>
        <v>0</v>
      </c>
      <c r="P56" s="55">
        <f t="shared" si="6"/>
        <v>0</v>
      </c>
      <c r="Q56" s="55">
        <f t="shared" si="7"/>
        <v>0</v>
      </c>
      <c r="R56" s="25" t="b">
        <f>AND($L56="A",$C$5=Data!$G$24)</f>
        <v>0</v>
      </c>
      <c r="S56" s="25" t="b">
        <f>AND($L56="A",$C$5=Data!$G$23)</f>
        <v>0</v>
      </c>
      <c r="T56" s="55">
        <f t="shared" si="8"/>
        <v>0</v>
      </c>
      <c r="U56" s="55">
        <f t="shared" si="2"/>
        <v>0</v>
      </c>
      <c r="V56" s="25" t="b">
        <f>AND($L56="B",$C$6=Data!$G$24)</f>
        <v>0</v>
      </c>
      <c r="W56" s="25" t="b">
        <f>AND($L56="B",$C$6=Data!$G$23)</f>
        <v>0</v>
      </c>
      <c r="X56" s="55">
        <f t="shared" si="9"/>
        <v>0</v>
      </c>
      <c r="Y56" s="55">
        <f t="shared" si="3"/>
        <v>0</v>
      </c>
      <c r="Z56" s="25" t="b">
        <f>AND($L56="C",$C$7=Data!$G$24)</f>
        <v>0</v>
      </c>
      <c r="AA56" s="25" t="b">
        <f>AND($L56="C",$C$7=Data!$G$23)</f>
        <v>0</v>
      </c>
      <c r="AB56" s="55">
        <f t="shared" si="10"/>
        <v>0</v>
      </c>
      <c r="AC56" s="55">
        <f t="shared" si="4"/>
        <v>0</v>
      </c>
      <c r="AE56" s="55">
        <f t="shared" si="11"/>
        <v>0</v>
      </c>
      <c r="AG56" s="125" t="b">
        <f>OR(AND($C$5=Data!$G$24,K56="A"),AND($C$6=Data!$G$24,K56="B"),AND($C$7=Data!$G$24,K56="C"))*COUNTIFS(B:B,B56,K:K,K56,B:B,"&lt;&gt;"&amp;"",C:C,"&lt;&gt;"&amp;"")&gt;1</f>
        <v>0</v>
      </c>
      <c r="AH56" s="125" t="b">
        <f t="shared" si="12"/>
        <v>0</v>
      </c>
      <c r="AI56" s="55">
        <f t="shared" si="13"/>
        <v>0</v>
      </c>
    </row>
    <row r="57" spans="1:35" ht="30.75" customHeight="1" x14ac:dyDescent="0.25">
      <c r="A57" s="57"/>
      <c r="B57" s="57"/>
      <c r="C57" s="59"/>
      <c r="D57" s="119"/>
      <c r="E57" s="43"/>
      <c r="F57" s="43"/>
      <c r="G57" s="58"/>
      <c r="H57" s="123"/>
      <c r="I57" s="132"/>
      <c r="J57" s="135">
        <f t="shared" si="5"/>
        <v>0</v>
      </c>
      <c r="K57" s="64" t="str">
        <f t="shared" si="0"/>
        <v>0</v>
      </c>
      <c r="L57" s="65" t="str">
        <f t="shared" si="1"/>
        <v>0</v>
      </c>
      <c r="M57" s="55">
        <f>SUMIFS($J:$J,$C:$C,Data!$B$6,$B:$B,$B57)</f>
        <v>0</v>
      </c>
      <c r="N57" s="55">
        <f>SUMIFS($J:$J,$C:$C,Data!$B$7,$B:$B,$B57)</f>
        <v>0</v>
      </c>
      <c r="O57" s="55">
        <f>SUMIFS($J:$J,$C:$C,Data!$B$8,$B:$B,$B57)</f>
        <v>0</v>
      </c>
      <c r="P57" s="55">
        <f t="shared" si="6"/>
        <v>0</v>
      </c>
      <c r="Q57" s="55">
        <f t="shared" si="7"/>
        <v>0</v>
      </c>
      <c r="R57" s="25" t="b">
        <f>AND($L57="A",$C$5=Data!$G$24)</f>
        <v>0</v>
      </c>
      <c r="S57" s="25" t="b">
        <f>AND($L57="A",$C$5=Data!$G$23)</f>
        <v>0</v>
      </c>
      <c r="T57" s="55">
        <f t="shared" si="8"/>
        <v>0</v>
      </c>
      <c r="U57" s="55">
        <f t="shared" si="2"/>
        <v>0</v>
      </c>
      <c r="V57" s="25" t="b">
        <f>AND($L57="B",$C$6=Data!$G$24)</f>
        <v>0</v>
      </c>
      <c r="W57" s="25" t="b">
        <f>AND($L57="B",$C$6=Data!$G$23)</f>
        <v>0</v>
      </c>
      <c r="X57" s="55">
        <f t="shared" si="9"/>
        <v>0</v>
      </c>
      <c r="Y57" s="55">
        <f t="shared" si="3"/>
        <v>0</v>
      </c>
      <c r="Z57" s="25" t="b">
        <f>AND($L57="C",$C$7=Data!$G$24)</f>
        <v>0</v>
      </c>
      <c r="AA57" s="25" t="b">
        <f>AND($L57="C",$C$7=Data!$G$23)</f>
        <v>0</v>
      </c>
      <c r="AB57" s="55">
        <f t="shared" si="10"/>
        <v>0</v>
      </c>
      <c r="AC57" s="55">
        <f t="shared" si="4"/>
        <v>0</v>
      </c>
      <c r="AE57" s="55">
        <f t="shared" si="11"/>
        <v>0</v>
      </c>
      <c r="AG57" s="125" t="b">
        <f>OR(AND($C$5=Data!$G$24,K57="A"),AND($C$6=Data!$G$24,K57="B"),AND($C$7=Data!$G$24,K57="C"))*COUNTIFS(B:B,B57,K:K,K57,B:B,"&lt;&gt;"&amp;"",C:C,"&lt;&gt;"&amp;"")&gt;1</f>
        <v>0</v>
      </c>
      <c r="AH57" s="125" t="b">
        <f t="shared" si="12"/>
        <v>0</v>
      </c>
      <c r="AI57" s="55">
        <f t="shared" si="13"/>
        <v>0</v>
      </c>
    </row>
    <row r="58" spans="1:35" ht="30.75" customHeight="1" x14ac:dyDescent="0.25">
      <c r="A58" s="57"/>
      <c r="B58" s="57"/>
      <c r="C58" s="59"/>
      <c r="D58" s="119"/>
      <c r="E58" s="43"/>
      <c r="F58" s="43"/>
      <c r="G58" s="58"/>
      <c r="H58" s="123"/>
      <c r="I58" s="132"/>
      <c r="J58" s="135">
        <f t="shared" si="5"/>
        <v>0</v>
      </c>
      <c r="K58" s="64" t="str">
        <f t="shared" si="0"/>
        <v>0</v>
      </c>
      <c r="L58" s="65" t="str">
        <f t="shared" si="1"/>
        <v>0</v>
      </c>
      <c r="M58" s="55">
        <f>SUMIFS($J:$J,$C:$C,Data!$B$6,$B:$B,$B58)</f>
        <v>0</v>
      </c>
      <c r="N58" s="55">
        <f>SUMIFS($J:$J,$C:$C,Data!$B$7,$B:$B,$B58)</f>
        <v>0</v>
      </c>
      <c r="O58" s="55">
        <f>SUMIFS($J:$J,$C:$C,Data!$B$8,$B:$B,$B58)</f>
        <v>0</v>
      </c>
      <c r="P58" s="55">
        <f t="shared" si="6"/>
        <v>0</v>
      </c>
      <c r="Q58" s="55">
        <f t="shared" si="7"/>
        <v>0</v>
      </c>
      <c r="R58" s="25" t="b">
        <f>AND($L58="A",$C$5=Data!$G$24)</f>
        <v>0</v>
      </c>
      <c r="S58" s="25" t="b">
        <f>AND($L58="A",$C$5=Data!$G$23)</f>
        <v>0</v>
      </c>
      <c r="T58" s="55">
        <f t="shared" si="8"/>
        <v>0</v>
      </c>
      <c r="U58" s="55">
        <f t="shared" si="2"/>
        <v>0</v>
      </c>
      <c r="V58" s="25" t="b">
        <f>AND($L58="B",$C$6=Data!$G$24)</f>
        <v>0</v>
      </c>
      <c r="W58" s="25" t="b">
        <f>AND($L58="B",$C$6=Data!$G$23)</f>
        <v>0</v>
      </c>
      <c r="X58" s="55">
        <f t="shared" si="9"/>
        <v>0</v>
      </c>
      <c r="Y58" s="55">
        <f t="shared" si="3"/>
        <v>0</v>
      </c>
      <c r="Z58" s="25" t="b">
        <f>AND($L58="C",$C$7=Data!$G$24)</f>
        <v>0</v>
      </c>
      <c r="AA58" s="25" t="b">
        <f>AND($L58="C",$C$7=Data!$G$23)</f>
        <v>0</v>
      </c>
      <c r="AB58" s="55">
        <f t="shared" si="10"/>
        <v>0</v>
      </c>
      <c r="AC58" s="55">
        <f t="shared" si="4"/>
        <v>0</v>
      </c>
      <c r="AE58" s="55">
        <f t="shared" si="11"/>
        <v>0</v>
      </c>
      <c r="AG58" s="125" t="b">
        <f>OR(AND($C$5=Data!$G$24,K58="A"),AND($C$6=Data!$G$24,K58="B"),AND($C$7=Data!$G$24,K58="C"))*COUNTIFS(B:B,B58,K:K,K58,B:B,"&lt;&gt;"&amp;"",C:C,"&lt;&gt;"&amp;"")&gt;1</f>
        <v>0</v>
      </c>
      <c r="AH58" s="125" t="b">
        <f t="shared" si="12"/>
        <v>0</v>
      </c>
      <c r="AI58" s="55">
        <f t="shared" si="13"/>
        <v>0</v>
      </c>
    </row>
    <row r="59" spans="1:35" ht="30.75" customHeight="1" x14ac:dyDescent="0.25">
      <c r="A59" s="57"/>
      <c r="B59" s="57"/>
      <c r="C59" s="59"/>
      <c r="D59" s="119"/>
      <c r="E59" s="43"/>
      <c r="F59" s="43"/>
      <c r="G59" s="58"/>
      <c r="H59" s="123"/>
      <c r="I59" s="132"/>
      <c r="J59" s="135">
        <f t="shared" si="5"/>
        <v>0</v>
      </c>
      <c r="K59" s="64" t="str">
        <f t="shared" si="0"/>
        <v>0</v>
      </c>
      <c r="L59" s="65" t="str">
        <f t="shared" si="1"/>
        <v>0</v>
      </c>
      <c r="M59" s="55">
        <f>SUMIFS($J:$J,$C:$C,Data!$B$6,$B:$B,$B59)</f>
        <v>0</v>
      </c>
      <c r="N59" s="55">
        <f>SUMIFS($J:$J,$C:$C,Data!$B$7,$B:$B,$B59)</f>
        <v>0</v>
      </c>
      <c r="O59" s="55">
        <f>SUMIFS($J:$J,$C:$C,Data!$B$8,$B:$B,$B59)</f>
        <v>0</v>
      </c>
      <c r="P59" s="55">
        <f t="shared" si="6"/>
        <v>0</v>
      </c>
      <c r="Q59" s="55">
        <f t="shared" si="7"/>
        <v>0</v>
      </c>
      <c r="R59" s="25" t="b">
        <f>AND($L59="A",$C$5=Data!$G$24)</f>
        <v>0</v>
      </c>
      <c r="S59" s="25" t="b">
        <f>AND($L59="A",$C$5=Data!$G$23)</f>
        <v>0</v>
      </c>
      <c r="T59" s="55">
        <f t="shared" si="8"/>
        <v>0</v>
      </c>
      <c r="U59" s="55">
        <f t="shared" si="2"/>
        <v>0</v>
      </c>
      <c r="V59" s="25" t="b">
        <f>AND($L59="B",$C$6=Data!$G$24)</f>
        <v>0</v>
      </c>
      <c r="W59" s="25" t="b">
        <f>AND($L59="B",$C$6=Data!$G$23)</f>
        <v>0</v>
      </c>
      <c r="X59" s="55">
        <f t="shared" si="9"/>
        <v>0</v>
      </c>
      <c r="Y59" s="55">
        <f t="shared" si="3"/>
        <v>0</v>
      </c>
      <c r="Z59" s="25" t="b">
        <f>AND($L59="C",$C$7=Data!$G$24)</f>
        <v>0</v>
      </c>
      <c r="AA59" s="25" t="b">
        <f>AND($L59="C",$C$7=Data!$G$23)</f>
        <v>0</v>
      </c>
      <c r="AB59" s="55">
        <f t="shared" si="10"/>
        <v>0</v>
      </c>
      <c r="AC59" s="55">
        <f t="shared" si="4"/>
        <v>0</v>
      </c>
      <c r="AE59" s="55">
        <f t="shared" si="11"/>
        <v>0</v>
      </c>
      <c r="AG59" s="125" t="b">
        <f>OR(AND($C$5=Data!$G$24,K59="A"),AND($C$6=Data!$G$24,K59="B"),AND($C$7=Data!$G$24,K59="C"))*COUNTIFS(B:B,B59,K:K,K59,B:B,"&lt;&gt;"&amp;"",C:C,"&lt;&gt;"&amp;"")&gt;1</f>
        <v>0</v>
      </c>
      <c r="AH59" s="125" t="b">
        <f t="shared" si="12"/>
        <v>0</v>
      </c>
      <c r="AI59" s="55">
        <f t="shared" si="13"/>
        <v>0</v>
      </c>
    </row>
    <row r="60" spans="1:35" ht="30.75" customHeight="1" x14ac:dyDescent="0.25">
      <c r="A60" s="57"/>
      <c r="B60" s="57"/>
      <c r="C60" s="59"/>
      <c r="D60" s="119"/>
      <c r="E60" s="43"/>
      <c r="F60" s="43"/>
      <c r="G60" s="58"/>
      <c r="H60" s="123"/>
      <c r="I60" s="132"/>
      <c r="J60" s="135">
        <f t="shared" si="5"/>
        <v>0</v>
      </c>
      <c r="K60" s="64" t="str">
        <f t="shared" si="0"/>
        <v>0</v>
      </c>
      <c r="L60" s="65" t="str">
        <f t="shared" si="1"/>
        <v>0</v>
      </c>
      <c r="M60" s="55">
        <f>SUMIFS($J:$J,$C:$C,Data!$B$6,$B:$B,$B60)</f>
        <v>0</v>
      </c>
      <c r="N60" s="55">
        <f>SUMIFS($J:$J,$C:$C,Data!$B$7,$B:$B,$B60)</f>
        <v>0</v>
      </c>
      <c r="O60" s="55">
        <f>SUMIFS($J:$J,$C:$C,Data!$B$8,$B:$B,$B60)</f>
        <v>0</v>
      </c>
      <c r="P60" s="55">
        <f t="shared" si="6"/>
        <v>0</v>
      </c>
      <c r="Q60" s="55">
        <f t="shared" si="7"/>
        <v>0</v>
      </c>
      <c r="R60" s="25" t="b">
        <f>AND($L60="A",$C$5=Data!$G$24)</f>
        <v>0</v>
      </c>
      <c r="S60" s="25" t="b">
        <f>AND($L60="A",$C$5=Data!$G$23)</f>
        <v>0</v>
      </c>
      <c r="T60" s="55">
        <f t="shared" si="8"/>
        <v>0</v>
      </c>
      <c r="U60" s="55">
        <f t="shared" si="2"/>
        <v>0</v>
      </c>
      <c r="V60" s="25" t="b">
        <f>AND($L60="B",$C$6=Data!$G$24)</f>
        <v>0</v>
      </c>
      <c r="W60" s="25" t="b">
        <f>AND($L60="B",$C$6=Data!$G$23)</f>
        <v>0</v>
      </c>
      <c r="X60" s="55">
        <f t="shared" si="9"/>
        <v>0</v>
      </c>
      <c r="Y60" s="55">
        <f t="shared" si="3"/>
        <v>0</v>
      </c>
      <c r="Z60" s="25" t="b">
        <f>AND($L60="C",$C$7=Data!$G$24)</f>
        <v>0</v>
      </c>
      <c r="AA60" s="25" t="b">
        <f>AND($L60="C",$C$7=Data!$G$23)</f>
        <v>0</v>
      </c>
      <c r="AB60" s="55">
        <f t="shared" si="10"/>
        <v>0</v>
      </c>
      <c r="AC60" s="55">
        <f t="shared" si="4"/>
        <v>0</v>
      </c>
      <c r="AE60" s="55">
        <f t="shared" si="11"/>
        <v>0</v>
      </c>
      <c r="AG60" s="125" t="b">
        <f>OR(AND($C$5=Data!$G$24,K60="A"),AND($C$6=Data!$G$24,K60="B"),AND($C$7=Data!$G$24,K60="C"))*COUNTIFS(B:B,B60,K:K,K60,B:B,"&lt;&gt;"&amp;"",C:C,"&lt;&gt;"&amp;"")&gt;1</f>
        <v>0</v>
      </c>
      <c r="AH60" s="125" t="b">
        <f t="shared" si="12"/>
        <v>0</v>
      </c>
      <c r="AI60" s="55">
        <f t="shared" si="13"/>
        <v>0</v>
      </c>
    </row>
    <row r="61" spans="1:35" ht="30.75" customHeight="1" x14ac:dyDescent="0.25">
      <c r="A61" s="57"/>
      <c r="B61" s="57"/>
      <c r="C61" s="59"/>
      <c r="D61" s="119"/>
      <c r="E61" s="43"/>
      <c r="F61" s="43"/>
      <c r="G61" s="58"/>
      <c r="H61" s="123"/>
      <c r="I61" s="132"/>
      <c r="J61" s="135">
        <f t="shared" si="5"/>
        <v>0</v>
      </c>
      <c r="K61" s="64" t="str">
        <f t="shared" si="0"/>
        <v>0</v>
      </c>
      <c r="L61" s="65" t="str">
        <f t="shared" si="1"/>
        <v>0</v>
      </c>
      <c r="M61" s="55">
        <f>SUMIFS($J:$J,$C:$C,Data!$B$6,$B:$B,$B61)</f>
        <v>0</v>
      </c>
      <c r="N61" s="55">
        <f>SUMIFS($J:$J,$C:$C,Data!$B$7,$B:$B,$B61)</f>
        <v>0</v>
      </c>
      <c r="O61" s="55">
        <f>SUMIFS($J:$J,$C:$C,Data!$B$8,$B:$B,$B61)</f>
        <v>0</v>
      </c>
      <c r="P61" s="55">
        <f t="shared" si="6"/>
        <v>0</v>
      </c>
      <c r="Q61" s="55">
        <f t="shared" si="7"/>
        <v>0</v>
      </c>
      <c r="R61" s="25" t="b">
        <f>AND($L61="A",$C$5=Data!$G$24)</f>
        <v>0</v>
      </c>
      <c r="S61" s="25" t="b">
        <f>AND($L61="A",$C$5=Data!$G$23)</f>
        <v>0</v>
      </c>
      <c r="T61" s="55">
        <f t="shared" si="8"/>
        <v>0</v>
      </c>
      <c r="U61" s="55">
        <f t="shared" si="2"/>
        <v>0</v>
      </c>
      <c r="V61" s="25" t="b">
        <f>AND($L61="B",$C$6=Data!$G$24)</f>
        <v>0</v>
      </c>
      <c r="W61" s="25" t="b">
        <f>AND($L61="B",$C$6=Data!$G$23)</f>
        <v>0</v>
      </c>
      <c r="X61" s="55">
        <f t="shared" si="9"/>
        <v>0</v>
      </c>
      <c r="Y61" s="55">
        <f t="shared" si="3"/>
        <v>0</v>
      </c>
      <c r="Z61" s="25" t="b">
        <f>AND($L61="C",$C$7=Data!$G$24)</f>
        <v>0</v>
      </c>
      <c r="AA61" s="25" t="b">
        <f>AND($L61="C",$C$7=Data!$G$23)</f>
        <v>0</v>
      </c>
      <c r="AB61" s="55">
        <f t="shared" si="10"/>
        <v>0</v>
      </c>
      <c r="AC61" s="55">
        <f t="shared" si="4"/>
        <v>0</v>
      </c>
      <c r="AE61" s="55">
        <f t="shared" si="11"/>
        <v>0</v>
      </c>
      <c r="AG61" s="125" t="b">
        <f>OR(AND($C$5=Data!$G$24,K61="A"),AND($C$6=Data!$G$24,K61="B"),AND($C$7=Data!$G$24,K61="C"))*COUNTIFS(B:B,B61,K:K,K61,B:B,"&lt;&gt;"&amp;"",C:C,"&lt;&gt;"&amp;"")&gt;1</f>
        <v>0</v>
      </c>
      <c r="AH61" s="125" t="b">
        <f t="shared" si="12"/>
        <v>0</v>
      </c>
      <c r="AI61" s="55">
        <f t="shared" si="13"/>
        <v>0</v>
      </c>
    </row>
    <row r="62" spans="1:35" ht="30.75" customHeight="1" x14ac:dyDescent="0.25">
      <c r="A62" s="57"/>
      <c r="B62" s="57"/>
      <c r="C62" s="59"/>
      <c r="D62" s="119"/>
      <c r="E62" s="43"/>
      <c r="F62" s="43"/>
      <c r="G62" s="58"/>
      <c r="H62" s="123"/>
      <c r="I62" s="132"/>
      <c r="J62" s="135">
        <f t="shared" si="5"/>
        <v>0</v>
      </c>
      <c r="K62" s="64" t="str">
        <f t="shared" si="0"/>
        <v>0</v>
      </c>
      <c r="L62" s="65" t="str">
        <f t="shared" si="1"/>
        <v>0</v>
      </c>
      <c r="M62" s="55">
        <f>SUMIFS($J:$J,$C:$C,Data!$B$6,$B:$B,$B62)</f>
        <v>0</v>
      </c>
      <c r="N62" s="55">
        <f>SUMIFS($J:$J,$C:$C,Data!$B$7,$B:$B,$B62)</f>
        <v>0</v>
      </c>
      <c r="O62" s="55">
        <f>SUMIFS($J:$J,$C:$C,Data!$B$8,$B:$B,$B62)</f>
        <v>0</v>
      </c>
      <c r="P62" s="55">
        <f t="shared" si="6"/>
        <v>0</v>
      </c>
      <c r="Q62" s="55">
        <f t="shared" si="7"/>
        <v>0</v>
      </c>
      <c r="R62" s="25" t="b">
        <f>AND($L62="A",$C$5=Data!$G$24)</f>
        <v>0</v>
      </c>
      <c r="S62" s="25" t="b">
        <f>AND($L62="A",$C$5=Data!$G$23)</f>
        <v>0</v>
      </c>
      <c r="T62" s="55">
        <f t="shared" si="8"/>
        <v>0</v>
      </c>
      <c r="U62" s="55">
        <f t="shared" si="2"/>
        <v>0</v>
      </c>
      <c r="V62" s="25" t="b">
        <f>AND($L62="B",$C$6=Data!$G$24)</f>
        <v>0</v>
      </c>
      <c r="W62" s="25" t="b">
        <f>AND($L62="B",$C$6=Data!$G$23)</f>
        <v>0</v>
      </c>
      <c r="X62" s="55">
        <f t="shared" si="9"/>
        <v>0</v>
      </c>
      <c r="Y62" s="55">
        <f t="shared" si="3"/>
        <v>0</v>
      </c>
      <c r="Z62" s="25" t="b">
        <f>AND($L62="C",$C$7=Data!$G$24)</f>
        <v>0</v>
      </c>
      <c r="AA62" s="25" t="b">
        <f>AND($L62="C",$C$7=Data!$G$23)</f>
        <v>0</v>
      </c>
      <c r="AB62" s="55">
        <f t="shared" si="10"/>
        <v>0</v>
      </c>
      <c r="AC62" s="55">
        <f t="shared" si="4"/>
        <v>0</v>
      </c>
      <c r="AE62" s="55">
        <f t="shared" si="11"/>
        <v>0</v>
      </c>
      <c r="AG62" s="125" t="b">
        <f>OR(AND($C$5=Data!$G$24,K62="A"),AND($C$6=Data!$G$24,K62="B"),AND($C$7=Data!$G$24,K62="C"))*COUNTIFS(B:B,B62,K:K,K62,B:B,"&lt;&gt;"&amp;"",C:C,"&lt;&gt;"&amp;"")&gt;1</f>
        <v>0</v>
      </c>
      <c r="AH62" s="125" t="b">
        <f t="shared" si="12"/>
        <v>0</v>
      </c>
      <c r="AI62" s="55">
        <f t="shared" si="13"/>
        <v>0</v>
      </c>
    </row>
    <row r="63" spans="1:35" ht="30.75" customHeight="1" x14ac:dyDescent="0.25">
      <c r="A63" s="57"/>
      <c r="B63" s="57"/>
      <c r="C63" s="59"/>
      <c r="D63" s="119"/>
      <c r="E63" s="43"/>
      <c r="F63" s="43"/>
      <c r="G63" s="58"/>
      <c r="H63" s="123"/>
      <c r="I63" s="132"/>
      <c r="J63" s="135">
        <f t="shared" si="5"/>
        <v>0</v>
      </c>
      <c r="K63" s="64" t="str">
        <f t="shared" si="0"/>
        <v>0</v>
      </c>
      <c r="L63" s="65" t="str">
        <f t="shared" si="1"/>
        <v>0</v>
      </c>
      <c r="M63" s="55">
        <f>SUMIFS($J:$J,$C:$C,Data!$B$6,$B:$B,$B63)</f>
        <v>0</v>
      </c>
      <c r="N63" s="55">
        <f>SUMIFS($J:$J,$C:$C,Data!$B$7,$B:$B,$B63)</f>
        <v>0</v>
      </c>
      <c r="O63" s="55">
        <f>SUMIFS($J:$J,$C:$C,Data!$B$8,$B:$B,$B63)</f>
        <v>0</v>
      </c>
      <c r="P63" s="55">
        <f t="shared" si="6"/>
        <v>0</v>
      </c>
      <c r="Q63" s="55">
        <f t="shared" si="7"/>
        <v>0</v>
      </c>
      <c r="R63" s="25" t="b">
        <f>AND($L63="A",$C$5=Data!$G$24)</f>
        <v>0</v>
      </c>
      <c r="S63" s="25" t="b">
        <f>AND($L63="A",$C$5=Data!$G$23)</f>
        <v>0</v>
      </c>
      <c r="T63" s="55">
        <f t="shared" si="8"/>
        <v>0</v>
      </c>
      <c r="U63" s="55">
        <f t="shared" si="2"/>
        <v>0</v>
      </c>
      <c r="V63" s="25" t="b">
        <f>AND($L63="B",$C$6=Data!$G$24)</f>
        <v>0</v>
      </c>
      <c r="W63" s="25" t="b">
        <f>AND($L63="B",$C$6=Data!$G$23)</f>
        <v>0</v>
      </c>
      <c r="X63" s="55">
        <f t="shared" si="9"/>
        <v>0</v>
      </c>
      <c r="Y63" s="55">
        <f t="shared" si="3"/>
        <v>0</v>
      </c>
      <c r="Z63" s="25" t="b">
        <f>AND($L63="C",$C$7=Data!$G$24)</f>
        <v>0</v>
      </c>
      <c r="AA63" s="25" t="b">
        <f>AND($L63="C",$C$7=Data!$G$23)</f>
        <v>0</v>
      </c>
      <c r="AB63" s="55">
        <f t="shared" si="10"/>
        <v>0</v>
      </c>
      <c r="AC63" s="55">
        <f t="shared" si="4"/>
        <v>0</v>
      </c>
      <c r="AE63" s="55">
        <f t="shared" si="11"/>
        <v>0</v>
      </c>
      <c r="AG63" s="125" t="b">
        <f>OR(AND($C$5=Data!$G$24,K63="A"),AND($C$6=Data!$G$24,K63="B"),AND($C$7=Data!$G$24,K63="C"))*COUNTIFS(B:B,B63,K:K,K63,B:B,"&lt;&gt;"&amp;"",C:C,"&lt;&gt;"&amp;"")&gt;1</f>
        <v>0</v>
      </c>
      <c r="AH63" s="125" t="b">
        <f t="shared" si="12"/>
        <v>0</v>
      </c>
      <c r="AI63" s="55">
        <f t="shared" si="13"/>
        <v>0</v>
      </c>
    </row>
    <row r="64" spans="1:35" ht="30.75" customHeight="1" x14ac:dyDescent="0.25">
      <c r="A64" s="57"/>
      <c r="B64" s="57"/>
      <c r="C64" s="59"/>
      <c r="D64" s="119"/>
      <c r="E64" s="43"/>
      <c r="F64" s="43"/>
      <c r="G64" s="58"/>
      <c r="H64" s="123"/>
      <c r="I64" s="132"/>
      <c r="J64" s="135">
        <f t="shared" si="5"/>
        <v>0</v>
      </c>
      <c r="K64" s="64" t="str">
        <f t="shared" si="0"/>
        <v>0</v>
      </c>
      <c r="L64" s="65" t="str">
        <f t="shared" si="1"/>
        <v>0</v>
      </c>
      <c r="M64" s="55">
        <f>SUMIFS($J:$J,$C:$C,Data!$B$6,$B:$B,$B64)</f>
        <v>0</v>
      </c>
      <c r="N64" s="55">
        <f>SUMIFS($J:$J,$C:$C,Data!$B$7,$B:$B,$B64)</f>
        <v>0</v>
      </c>
      <c r="O64" s="55">
        <f>SUMIFS($J:$J,$C:$C,Data!$B$8,$B:$B,$B64)</f>
        <v>0</v>
      </c>
      <c r="P64" s="55">
        <f t="shared" si="6"/>
        <v>0</v>
      </c>
      <c r="Q64" s="55">
        <f t="shared" si="7"/>
        <v>0</v>
      </c>
      <c r="R64" s="25" t="b">
        <f>AND($L64="A",$C$5=Data!$G$24)</f>
        <v>0</v>
      </c>
      <c r="S64" s="25" t="b">
        <f>AND($L64="A",$C$5=Data!$G$23)</f>
        <v>0</v>
      </c>
      <c r="T64" s="55">
        <f t="shared" si="8"/>
        <v>0</v>
      </c>
      <c r="U64" s="55">
        <f t="shared" si="2"/>
        <v>0</v>
      </c>
      <c r="V64" s="25" t="b">
        <f>AND($L64="B",$C$6=Data!$G$24)</f>
        <v>0</v>
      </c>
      <c r="W64" s="25" t="b">
        <f>AND($L64="B",$C$6=Data!$G$23)</f>
        <v>0</v>
      </c>
      <c r="X64" s="55">
        <f t="shared" si="9"/>
        <v>0</v>
      </c>
      <c r="Y64" s="55">
        <f t="shared" si="3"/>
        <v>0</v>
      </c>
      <c r="Z64" s="25" t="b">
        <f>AND($L64="C",$C$7=Data!$G$24)</f>
        <v>0</v>
      </c>
      <c r="AA64" s="25" t="b">
        <f>AND($L64="C",$C$7=Data!$G$23)</f>
        <v>0</v>
      </c>
      <c r="AB64" s="55">
        <f t="shared" si="10"/>
        <v>0</v>
      </c>
      <c r="AC64" s="55">
        <f t="shared" si="4"/>
        <v>0</v>
      </c>
      <c r="AE64" s="55">
        <f t="shared" si="11"/>
        <v>0</v>
      </c>
      <c r="AG64" s="125" t="b">
        <f>OR(AND($C$5=Data!$G$24,K64="A"),AND($C$6=Data!$G$24,K64="B"),AND($C$7=Data!$G$24,K64="C"))*COUNTIFS(B:B,B64,K:K,K64,B:B,"&lt;&gt;"&amp;"",C:C,"&lt;&gt;"&amp;"")&gt;1</f>
        <v>0</v>
      </c>
      <c r="AH64" s="125" t="b">
        <f t="shared" si="12"/>
        <v>0</v>
      </c>
      <c r="AI64" s="55">
        <f t="shared" si="13"/>
        <v>0</v>
      </c>
    </row>
    <row r="65" spans="1:35" ht="30.75" customHeight="1" x14ac:dyDescent="0.25">
      <c r="A65" s="57"/>
      <c r="B65" s="57"/>
      <c r="C65" s="59"/>
      <c r="D65" s="119"/>
      <c r="E65" s="43"/>
      <c r="F65" s="43"/>
      <c r="G65" s="58"/>
      <c r="H65" s="123"/>
      <c r="I65" s="132"/>
      <c r="J65" s="135">
        <f t="shared" si="5"/>
        <v>0</v>
      </c>
      <c r="K65" s="64" t="str">
        <f t="shared" si="0"/>
        <v>0</v>
      </c>
      <c r="L65" s="65" t="str">
        <f t="shared" si="1"/>
        <v>0</v>
      </c>
      <c r="M65" s="55">
        <f>SUMIFS($J:$J,$C:$C,Data!$B$6,$B:$B,$B65)</f>
        <v>0</v>
      </c>
      <c r="N65" s="55">
        <f>SUMIFS($J:$J,$C:$C,Data!$B$7,$B:$B,$B65)</f>
        <v>0</v>
      </c>
      <c r="O65" s="55">
        <f>SUMIFS($J:$J,$C:$C,Data!$B$8,$B:$B,$B65)</f>
        <v>0</v>
      </c>
      <c r="P65" s="55">
        <f t="shared" si="6"/>
        <v>0</v>
      </c>
      <c r="Q65" s="55">
        <f t="shared" si="7"/>
        <v>0</v>
      </c>
      <c r="R65" s="25" t="b">
        <f>AND($L65="A",$C$5=Data!$G$24)</f>
        <v>0</v>
      </c>
      <c r="S65" s="25" t="b">
        <f>AND($L65="A",$C$5=Data!$G$23)</f>
        <v>0</v>
      </c>
      <c r="T65" s="55">
        <f t="shared" si="8"/>
        <v>0</v>
      </c>
      <c r="U65" s="55">
        <f t="shared" si="2"/>
        <v>0</v>
      </c>
      <c r="V65" s="25" t="b">
        <f>AND($L65="B",$C$6=Data!$G$24)</f>
        <v>0</v>
      </c>
      <c r="W65" s="25" t="b">
        <f>AND($L65="B",$C$6=Data!$G$23)</f>
        <v>0</v>
      </c>
      <c r="X65" s="55">
        <f t="shared" si="9"/>
        <v>0</v>
      </c>
      <c r="Y65" s="55">
        <f t="shared" si="3"/>
        <v>0</v>
      </c>
      <c r="Z65" s="25" t="b">
        <f>AND($L65="C",$C$7=Data!$G$24)</f>
        <v>0</v>
      </c>
      <c r="AA65" s="25" t="b">
        <f>AND($L65="C",$C$7=Data!$G$23)</f>
        <v>0</v>
      </c>
      <c r="AB65" s="55">
        <f t="shared" si="10"/>
        <v>0</v>
      </c>
      <c r="AC65" s="55">
        <f t="shared" si="4"/>
        <v>0</v>
      </c>
      <c r="AE65" s="55">
        <f t="shared" si="11"/>
        <v>0</v>
      </c>
      <c r="AG65" s="125" t="b">
        <f>OR(AND($C$5=Data!$G$24,K65="A"),AND($C$6=Data!$G$24,K65="B"),AND($C$7=Data!$G$24,K65="C"))*COUNTIFS(B:B,B65,K:K,K65,B:B,"&lt;&gt;"&amp;"",C:C,"&lt;&gt;"&amp;"")&gt;1</f>
        <v>0</v>
      </c>
      <c r="AH65" s="125" t="b">
        <f t="shared" si="12"/>
        <v>0</v>
      </c>
      <c r="AI65" s="55">
        <f t="shared" si="13"/>
        <v>0</v>
      </c>
    </row>
    <row r="66" spans="1:35" ht="30.75" customHeight="1" x14ac:dyDescent="0.25">
      <c r="A66" s="57"/>
      <c r="B66" s="57"/>
      <c r="C66" s="59"/>
      <c r="D66" s="119"/>
      <c r="E66" s="43"/>
      <c r="F66" s="43"/>
      <c r="G66" s="58"/>
      <c r="H66" s="123"/>
      <c r="I66" s="132"/>
      <c r="J66" s="135">
        <f t="shared" si="5"/>
        <v>0</v>
      </c>
      <c r="K66" s="64" t="str">
        <f t="shared" si="0"/>
        <v>0</v>
      </c>
      <c r="L66" s="65" t="str">
        <f t="shared" si="1"/>
        <v>0</v>
      </c>
      <c r="M66" s="55">
        <f>SUMIFS($J:$J,$C:$C,Data!$B$6,$B:$B,$B66)</f>
        <v>0</v>
      </c>
      <c r="N66" s="55">
        <f>SUMIFS($J:$J,$C:$C,Data!$B$7,$B:$B,$B66)</f>
        <v>0</v>
      </c>
      <c r="O66" s="55">
        <f>SUMIFS($J:$J,$C:$C,Data!$B$8,$B:$B,$B66)</f>
        <v>0</v>
      </c>
      <c r="P66" s="55">
        <f t="shared" si="6"/>
        <v>0</v>
      </c>
      <c r="Q66" s="55">
        <f t="shared" si="7"/>
        <v>0</v>
      </c>
      <c r="R66" s="25" t="b">
        <f>AND($L66="A",$C$5=Data!$G$24)</f>
        <v>0</v>
      </c>
      <c r="S66" s="25" t="b">
        <f>AND($L66="A",$C$5=Data!$G$23)</f>
        <v>0</v>
      </c>
      <c r="T66" s="55">
        <f t="shared" si="8"/>
        <v>0</v>
      </c>
      <c r="U66" s="55">
        <f t="shared" si="2"/>
        <v>0</v>
      </c>
      <c r="V66" s="25" t="b">
        <f>AND($L66="B",$C$6=Data!$G$24)</f>
        <v>0</v>
      </c>
      <c r="W66" s="25" t="b">
        <f>AND($L66="B",$C$6=Data!$G$23)</f>
        <v>0</v>
      </c>
      <c r="X66" s="55">
        <f t="shared" si="9"/>
        <v>0</v>
      </c>
      <c r="Y66" s="55">
        <f t="shared" si="3"/>
        <v>0</v>
      </c>
      <c r="Z66" s="25" t="b">
        <f>AND($L66="C",$C$7=Data!$G$24)</f>
        <v>0</v>
      </c>
      <c r="AA66" s="25" t="b">
        <f>AND($L66="C",$C$7=Data!$G$23)</f>
        <v>0</v>
      </c>
      <c r="AB66" s="55">
        <f t="shared" si="10"/>
        <v>0</v>
      </c>
      <c r="AC66" s="55">
        <f t="shared" si="4"/>
        <v>0</v>
      </c>
      <c r="AE66" s="55">
        <f t="shared" si="11"/>
        <v>0</v>
      </c>
      <c r="AG66" s="125" t="b">
        <f>OR(AND($C$5=Data!$G$24,K66="A"),AND($C$6=Data!$G$24,K66="B"),AND($C$7=Data!$G$24,K66="C"))*COUNTIFS(B:B,B66,K:K,K66,B:B,"&lt;&gt;"&amp;"",C:C,"&lt;&gt;"&amp;"")&gt;1</f>
        <v>0</v>
      </c>
      <c r="AH66" s="125" t="b">
        <f t="shared" si="12"/>
        <v>0</v>
      </c>
      <c r="AI66" s="55">
        <f t="shared" si="13"/>
        <v>0</v>
      </c>
    </row>
    <row r="67" spans="1:35" ht="30.75" customHeight="1" x14ac:dyDescent="0.25">
      <c r="A67" s="57"/>
      <c r="B67" s="57"/>
      <c r="C67" s="59"/>
      <c r="D67" s="119"/>
      <c r="E67" s="43"/>
      <c r="F67" s="43"/>
      <c r="G67" s="58"/>
      <c r="H67" s="123"/>
      <c r="I67" s="132"/>
      <c r="J67" s="135">
        <f t="shared" si="5"/>
        <v>0</v>
      </c>
      <c r="K67" s="64" t="str">
        <f t="shared" si="0"/>
        <v>0</v>
      </c>
      <c r="L67" s="65" t="str">
        <f t="shared" si="1"/>
        <v>0</v>
      </c>
      <c r="M67" s="55">
        <f>SUMIFS($J:$J,$C:$C,Data!$B$6,$B:$B,$B67)</f>
        <v>0</v>
      </c>
      <c r="N67" s="55">
        <f>SUMIFS($J:$J,$C:$C,Data!$B$7,$B:$B,$B67)</f>
        <v>0</v>
      </c>
      <c r="O67" s="55">
        <f>SUMIFS($J:$J,$C:$C,Data!$B$8,$B:$B,$B67)</f>
        <v>0</v>
      </c>
      <c r="P67" s="55">
        <f t="shared" si="6"/>
        <v>0</v>
      </c>
      <c r="Q67" s="55">
        <f t="shared" si="7"/>
        <v>0</v>
      </c>
      <c r="R67" s="25" t="b">
        <f>AND($L67="A",$C$5=Data!$G$24)</f>
        <v>0</v>
      </c>
      <c r="S67" s="25" t="b">
        <f>AND($L67="A",$C$5=Data!$G$23)</f>
        <v>0</v>
      </c>
      <c r="T67" s="55">
        <f t="shared" si="8"/>
        <v>0</v>
      </c>
      <c r="U67" s="55">
        <f t="shared" si="2"/>
        <v>0</v>
      </c>
      <c r="V67" s="25" t="b">
        <f>AND($L67="B",$C$6=Data!$G$24)</f>
        <v>0</v>
      </c>
      <c r="W67" s="25" t="b">
        <f>AND($L67="B",$C$6=Data!$G$23)</f>
        <v>0</v>
      </c>
      <c r="X67" s="55">
        <f t="shared" si="9"/>
        <v>0</v>
      </c>
      <c r="Y67" s="55">
        <f t="shared" si="3"/>
        <v>0</v>
      </c>
      <c r="Z67" s="25" t="b">
        <f>AND($L67="C",$C$7=Data!$G$24)</f>
        <v>0</v>
      </c>
      <c r="AA67" s="25" t="b">
        <f>AND($L67="C",$C$7=Data!$G$23)</f>
        <v>0</v>
      </c>
      <c r="AB67" s="55">
        <f t="shared" si="10"/>
        <v>0</v>
      </c>
      <c r="AC67" s="55">
        <f t="shared" si="4"/>
        <v>0</v>
      </c>
      <c r="AE67" s="55">
        <f t="shared" si="11"/>
        <v>0</v>
      </c>
      <c r="AG67" s="125" t="b">
        <f>OR(AND($C$5=Data!$G$24,K67="A"),AND($C$6=Data!$G$24,K67="B"),AND($C$7=Data!$G$24,K67="C"))*COUNTIFS(B:B,B67,K:K,K67,B:B,"&lt;&gt;"&amp;"",C:C,"&lt;&gt;"&amp;"")&gt;1</f>
        <v>0</v>
      </c>
      <c r="AH67" s="125" t="b">
        <f t="shared" si="12"/>
        <v>0</v>
      </c>
      <c r="AI67" s="55">
        <f t="shared" si="13"/>
        <v>0</v>
      </c>
    </row>
    <row r="68" spans="1:35" ht="30.75" customHeight="1" x14ac:dyDescent="0.25">
      <c r="A68" s="57"/>
      <c r="B68" s="57"/>
      <c r="C68" s="59"/>
      <c r="D68" s="119"/>
      <c r="E68" s="43"/>
      <c r="F68" s="43"/>
      <c r="G68" s="58"/>
      <c r="H68" s="123"/>
      <c r="I68" s="132"/>
      <c r="J68" s="135">
        <f t="shared" si="5"/>
        <v>0</v>
      </c>
      <c r="K68" s="64" t="str">
        <f t="shared" si="0"/>
        <v>0</v>
      </c>
      <c r="L68" s="65" t="str">
        <f t="shared" si="1"/>
        <v>0</v>
      </c>
      <c r="M68" s="55">
        <f>SUMIFS($J:$J,$C:$C,Data!$B$6,$B:$B,$B68)</f>
        <v>0</v>
      </c>
      <c r="N68" s="55">
        <f>SUMIFS($J:$J,$C:$C,Data!$B$7,$B:$B,$B68)</f>
        <v>0</v>
      </c>
      <c r="O68" s="55">
        <f>SUMIFS($J:$J,$C:$C,Data!$B$8,$B:$B,$B68)</f>
        <v>0</v>
      </c>
      <c r="P68" s="55">
        <f t="shared" si="6"/>
        <v>0</v>
      </c>
      <c r="Q68" s="55">
        <f t="shared" si="7"/>
        <v>0</v>
      </c>
      <c r="R68" s="25" t="b">
        <f>AND($L68="A",$C$5=Data!$G$24)</f>
        <v>0</v>
      </c>
      <c r="S68" s="25" t="b">
        <f>AND($L68="A",$C$5=Data!$G$23)</f>
        <v>0</v>
      </c>
      <c r="T68" s="55">
        <f t="shared" si="8"/>
        <v>0</v>
      </c>
      <c r="U68" s="55">
        <f t="shared" si="2"/>
        <v>0</v>
      </c>
      <c r="V68" s="25" t="b">
        <f>AND($L68="B",$C$6=Data!$G$24)</f>
        <v>0</v>
      </c>
      <c r="W68" s="25" t="b">
        <f>AND($L68="B",$C$6=Data!$G$23)</f>
        <v>0</v>
      </c>
      <c r="X68" s="55">
        <f t="shared" si="9"/>
        <v>0</v>
      </c>
      <c r="Y68" s="55">
        <f t="shared" si="3"/>
        <v>0</v>
      </c>
      <c r="Z68" s="25" t="b">
        <f>AND($L68="C",$C$7=Data!$G$24)</f>
        <v>0</v>
      </c>
      <c r="AA68" s="25" t="b">
        <f>AND($L68="C",$C$7=Data!$G$23)</f>
        <v>0</v>
      </c>
      <c r="AB68" s="55">
        <f t="shared" si="10"/>
        <v>0</v>
      </c>
      <c r="AC68" s="55">
        <f t="shared" si="4"/>
        <v>0</v>
      </c>
      <c r="AE68" s="55">
        <f t="shared" si="11"/>
        <v>0</v>
      </c>
      <c r="AG68" s="125" t="b">
        <f>OR(AND($C$5=Data!$G$24,K68="A"),AND($C$6=Data!$G$24,K68="B"),AND($C$7=Data!$G$24,K68="C"))*COUNTIFS(B:B,B68,K:K,K68,B:B,"&lt;&gt;"&amp;"",C:C,"&lt;&gt;"&amp;"")&gt;1</f>
        <v>0</v>
      </c>
      <c r="AH68" s="125" t="b">
        <f t="shared" si="12"/>
        <v>0</v>
      </c>
      <c r="AI68" s="55">
        <f t="shared" si="13"/>
        <v>0</v>
      </c>
    </row>
    <row r="69" spans="1:35" ht="30.75" customHeight="1" x14ac:dyDescent="0.25">
      <c r="A69" s="57"/>
      <c r="B69" s="57"/>
      <c r="C69" s="59"/>
      <c r="D69" s="119"/>
      <c r="E69" s="43"/>
      <c r="F69" s="43"/>
      <c r="G69" s="58"/>
      <c r="H69" s="123"/>
      <c r="I69" s="132"/>
      <c r="J69" s="135">
        <f t="shared" si="5"/>
        <v>0</v>
      </c>
      <c r="K69" s="64" t="str">
        <f t="shared" si="0"/>
        <v>0</v>
      </c>
      <c r="L69" s="65" t="str">
        <f t="shared" si="1"/>
        <v>0</v>
      </c>
      <c r="M69" s="55">
        <f>SUMIFS($J:$J,$C:$C,Data!$B$6,$B:$B,$B69)</f>
        <v>0</v>
      </c>
      <c r="N69" s="55">
        <f>SUMIFS($J:$J,$C:$C,Data!$B$7,$B:$B,$B69)</f>
        <v>0</v>
      </c>
      <c r="O69" s="55">
        <f>SUMIFS($J:$J,$C:$C,Data!$B$8,$B:$B,$B69)</f>
        <v>0</v>
      </c>
      <c r="P69" s="55">
        <f t="shared" si="6"/>
        <v>0</v>
      </c>
      <c r="Q69" s="55">
        <f t="shared" si="7"/>
        <v>0</v>
      </c>
      <c r="R69" s="25" t="b">
        <f>AND($L69="A",$C$5=Data!$G$24)</f>
        <v>0</v>
      </c>
      <c r="S69" s="25" t="b">
        <f>AND($L69="A",$C$5=Data!$G$23)</f>
        <v>0</v>
      </c>
      <c r="T69" s="55">
        <f t="shared" si="8"/>
        <v>0</v>
      </c>
      <c r="U69" s="55">
        <f t="shared" si="2"/>
        <v>0</v>
      </c>
      <c r="V69" s="25" t="b">
        <f>AND($L69="B",$C$6=Data!$G$24)</f>
        <v>0</v>
      </c>
      <c r="W69" s="25" t="b">
        <f>AND($L69="B",$C$6=Data!$G$23)</f>
        <v>0</v>
      </c>
      <c r="X69" s="55">
        <f t="shared" si="9"/>
        <v>0</v>
      </c>
      <c r="Y69" s="55">
        <f t="shared" si="3"/>
        <v>0</v>
      </c>
      <c r="Z69" s="25" t="b">
        <f>AND($L69="C",$C$7=Data!$G$24)</f>
        <v>0</v>
      </c>
      <c r="AA69" s="25" t="b">
        <f>AND($L69="C",$C$7=Data!$G$23)</f>
        <v>0</v>
      </c>
      <c r="AB69" s="55">
        <f t="shared" si="10"/>
        <v>0</v>
      </c>
      <c r="AC69" s="55">
        <f t="shared" si="4"/>
        <v>0</v>
      </c>
      <c r="AE69" s="55">
        <f t="shared" si="11"/>
        <v>0</v>
      </c>
      <c r="AG69" s="125" t="b">
        <f>OR(AND($C$5=Data!$G$24,K69="A"),AND($C$6=Data!$G$24,K69="B"),AND($C$7=Data!$G$24,K69="C"))*COUNTIFS(B:B,B69,K:K,K69,B:B,"&lt;&gt;"&amp;"",C:C,"&lt;&gt;"&amp;"")&gt;1</f>
        <v>0</v>
      </c>
      <c r="AH69" s="125" t="b">
        <f t="shared" si="12"/>
        <v>0</v>
      </c>
      <c r="AI69" s="55">
        <f t="shared" si="13"/>
        <v>0</v>
      </c>
    </row>
    <row r="70" spans="1:35" ht="30.75" customHeight="1" x14ac:dyDescent="0.25">
      <c r="A70" s="57"/>
      <c r="B70" s="57"/>
      <c r="C70" s="59"/>
      <c r="D70" s="119"/>
      <c r="E70" s="43"/>
      <c r="F70" s="43"/>
      <c r="G70" s="58"/>
      <c r="H70" s="123"/>
      <c r="I70" s="132"/>
      <c r="J70" s="135">
        <f t="shared" si="5"/>
        <v>0</v>
      </c>
      <c r="K70" s="64" t="str">
        <f t="shared" si="0"/>
        <v>0</v>
      </c>
      <c r="L70" s="65" t="str">
        <f t="shared" si="1"/>
        <v>0</v>
      </c>
      <c r="M70" s="55">
        <f>SUMIFS($J:$J,$C:$C,Data!$B$6,$B:$B,$B70)</f>
        <v>0</v>
      </c>
      <c r="N70" s="55">
        <f>SUMIFS($J:$J,$C:$C,Data!$B$7,$B:$B,$B70)</f>
        <v>0</v>
      </c>
      <c r="O70" s="55">
        <f>SUMIFS($J:$J,$C:$C,Data!$B$8,$B:$B,$B70)</f>
        <v>0</v>
      </c>
      <c r="P70" s="55">
        <f t="shared" si="6"/>
        <v>0</v>
      </c>
      <c r="Q70" s="55">
        <f t="shared" si="7"/>
        <v>0</v>
      </c>
      <c r="R70" s="25" t="b">
        <f>AND($L70="A",$C$5=Data!$G$24)</f>
        <v>0</v>
      </c>
      <c r="S70" s="25" t="b">
        <f>AND($L70="A",$C$5=Data!$G$23)</f>
        <v>0</v>
      </c>
      <c r="T70" s="55">
        <f t="shared" si="8"/>
        <v>0</v>
      </c>
      <c r="U70" s="55">
        <f t="shared" si="2"/>
        <v>0</v>
      </c>
      <c r="V70" s="25" t="b">
        <f>AND($L70="B",$C$6=Data!$G$24)</f>
        <v>0</v>
      </c>
      <c r="W70" s="25" t="b">
        <f>AND($L70="B",$C$6=Data!$G$23)</f>
        <v>0</v>
      </c>
      <c r="X70" s="55">
        <f t="shared" si="9"/>
        <v>0</v>
      </c>
      <c r="Y70" s="55">
        <f t="shared" si="3"/>
        <v>0</v>
      </c>
      <c r="Z70" s="25" t="b">
        <f>AND($L70="C",$C$7=Data!$G$24)</f>
        <v>0</v>
      </c>
      <c r="AA70" s="25" t="b">
        <f>AND($L70="C",$C$7=Data!$G$23)</f>
        <v>0</v>
      </c>
      <c r="AB70" s="55">
        <f t="shared" si="10"/>
        <v>0</v>
      </c>
      <c r="AC70" s="55">
        <f t="shared" si="4"/>
        <v>0</v>
      </c>
      <c r="AE70" s="55">
        <f t="shared" si="11"/>
        <v>0</v>
      </c>
      <c r="AG70" s="125" t="b">
        <f>OR(AND($C$5=Data!$G$24,K70="A"),AND($C$6=Data!$G$24,K70="B"),AND($C$7=Data!$G$24,K70="C"))*COUNTIFS(B:B,B70,K:K,K70,B:B,"&lt;&gt;"&amp;"",C:C,"&lt;&gt;"&amp;"")&gt;1</f>
        <v>0</v>
      </c>
      <c r="AH70" s="125" t="b">
        <f t="shared" si="12"/>
        <v>0</v>
      </c>
      <c r="AI70" s="55">
        <f t="shared" si="13"/>
        <v>0</v>
      </c>
    </row>
    <row r="71" spans="1:35" ht="30.75" customHeight="1" x14ac:dyDescent="0.25">
      <c r="A71" s="57"/>
      <c r="B71" s="57"/>
      <c r="C71" s="59"/>
      <c r="D71" s="119"/>
      <c r="E71" s="43"/>
      <c r="F71" s="43"/>
      <c r="G71" s="58"/>
      <c r="H71" s="123"/>
      <c r="I71" s="132"/>
      <c r="J71" s="135">
        <f t="shared" si="5"/>
        <v>0</v>
      </c>
      <c r="K71" s="64" t="str">
        <f t="shared" si="0"/>
        <v>0</v>
      </c>
      <c r="L71" s="65" t="str">
        <f t="shared" si="1"/>
        <v>0</v>
      </c>
      <c r="M71" s="55">
        <f>SUMIFS($J:$J,$C:$C,Data!$B$6,$B:$B,$B71)</f>
        <v>0</v>
      </c>
      <c r="N71" s="55">
        <f>SUMIFS($J:$J,$C:$C,Data!$B$7,$B:$B,$B71)</f>
        <v>0</v>
      </c>
      <c r="O71" s="55">
        <f>SUMIFS($J:$J,$C:$C,Data!$B$8,$B:$B,$B71)</f>
        <v>0</v>
      </c>
      <c r="P71" s="55">
        <f t="shared" si="6"/>
        <v>0</v>
      </c>
      <c r="Q71" s="55">
        <f t="shared" si="7"/>
        <v>0</v>
      </c>
      <c r="R71" s="25" t="b">
        <f>AND($L71="A",$C$5=Data!$G$24)</f>
        <v>0</v>
      </c>
      <c r="S71" s="25" t="b">
        <f>AND($L71="A",$C$5=Data!$G$23)</f>
        <v>0</v>
      </c>
      <c r="T71" s="55">
        <f t="shared" si="8"/>
        <v>0</v>
      </c>
      <c r="U71" s="55">
        <f t="shared" si="2"/>
        <v>0</v>
      </c>
      <c r="V71" s="25" t="b">
        <f>AND($L71="B",$C$6=Data!$G$24)</f>
        <v>0</v>
      </c>
      <c r="W71" s="25" t="b">
        <f>AND($L71="B",$C$6=Data!$G$23)</f>
        <v>0</v>
      </c>
      <c r="X71" s="55">
        <f t="shared" si="9"/>
        <v>0</v>
      </c>
      <c r="Y71" s="55">
        <f t="shared" si="3"/>
        <v>0</v>
      </c>
      <c r="Z71" s="25" t="b">
        <f>AND($L71="C",$C$7=Data!$G$24)</f>
        <v>0</v>
      </c>
      <c r="AA71" s="25" t="b">
        <f>AND($L71="C",$C$7=Data!$G$23)</f>
        <v>0</v>
      </c>
      <c r="AB71" s="55">
        <f t="shared" si="10"/>
        <v>0</v>
      </c>
      <c r="AC71" s="55">
        <f t="shared" si="4"/>
        <v>0</v>
      </c>
      <c r="AE71" s="55">
        <f t="shared" si="11"/>
        <v>0</v>
      </c>
      <c r="AG71" s="125" t="b">
        <f>OR(AND($C$5=Data!$G$24,K71="A"),AND($C$6=Data!$G$24,K71="B"),AND($C$7=Data!$G$24,K71="C"))*COUNTIFS(B:B,B71,K:K,K71,B:B,"&lt;&gt;"&amp;"",C:C,"&lt;&gt;"&amp;"")&gt;1</f>
        <v>0</v>
      </c>
      <c r="AH71" s="125" t="b">
        <f t="shared" si="12"/>
        <v>0</v>
      </c>
      <c r="AI71" s="55">
        <f t="shared" si="13"/>
        <v>0</v>
      </c>
    </row>
    <row r="72" spans="1:35" ht="30.75" customHeight="1" x14ac:dyDescent="0.25">
      <c r="A72" s="57"/>
      <c r="B72" s="57"/>
      <c r="C72" s="59"/>
      <c r="D72" s="119"/>
      <c r="E72" s="43"/>
      <c r="F72" s="43"/>
      <c r="G72" s="58"/>
      <c r="H72" s="123"/>
      <c r="I72" s="132"/>
      <c r="J72" s="135">
        <f t="shared" si="5"/>
        <v>0</v>
      </c>
      <c r="K72" s="64" t="str">
        <f t="shared" si="0"/>
        <v>0</v>
      </c>
      <c r="L72" s="65" t="str">
        <f t="shared" si="1"/>
        <v>0</v>
      </c>
      <c r="M72" s="55">
        <f>SUMIFS($J:$J,$C:$C,Data!$B$6,$B:$B,$B72)</f>
        <v>0</v>
      </c>
      <c r="N72" s="55">
        <f>SUMIFS($J:$J,$C:$C,Data!$B$7,$B:$B,$B72)</f>
        <v>0</v>
      </c>
      <c r="O72" s="55">
        <f>SUMIFS($J:$J,$C:$C,Data!$B$8,$B:$B,$B72)</f>
        <v>0</v>
      </c>
      <c r="P72" s="55">
        <f t="shared" si="6"/>
        <v>0</v>
      </c>
      <c r="Q72" s="55">
        <f t="shared" si="7"/>
        <v>0</v>
      </c>
      <c r="R72" s="25" t="b">
        <f>AND($L72="A",$C$5=Data!$G$24)</f>
        <v>0</v>
      </c>
      <c r="S72" s="25" t="b">
        <f>AND($L72="A",$C$5=Data!$G$23)</f>
        <v>0</v>
      </c>
      <c r="T72" s="55">
        <f t="shared" si="8"/>
        <v>0</v>
      </c>
      <c r="U72" s="55">
        <f t="shared" si="2"/>
        <v>0</v>
      </c>
      <c r="V72" s="25" t="b">
        <f>AND($L72="B",$C$6=Data!$G$24)</f>
        <v>0</v>
      </c>
      <c r="W72" s="25" t="b">
        <f>AND($L72="B",$C$6=Data!$G$23)</f>
        <v>0</v>
      </c>
      <c r="X72" s="55">
        <f t="shared" si="9"/>
        <v>0</v>
      </c>
      <c r="Y72" s="55">
        <f t="shared" si="3"/>
        <v>0</v>
      </c>
      <c r="Z72" s="25" t="b">
        <f>AND($L72="C",$C$7=Data!$G$24)</f>
        <v>0</v>
      </c>
      <c r="AA72" s="25" t="b">
        <f>AND($L72="C",$C$7=Data!$G$23)</f>
        <v>0</v>
      </c>
      <c r="AB72" s="55">
        <f t="shared" si="10"/>
        <v>0</v>
      </c>
      <c r="AC72" s="55">
        <f t="shared" si="4"/>
        <v>0</v>
      </c>
      <c r="AE72" s="55">
        <f t="shared" si="11"/>
        <v>0</v>
      </c>
      <c r="AG72" s="125" t="b">
        <f>OR(AND($C$5=Data!$G$24,K72="A"),AND($C$6=Data!$G$24,K72="B"),AND($C$7=Data!$G$24,K72="C"))*COUNTIFS(B:B,B72,K:K,K72,B:B,"&lt;&gt;"&amp;"",C:C,"&lt;&gt;"&amp;"")&gt;1</f>
        <v>0</v>
      </c>
      <c r="AH72" s="125" t="b">
        <f t="shared" si="12"/>
        <v>0</v>
      </c>
      <c r="AI72" s="55">
        <f t="shared" si="13"/>
        <v>0</v>
      </c>
    </row>
    <row r="73" spans="1:35" ht="30.75" customHeight="1" x14ac:dyDescent="0.25">
      <c r="A73" s="57"/>
      <c r="B73" s="57"/>
      <c r="C73" s="59"/>
      <c r="D73" s="119"/>
      <c r="E73" s="43"/>
      <c r="F73" s="43"/>
      <c r="G73" s="58"/>
      <c r="H73" s="123"/>
      <c r="I73" s="132"/>
      <c r="J73" s="135">
        <f t="shared" si="5"/>
        <v>0</v>
      </c>
      <c r="K73" s="64" t="str">
        <f t="shared" si="0"/>
        <v>0</v>
      </c>
      <c r="L73" s="65" t="str">
        <f t="shared" si="1"/>
        <v>0</v>
      </c>
      <c r="M73" s="55">
        <f>SUMIFS($J:$J,$C:$C,Data!$B$6,$B:$B,$B73)</f>
        <v>0</v>
      </c>
      <c r="N73" s="55">
        <f>SUMIFS($J:$J,$C:$C,Data!$B$7,$B:$B,$B73)</f>
        <v>0</v>
      </c>
      <c r="O73" s="55">
        <f>SUMIFS($J:$J,$C:$C,Data!$B$8,$B:$B,$B73)</f>
        <v>0</v>
      </c>
      <c r="P73" s="55">
        <f t="shared" si="6"/>
        <v>0</v>
      </c>
      <c r="Q73" s="55">
        <f t="shared" si="7"/>
        <v>0</v>
      </c>
      <c r="R73" s="25" t="b">
        <f>AND($L73="A",$C$5=Data!$G$24)</f>
        <v>0</v>
      </c>
      <c r="S73" s="25" t="b">
        <f>AND($L73="A",$C$5=Data!$G$23)</f>
        <v>0</v>
      </c>
      <c r="T73" s="55">
        <f t="shared" si="8"/>
        <v>0</v>
      </c>
      <c r="U73" s="55">
        <f t="shared" si="2"/>
        <v>0</v>
      </c>
      <c r="V73" s="25" t="b">
        <f>AND($L73="B",$C$6=Data!$G$24)</f>
        <v>0</v>
      </c>
      <c r="W73" s="25" t="b">
        <f>AND($L73="B",$C$6=Data!$G$23)</f>
        <v>0</v>
      </c>
      <c r="X73" s="55">
        <f t="shared" si="9"/>
        <v>0</v>
      </c>
      <c r="Y73" s="55">
        <f t="shared" si="3"/>
        <v>0</v>
      </c>
      <c r="Z73" s="25" t="b">
        <f>AND($L73="C",$C$7=Data!$G$24)</f>
        <v>0</v>
      </c>
      <c r="AA73" s="25" t="b">
        <f>AND($L73="C",$C$7=Data!$G$23)</f>
        <v>0</v>
      </c>
      <c r="AB73" s="55">
        <f t="shared" si="10"/>
        <v>0</v>
      </c>
      <c r="AC73" s="55">
        <f t="shared" si="4"/>
        <v>0</v>
      </c>
      <c r="AE73" s="55">
        <f t="shared" si="11"/>
        <v>0</v>
      </c>
      <c r="AG73" s="125" t="b">
        <f>OR(AND($C$5=Data!$G$24,K73="A"),AND($C$6=Data!$G$24,K73="B"),AND($C$7=Data!$G$24,K73="C"))*COUNTIFS(B:B,B73,K:K,K73,B:B,"&lt;&gt;"&amp;"",C:C,"&lt;&gt;"&amp;"")&gt;1</f>
        <v>0</v>
      </c>
      <c r="AH73" s="125" t="b">
        <f t="shared" si="12"/>
        <v>0</v>
      </c>
      <c r="AI73" s="55">
        <f t="shared" si="13"/>
        <v>0</v>
      </c>
    </row>
    <row r="74" spans="1:35" ht="30.75" customHeight="1" x14ac:dyDescent="0.25">
      <c r="A74" s="57"/>
      <c r="B74" s="57"/>
      <c r="C74" s="59"/>
      <c r="D74" s="119"/>
      <c r="E74" s="43"/>
      <c r="F74" s="43"/>
      <c r="G74" s="58"/>
      <c r="H74" s="123"/>
      <c r="I74" s="132"/>
      <c r="J74" s="135">
        <f t="shared" si="5"/>
        <v>0</v>
      </c>
      <c r="K74" s="64" t="str">
        <f t="shared" ref="K74:K137" si="14">IF(C74&lt;&gt;"",VLOOKUP(C74,budgetLine11ext,2,FALSE),"0")</f>
        <v>0</v>
      </c>
      <c r="L74" s="65" t="str">
        <f t="shared" ref="L74:L137" si="15">IF(C74&lt;&gt;"",VLOOKUP(C74,budgetLine11ext,3,FALSE),"0")</f>
        <v>0</v>
      </c>
      <c r="M74" s="55">
        <f>SUMIFS($J:$J,$C:$C,Data!$B$6,$B:$B,$B74)</f>
        <v>0</v>
      </c>
      <c r="N74" s="55">
        <f>SUMIFS($J:$J,$C:$C,Data!$B$7,$B:$B,$B74)</f>
        <v>0</v>
      </c>
      <c r="O74" s="55">
        <f>SUMIFS($J:$J,$C:$C,Data!$B$8,$B:$B,$B74)</f>
        <v>0</v>
      </c>
      <c r="P74" s="55">
        <f t="shared" si="6"/>
        <v>0</v>
      </c>
      <c r="Q74" s="55">
        <f t="shared" si="7"/>
        <v>0</v>
      </c>
      <c r="R74" s="25" t="b">
        <f>AND($L74="A",$C$5=Data!$G$24)</f>
        <v>0</v>
      </c>
      <c r="S74" s="25" t="b">
        <f>AND($L74="A",$C$5=Data!$G$23)</f>
        <v>0</v>
      </c>
      <c r="T74" s="55">
        <f t="shared" si="8"/>
        <v>0</v>
      </c>
      <c r="U74" s="55">
        <f t="shared" ref="U74:U137" si="16">IF(R74,P74*$D$5,0)</f>
        <v>0</v>
      </c>
      <c r="V74" s="25" t="b">
        <f>AND($L74="B",$C$6=Data!$G$24)</f>
        <v>0</v>
      </c>
      <c r="W74" s="25" t="b">
        <f>AND($L74="B",$C$6=Data!$G$23)</f>
        <v>0</v>
      </c>
      <c r="X74" s="55">
        <f t="shared" si="9"/>
        <v>0</v>
      </c>
      <c r="Y74" s="55">
        <f t="shared" ref="Y74:Y137" si="17">IF(V74,Q74*$D$6,0)</f>
        <v>0</v>
      </c>
      <c r="Z74" s="25" t="b">
        <f>AND($L74="C",$C$7=Data!$G$24)</f>
        <v>0</v>
      </c>
      <c r="AA74" s="25" t="b">
        <f>AND($L74="C",$C$7=Data!$G$23)</f>
        <v>0</v>
      </c>
      <c r="AB74" s="55">
        <f t="shared" si="10"/>
        <v>0</v>
      </c>
      <c r="AC74" s="55">
        <f t="shared" ref="AC74:AC137" si="18">IF(Z74,Q74*$D$7,0)</f>
        <v>0</v>
      </c>
      <c r="AE74" s="55">
        <f t="shared" si="11"/>
        <v>0</v>
      </c>
      <c r="AG74" s="125" t="b">
        <f>OR(AND($C$5=Data!$G$24,K74="A"),AND($C$6=Data!$G$24,K74="B"),AND($C$7=Data!$G$24,K74="C"))*COUNTIFS(B:B,B74,K:K,K74,B:B,"&lt;&gt;"&amp;"",C:C,"&lt;&gt;"&amp;"")&gt;1</f>
        <v>0</v>
      </c>
      <c r="AH74" s="125" t="b">
        <f t="shared" si="12"/>
        <v>0</v>
      </c>
      <c r="AI74" s="55">
        <f t="shared" si="13"/>
        <v>0</v>
      </c>
    </row>
    <row r="75" spans="1:35" ht="30.75" customHeight="1" x14ac:dyDescent="0.25">
      <c r="A75" s="57"/>
      <c r="B75" s="57"/>
      <c r="C75" s="59"/>
      <c r="D75" s="119"/>
      <c r="E75" s="43"/>
      <c r="F75" s="43"/>
      <c r="G75" s="58"/>
      <c r="H75" s="123"/>
      <c r="I75" s="132"/>
      <c r="J75" s="135">
        <f t="shared" ref="J75:J138" si="19">AI75</f>
        <v>0</v>
      </c>
      <c r="K75" s="64" t="str">
        <f t="shared" si="14"/>
        <v>0</v>
      </c>
      <c r="L75" s="65" t="str">
        <f t="shared" si="15"/>
        <v>0</v>
      </c>
      <c r="M75" s="55">
        <f>SUMIFS($J:$J,$C:$C,Data!$B$6,$B:$B,$B75)</f>
        <v>0</v>
      </c>
      <c r="N75" s="55">
        <f>SUMIFS($J:$J,$C:$C,Data!$B$7,$B:$B,$B75)</f>
        <v>0</v>
      </c>
      <c r="O75" s="55">
        <f>SUMIFS($J:$J,$C:$C,Data!$B$8,$B:$B,$B75)</f>
        <v>0</v>
      </c>
      <c r="P75" s="55">
        <f t="shared" ref="P75:P138" si="20">M75+N75+O75</f>
        <v>0</v>
      </c>
      <c r="Q75" s="55">
        <f t="shared" ref="Q75:Q138" si="21">SUMIFS(J:J,L:L,"A*",B:B,B75)</f>
        <v>0</v>
      </c>
      <c r="R75" s="25" t="b">
        <f>AND($L75="A",$C$5=Data!$G$24)</f>
        <v>0</v>
      </c>
      <c r="S75" s="25" t="b">
        <f>AND($L75="A",$C$5=Data!$G$23)</f>
        <v>0</v>
      </c>
      <c r="T75" s="55">
        <f t="shared" ref="T75:T138" si="22">IF(S75,$G75*$H75*$I75,0)</f>
        <v>0</v>
      </c>
      <c r="U75" s="55">
        <f t="shared" si="16"/>
        <v>0</v>
      </c>
      <c r="V75" s="25" t="b">
        <f>AND($L75="B",$C$6=Data!$G$24)</f>
        <v>0</v>
      </c>
      <c r="W75" s="25" t="b">
        <f>AND($L75="B",$C$6=Data!$G$23)</f>
        <v>0</v>
      </c>
      <c r="X75" s="55">
        <f t="shared" ref="X75:X138" si="23">IF(W75,$G75*$I75,0)</f>
        <v>0</v>
      </c>
      <c r="Y75" s="55">
        <f t="shared" si="17"/>
        <v>0</v>
      </c>
      <c r="Z75" s="25" t="b">
        <f>AND($L75="C",$C$7=Data!$G$24)</f>
        <v>0</v>
      </c>
      <c r="AA75" s="25" t="b">
        <f>AND($L75="C",$C$7=Data!$G$23)</f>
        <v>0</v>
      </c>
      <c r="AB75" s="55">
        <f t="shared" ref="AB75:AB138" si="24">IF(AA75,$G75*$H75*$I75,0)</f>
        <v>0</v>
      </c>
      <c r="AC75" s="55">
        <f t="shared" si="18"/>
        <v>0</v>
      </c>
      <c r="AE75" s="55">
        <f t="shared" ref="AE75:AE138" si="25">IF(OR(L75="D",L75="E",L75="F"),$G75*$I75,0)</f>
        <v>0</v>
      </c>
      <c r="AG75" s="125" t="b">
        <f>OR(AND($C$5=Data!$G$24,K75="A"),AND($C$6=Data!$G$24,K75="B"),AND($C$7=Data!$G$24,K75="C"))*COUNTIFS(B:B,B75,K:K,K75,B:B,"&lt;&gt;"&amp;"",C:C,"&lt;&gt;"&amp;"")&gt;1</f>
        <v>0</v>
      </c>
      <c r="AH75" s="125" t="b">
        <f t="shared" ref="AH75:AH138" si="26">AND(AND(A75&lt;&gt;"",B75&lt;&gt;""),RIGHT(A75,1)&lt;&gt;MID(B75,3,1))</f>
        <v>0</v>
      </c>
      <c r="AI75" s="55">
        <f t="shared" ref="AI75:AI138" si="27">T75+U75+X75+Y75+AB75+AC75+AE75</f>
        <v>0</v>
      </c>
    </row>
    <row r="76" spans="1:35" ht="30.75" customHeight="1" x14ac:dyDescent="0.25">
      <c r="A76" s="57"/>
      <c r="B76" s="57"/>
      <c r="C76" s="59"/>
      <c r="D76" s="119"/>
      <c r="E76" s="43"/>
      <c r="F76" s="43"/>
      <c r="G76" s="58"/>
      <c r="H76" s="123"/>
      <c r="I76" s="132"/>
      <c r="J76" s="135">
        <f t="shared" si="19"/>
        <v>0</v>
      </c>
      <c r="K76" s="64" t="str">
        <f t="shared" si="14"/>
        <v>0</v>
      </c>
      <c r="L76" s="65" t="str">
        <f t="shared" si="15"/>
        <v>0</v>
      </c>
      <c r="M76" s="55">
        <f>SUMIFS($J:$J,$C:$C,Data!$B$6,$B:$B,$B76)</f>
        <v>0</v>
      </c>
      <c r="N76" s="55">
        <f>SUMIFS($J:$J,$C:$C,Data!$B$7,$B:$B,$B76)</f>
        <v>0</v>
      </c>
      <c r="O76" s="55">
        <f>SUMIFS($J:$J,$C:$C,Data!$B$8,$B:$B,$B76)</f>
        <v>0</v>
      </c>
      <c r="P76" s="55">
        <f t="shared" si="20"/>
        <v>0</v>
      </c>
      <c r="Q76" s="55">
        <f t="shared" si="21"/>
        <v>0</v>
      </c>
      <c r="R76" s="25" t="b">
        <f>AND($L76="A",$C$5=Data!$G$24)</f>
        <v>0</v>
      </c>
      <c r="S76" s="25" t="b">
        <f>AND($L76="A",$C$5=Data!$G$23)</f>
        <v>0</v>
      </c>
      <c r="T76" s="55">
        <f t="shared" si="22"/>
        <v>0</v>
      </c>
      <c r="U76" s="55">
        <f t="shared" si="16"/>
        <v>0</v>
      </c>
      <c r="V76" s="25" t="b">
        <f>AND($L76="B",$C$6=Data!$G$24)</f>
        <v>0</v>
      </c>
      <c r="W76" s="25" t="b">
        <f>AND($L76="B",$C$6=Data!$G$23)</f>
        <v>0</v>
      </c>
      <c r="X76" s="55">
        <f t="shared" si="23"/>
        <v>0</v>
      </c>
      <c r="Y76" s="55">
        <f t="shared" si="17"/>
        <v>0</v>
      </c>
      <c r="Z76" s="25" t="b">
        <f>AND($L76="C",$C$7=Data!$G$24)</f>
        <v>0</v>
      </c>
      <c r="AA76" s="25" t="b">
        <f>AND($L76="C",$C$7=Data!$G$23)</f>
        <v>0</v>
      </c>
      <c r="AB76" s="55">
        <f t="shared" si="24"/>
        <v>0</v>
      </c>
      <c r="AC76" s="55">
        <f t="shared" si="18"/>
        <v>0</v>
      </c>
      <c r="AE76" s="55">
        <f t="shared" si="25"/>
        <v>0</v>
      </c>
      <c r="AG76" s="125" t="b">
        <f>OR(AND($C$5=Data!$G$24,K76="A"),AND($C$6=Data!$G$24,K76="B"),AND($C$7=Data!$G$24,K76="C"))*COUNTIFS(B:B,B76,K:K,K76,B:B,"&lt;&gt;"&amp;"",C:C,"&lt;&gt;"&amp;"")&gt;1</f>
        <v>0</v>
      </c>
      <c r="AH76" s="125" t="b">
        <f t="shared" si="26"/>
        <v>0</v>
      </c>
      <c r="AI76" s="55">
        <f t="shared" si="27"/>
        <v>0</v>
      </c>
    </row>
    <row r="77" spans="1:35" ht="30.75" customHeight="1" x14ac:dyDescent="0.25">
      <c r="A77" s="57"/>
      <c r="B77" s="57"/>
      <c r="C77" s="59"/>
      <c r="D77" s="119"/>
      <c r="E77" s="43"/>
      <c r="F77" s="43"/>
      <c r="G77" s="58"/>
      <c r="H77" s="123"/>
      <c r="I77" s="132"/>
      <c r="J77" s="135">
        <f t="shared" si="19"/>
        <v>0</v>
      </c>
      <c r="K77" s="64" t="str">
        <f t="shared" si="14"/>
        <v>0</v>
      </c>
      <c r="L77" s="65" t="str">
        <f t="shared" si="15"/>
        <v>0</v>
      </c>
      <c r="M77" s="55">
        <f>SUMIFS($J:$J,$C:$C,Data!$B$6,$B:$B,$B77)</f>
        <v>0</v>
      </c>
      <c r="N77" s="55">
        <f>SUMIFS($J:$J,$C:$C,Data!$B$7,$B:$B,$B77)</f>
        <v>0</v>
      </c>
      <c r="O77" s="55">
        <f>SUMIFS($J:$J,$C:$C,Data!$B$8,$B:$B,$B77)</f>
        <v>0</v>
      </c>
      <c r="P77" s="55">
        <f t="shared" si="20"/>
        <v>0</v>
      </c>
      <c r="Q77" s="55">
        <f t="shared" si="21"/>
        <v>0</v>
      </c>
      <c r="R77" s="25" t="b">
        <f>AND($L77="A",$C$5=Data!$G$24)</f>
        <v>0</v>
      </c>
      <c r="S77" s="25" t="b">
        <f>AND($L77="A",$C$5=Data!$G$23)</f>
        <v>0</v>
      </c>
      <c r="T77" s="55">
        <f t="shared" si="22"/>
        <v>0</v>
      </c>
      <c r="U77" s="55">
        <f t="shared" si="16"/>
        <v>0</v>
      </c>
      <c r="V77" s="25" t="b">
        <f>AND($L77="B",$C$6=Data!$G$24)</f>
        <v>0</v>
      </c>
      <c r="W77" s="25" t="b">
        <f>AND($L77="B",$C$6=Data!$G$23)</f>
        <v>0</v>
      </c>
      <c r="X77" s="55">
        <f t="shared" si="23"/>
        <v>0</v>
      </c>
      <c r="Y77" s="55">
        <f t="shared" si="17"/>
        <v>0</v>
      </c>
      <c r="Z77" s="25" t="b">
        <f>AND($L77="C",$C$7=Data!$G$24)</f>
        <v>0</v>
      </c>
      <c r="AA77" s="25" t="b">
        <f>AND($L77="C",$C$7=Data!$G$23)</f>
        <v>0</v>
      </c>
      <c r="AB77" s="55">
        <f t="shared" si="24"/>
        <v>0</v>
      </c>
      <c r="AC77" s="55">
        <f t="shared" si="18"/>
        <v>0</v>
      </c>
      <c r="AE77" s="55">
        <f t="shared" si="25"/>
        <v>0</v>
      </c>
      <c r="AG77" s="125" t="b">
        <f>OR(AND($C$5=Data!$G$24,K77="A"),AND($C$6=Data!$G$24,K77="B"),AND($C$7=Data!$G$24,K77="C"))*COUNTIFS(B:B,B77,K:K,K77,B:B,"&lt;&gt;"&amp;"",C:C,"&lt;&gt;"&amp;"")&gt;1</f>
        <v>0</v>
      </c>
      <c r="AH77" s="125" t="b">
        <f t="shared" si="26"/>
        <v>0</v>
      </c>
      <c r="AI77" s="55">
        <f t="shared" si="27"/>
        <v>0</v>
      </c>
    </row>
    <row r="78" spans="1:35" ht="30.75" customHeight="1" x14ac:dyDescent="0.25">
      <c r="A78" s="57"/>
      <c r="B78" s="57"/>
      <c r="C78" s="59"/>
      <c r="D78" s="119"/>
      <c r="E78" s="43"/>
      <c r="F78" s="43"/>
      <c r="G78" s="58"/>
      <c r="H78" s="123"/>
      <c r="I78" s="132"/>
      <c r="J78" s="135">
        <f t="shared" si="19"/>
        <v>0</v>
      </c>
      <c r="K78" s="64" t="str">
        <f t="shared" si="14"/>
        <v>0</v>
      </c>
      <c r="L78" s="65" t="str">
        <f t="shared" si="15"/>
        <v>0</v>
      </c>
      <c r="M78" s="55">
        <f>SUMIFS($J:$J,$C:$C,Data!$B$6,$B:$B,$B78)</f>
        <v>0</v>
      </c>
      <c r="N78" s="55">
        <f>SUMIFS($J:$J,$C:$C,Data!$B$7,$B:$B,$B78)</f>
        <v>0</v>
      </c>
      <c r="O78" s="55">
        <f>SUMIFS($J:$J,$C:$C,Data!$B$8,$B:$B,$B78)</f>
        <v>0</v>
      </c>
      <c r="P78" s="55">
        <f t="shared" si="20"/>
        <v>0</v>
      </c>
      <c r="Q78" s="55">
        <f t="shared" si="21"/>
        <v>0</v>
      </c>
      <c r="R78" s="25" t="b">
        <f>AND($L78="A",$C$5=Data!$G$24)</f>
        <v>0</v>
      </c>
      <c r="S78" s="25" t="b">
        <f>AND($L78="A",$C$5=Data!$G$23)</f>
        <v>0</v>
      </c>
      <c r="T78" s="55">
        <f t="shared" si="22"/>
        <v>0</v>
      </c>
      <c r="U78" s="55">
        <f t="shared" si="16"/>
        <v>0</v>
      </c>
      <c r="V78" s="25" t="b">
        <f>AND($L78="B",$C$6=Data!$G$24)</f>
        <v>0</v>
      </c>
      <c r="W78" s="25" t="b">
        <f>AND($L78="B",$C$6=Data!$G$23)</f>
        <v>0</v>
      </c>
      <c r="X78" s="55">
        <f t="shared" si="23"/>
        <v>0</v>
      </c>
      <c r="Y78" s="55">
        <f t="shared" si="17"/>
        <v>0</v>
      </c>
      <c r="Z78" s="25" t="b">
        <f>AND($L78="C",$C$7=Data!$G$24)</f>
        <v>0</v>
      </c>
      <c r="AA78" s="25" t="b">
        <f>AND($L78="C",$C$7=Data!$G$23)</f>
        <v>0</v>
      </c>
      <c r="AB78" s="55">
        <f t="shared" si="24"/>
        <v>0</v>
      </c>
      <c r="AC78" s="55">
        <f t="shared" si="18"/>
        <v>0</v>
      </c>
      <c r="AE78" s="55">
        <f t="shared" si="25"/>
        <v>0</v>
      </c>
      <c r="AG78" s="125" t="b">
        <f>OR(AND($C$5=Data!$G$24,K78="A"),AND($C$6=Data!$G$24,K78="B"),AND($C$7=Data!$G$24,K78="C"))*COUNTIFS(B:B,B78,K:K,K78,B:B,"&lt;&gt;"&amp;"",C:C,"&lt;&gt;"&amp;"")&gt;1</f>
        <v>0</v>
      </c>
      <c r="AH78" s="125" t="b">
        <f t="shared" si="26"/>
        <v>0</v>
      </c>
      <c r="AI78" s="55">
        <f t="shared" si="27"/>
        <v>0</v>
      </c>
    </row>
    <row r="79" spans="1:35" ht="30.75" customHeight="1" x14ac:dyDescent="0.25">
      <c r="A79" s="57"/>
      <c r="B79" s="57"/>
      <c r="C79" s="59"/>
      <c r="D79" s="119"/>
      <c r="E79" s="43"/>
      <c r="F79" s="43"/>
      <c r="G79" s="58"/>
      <c r="H79" s="123"/>
      <c r="I79" s="132"/>
      <c r="J79" s="135">
        <f t="shared" si="19"/>
        <v>0</v>
      </c>
      <c r="K79" s="64" t="str">
        <f t="shared" si="14"/>
        <v>0</v>
      </c>
      <c r="L79" s="65" t="str">
        <f t="shared" si="15"/>
        <v>0</v>
      </c>
      <c r="M79" s="55">
        <f>SUMIFS($J:$J,$C:$C,Data!$B$6,$B:$B,$B79)</f>
        <v>0</v>
      </c>
      <c r="N79" s="55">
        <f>SUMIFS($J:$J,$C:$C,Data!$B$7,$B:$B,$B79)</f>
        <v>0</v>
      </c>
      <c r="O79" s="55">
        <f>SUMIFS($J:$J,$C:$C,Data!$B$8,$B:$B,$B79)</f>
        <v>0</v>
      </c>
      <c r="P79" s="55">
        <f t="shared" si="20"/>
        <v>0</v>
      </c>
      <c r="Q79" s="55">
        <f t="shared" si="21"/>
        <v>0</v>
      </c>
      <c r="R79" s="25" t="b">
        <f>AND($L79="A",$C$5=Data!$G$24)</f>
        <v>0</v>
      </c>
      <c r="S79" s="25" t="b">
        <f>AND($L79="A",$C$5=Data!$G$23)</f>
        <v>0</v>
      </c>
      <c r="T79" s="55">
        <f t="shared" si="22"/>
        <v>0</v>
      </c>
      <c r="U79" s="55">
        <f t="shared" si="16"/>
        <v>0</v>
      </c>
      <c r="V79" s="25" t="b">
        <f>AND($L79="B",$C$6=Data!$G$24)</f>
        <v>0</v>
      </c>
      <c r="W79" s="25" t="b">
        <f>AND($L79="B",$C$6=Data!$G$23)</f>
        <v>0</v>
      </c>
      <c r="X79" s="55">
        <f t="shared" si="23"/>
        <v>0</v>
      </c>
      <c r="Y79" s="55">
        <f t="shared" si="17"/>
        <v>0</v>
      </c>
      <c r="Z79" s="25" t="b">
        <f>AND($L79="C",$C$7=Data!$G$24)</f>
        <v>0</v>
      </c>
      <c r="AA79" s="25" t="b">
        <f>AND($L79="C",$C$7=Data!$G$23)</f>
        <v>0</v>
      </c>
      <c r="AB79" s="55">
        <f t="shared" si="24"/>
        <v>0</v>
      </c>
      <c r="AC79" s="55">
        <f t="shared" si="18"/>
        <v>0</v>
      </c>
      <c r="AE79" s="55">
        <f t="shared" si="25"/>
        <v>0</v>
      </c>
      <c r="AG79" s="125" t="b">
        <f>OR(AND($C$5=Data!$G$24,K79="A"),AND($C$6=Data!$G$24,K79="B"),AND($C$7=Data!$G$24,K79="C"))*COUNTIFS(B:B,B79,K:K,K79,B:B,"&lt;&gt;"&amp;"",C:C,"&lt;&gt;"&amp;"")&gt;1</f>
        <v>0</v>
      </c>
      <c r="AH79" s="125" t="b">
        <f t="shared" si="26"/>
        <v>0</v>
      </c>
      <c r="AI79" s="55">
        <f t="shared" si="27"/>
        <v>0</v>
      </c>
    </row>
    <row r="80" spans="1:35" ht="30.75" customHeight="1" x14ac:dyDescent="0.25">
      <c r="A80" s="57"/>
      <c r="B80" s="57"/>
      <c r="C80" s="59"/>
      <c r="D80" s="119"/>
      <c r="E80" s="43"/>
      <c r="F80" s="43"/>
      <c r="G80" s="58"/>
      <c r="H80" s="123"/>
      <c r="I80" s="132"/>
      <c r="J80" s="135">
        <f t="shared" si="19"/>
        <v>0</v>
      </c>
      <c r="K80" s="64" t="str">
        <f t="shared" si="14"/>
        <v>0</v>
      </c>
      <c r="L80" s="65" t="str">
        <f t="shared" si="15"/>
        <v>0</v>
      </c>
      <c r="M80" s="55">
        <f>SUMIFS($J:$J,$C:$C,Data!$B$6,$B:$B,$B80)</f>
        <v>0</v>
      </c>
      <c r="N80" s="55">
        <f>SUMIFS($J:$J,$C:$C,Data!$B$7,$B:$B,$B80)</f>
        <v>0</v>
      </c>
      <c r="O80" s="55">
        <f>SUMIFS($J:$J,$C:$C,Data!$B$8,$B:$B,$B80)</f>
        <v>0</v>
      </c>
      <c r="P80" s="55">
        <f t="shared" si="20"/>
        <v>0</v>
      </c>
      <c r="Q80" s="55">
        <f t="shared" si="21"/>
        <v>0</v>
      </c>
      <c r="R80" s="25" t="b">
        <f>AND($L80="A",$C$5=Data!$G$24)</f>
        <v>0</v>
      </c>
      <c r="S80" s="25" t="b">
        <f>AND($L80="A",$C$5=Data!$G$23)</f>
        <v>0</v>
      </c>
      <c r="T80" s="55">
        <f t="shared" si="22"/>
        <v>0</v>
      </c>
      <c r="U80" s="55">
        <f t="shared" si="16"/>
        <v>0</v>
      </c>
      <c r="V80" s="25" t="b">
        <f>AND($L80="B",$C$6=Data!$G$24)</f>
        <v>0</v>
      </c>
      <c r="W80" s="25" t="b">
        <f>AND($L80="B",$C$6=Data!$G$23)</f>
        <v>0</v>
      </c>
      <c r="X80" s="55">
        <f t="shared" si="23"/>
        <v>0</v>
      </c>
      <c r="Y80" s="55">
        <f t="shared" si="17"/>
        <v>0</v>
      </c>
      <c r="Z80" s="25" t="b">
        <f>AND($L80="C",$C$7=Data!$G$24)</f>
        <v>0</v>
      </c>
      <c r="AA80" s="25" t="b">
        <f>AND($L80="C",$C$7=Data!$G$23)</f>
        <v>0</v>
      </c>
      <c r="AB80" s="55">
        <f t="shared" si="24"/>
        <v>0</v>
      </c>
      <c r="AC80" s="55">
        <f t="shared" si="18"/>
        <v>0</v>
      </c>
      <c r="AE80" s="55">
        <f t="shared" si="25"/>
        <v>0</v>
      </c>
      <c r="AG80" s="125" t="b">
        <f>OR(AND($C$5=Data!$G$24,K80="A"),AND($C$6=Data!$G$24,K80="B"),AND($C$7=Data!$G$24,K80="C"))*COUNTIFS(B:B,B80,K:K,K80,B:B,"&lt;&gt;"&amp;"",C:C,"&lt;&gt;"&amp;"")&gt;1</f>
        <v>0</v>
      </c>
      <c r="AH80" s="125" t="b">
        <f t="shared" si="26"/>
        <v>0</v>
      </c>
      <c r="AI80" s="55">
        <f t="shared" si="27"/>
        <v>0</v>
      </c>
    </row>
    <row r="81" spans="1:35" ht="30.75" customHeight="1" x14ac:dyDescent="0.25">
      <c r="A81" s="57"/>
      <c r="B81" s="57"/>
      <c r="C81" s="59"/>
      <c r="D81" s="119"/>
      <c r="E81" s="43"/>
      <c r="F81" s="43"/>
      <c r="G81" s="58"/>
      <c r="H81" s="123"/>
      <c r="I81" s="132"/>
      <c r="J81" s="135">
        <f t="shared" si="19"/>
        <v>0</v>
      </c>
      <c r="K81" s="64" t="str">
        <f t="shared" si="14"/>
        <v>0</v>
      </c>
      <c r="L81" s="65" t="str">
        <f t="shared" si="15"/>
        <v>0</v>
      </c>
      <c r="M81" s="55">
        <f>SUMIFS($J:$J,$C:$C,Data!$B$6,$B:$B,$B81)</f>
        <v>0</v>
      </c>
      <c r="N81" s="55">
        <f>SUMIFS($J:$J,$C:$C,Data!$B$7,$B:$B,$B81)</f>
        <v>0</v>
      </c>
      <c r="O81" s="55">
        <f>SUMIFS($J:$J,$C:$C,Data!$B$8,$B:$B,$B81)</f>
        <v>0</v>
      </c>
      <c r="P81" s="55">
        <f t="shared" si="20"/>
        <v>0</v>
      </c>
      <c r="Q81" s="55">
        <f t="shared" si="21"/>
        <v>0</v>
      </c>
      <c r="R81" s="25" t="b">
        <f>AND($L81="A",$C$5=Data!$G$24)</f>
        <v>0</v>
      </c>
      <c r="S81" s="25" t="b">
        <f>AND($L81="A",$C$5=Data!$G$23)</f>
        <v>0</v>
      </c>
      <c r="T81" s="55">
        <f t="shared" si="22"/>
        <v>0</v>
      </c>
      <c r="U81" s="55">
        <f t="shared" si="16"/>
        <v>0</v>
      </c>
      <c r="V81" s="25" t="b">
        <f>AND($L81="B",$C$6=Data!$G$24)</f>
        <v>0</v>
      </c>
      <c r="W81" s="25" t="b">
        <f>AND($L81="B",$C$6=Data!$G$23)</f>
        <v>0</v>
      </c>
      <c r="X81" s="55">
        <f t="shared" si="23"/>
        <v>0</v>
      </c>
      <c r="Y81" s="55">
        <f t="shared" si="17"/>
        <v>0</v>
      </c>
      <c r="Z81" s="25" t="b">
        <f>AND($L81="C",$C$7=Data!$G$24)</f>
        <v>0</v>
      </c>
      <c r="AA81" s="25" t="b">
        <f>AND($L81="C",$C$7=Data!$G$23)</f>
        <v>0</v>
      </c>
      <c r="AB81" s="55">
        <f t="shared" si="24"/>
        <v>0</v>
      </c>
      <c r="AC81" s="55">
        <f t="shared" si="18"/>
        <v>0</v>
      </c>
      <c r="AE81" s="55">
        <f t="shared" si="25"/>
        <v>0</v>
      </c>
      <c r="AG81" s="125" t="b">
        <f>OR(AND($C$5=Data!$G$24,K81="A"),AND($C$6=Data!$G$24,K81="B"),AND($C$7=Data!$G$24,K81="C"))*COUNTIFS(B:B,B81,K:K,K81,B:B,"&lt;&gt;"&amp;"",C:C,"&lt;&gt;"&amp;"")&gt;1</f>
        <v>0</v>
      </c>
      <c r="AH81" s="125" t="b">
        <f t="shared" si="26"/>
        <v>0</v>
      </c>
      <c r="AI81" s="55">
        <f t="shared" si="27"/>
        <v>0</v>
      </c>
    </row>
    <row r="82" spans="1:35" ht="30.75" customHeight="1" x14ac:dyDescent="0.25">
      <c r="A82" s="57"/>
      <c r="B82" s="57"/>
      <c r="C82" s="59"/>
      <c r="D82" s="119"/>
      <c r="E82" s="43"/>
      <c r="F82" s="43"/>
      <c r="G82" s="58"/>
      <c r="H82" s="123"/>
      <c r="I82" s="132"/>
      <c r="J82" s="135">
        <f t="shared" si="19"/>
        <v>0</v>
      </c>
      <c r="K82" s="64" t="str">
        <f t="shared" si="14"/>
        <v>0</v>
      </c>
      <c r="L82" s="65" t="str">
        <f t="shared" si="15"/>
        <v>0</v>
      </c>
      <c r="M82" s="55">
        <f>SUMIFS($J:$J,$C:$C,Data!$B$6,$B:$B,$B82)</f>
        <v>0</v>
      </c>
      <c r="N82" s="55">
        <f>SUMIFS($J:$J,$C:$C,Data!$B$7,$B:$B,$B82)</f>
        <v>0</v>
      </c>
      <c r="O82" s="55">
        <f>SUMIFS($J:$J,$C:$C,Data!$B$8,$B:$B,$B82)</f>
        <v>0</v>
      </c>
      <c r="P82" s="55">
        <f t="shared" si="20"/>
        <v>0</v>
      </c>
      <c r="Q82" s="55">
        <f t="shared" si="21"/>
        <v>0</v>
      </c>
      <c r="R82" s="25" t="b">
        <f>AND($L82="A",$C$5=Data!$G$24)</f>
        <v>0</v>
      </c>
      <c r="S82" s="25" t="b">
        <f>AND($L82="A",$C$5=Data!$G$23)</f>
        <v>0</v>
      </c>
      <c r="T82" s="55">
        <f t="shared" si="22"/>
        <v>0</v>
      </c>
      <c r="U82" s="55">
        <f t="shared" si="16"/>
        <v>0</v>
      </c>
      <c r="V82" s="25" t="b">
        <f>AND($L82="B",$C$6=Data!$G$24)</f>
        <v>0</v>
      </c>
      <c r="W82" s="25" t="b">
        <f>AND($L82="B",$C$6=Data!$G$23)</f>
        <v>0</v>
      </c>
      <c r="X82" s="55">
        <f t="shared" si="23"/>
        <v>0</v>
      </c>
      <c r="Y82" s="55">
        <f t="shared" si="17"/>
        <v>0</v>
      </c>
      <c r="Z82" s="25" t="b">
        <f>AND($L82="C",$C$7=Data!$G$24)</f>
        <v>0</v>
      </c>
      <c r="AA82" s="25" t="b">
        <f>AND($L82="C",$C$7=Data!$G$23)</f>
        <v>0</v>
      </c>
      <c r="AB82" s="55">
        <f t="shared" si="24"/>
        <v>0</v>
      </c>
      <c r="AC82" s="55">
        <f t="shared" si="18"/>
        <v>0</v>
      </c>
      <c r="AE82" s="55">
        <f t="shared" si="25"/>
        <v>0</v>
      </c>
      <c r="AG82" s="125" t="b">
        <f>OR(AND($C$5=Data!$G$24,K82="A"),AND($C$6=Data!$G$24,K82="B"),AND($C$7=Data!$G$24,K82="C"))*COUNTIFS(B:B,B82,K:K,K82,B:B,"&lt;&gt;"&amp;"",C:C,"&lt;&gt;"&amp;"")&gt;1</f>
        <v>0</v>
      </c>
      <c r="AH82" s="125" t="b">
        <f t="shared" si="26"/>
        <v>0</v>
      </c>
      <c r="AI82" s="55">
        <f t="shared" si="27"/>
        <v>0</v>
      </c>
    </row>
    <row r="83" spans="1:35" ht="30.75" customHeight="1" x14ac:dyDescent="0.25">
      <c r="A83" s="57"/>
      <c r="B83" s="57"/>
      <c r="C83" s="59"/>
      <c r="D83" s="119"/>
      <c r="E83" s="43"/>
      <c r="F83" s="43"/>
      <c r="G83" s="58"/>
      <c r="H83" s="123"/>
      <c r="I83" s="132"/>
      <c r="J83" s="135">
        <f t="shared" si="19"/>
        <v>0</v>
      </c>
      <c r="K83" s="64" t="str">
        <f t="shared" si="14"/>
        <v>0</v>
      </c>
      <c r="L83" s="65" t="str">
        <f t="shared" si="15"/>
        <v>0</v>
      </c>
      <c r="M83" s="55">
        <f>SUMIFS($J:$J,$C:$C,Data!$B$6,$B:$B,$B83)</f>
        <v>0</v>
      </c>
      <c r="N83" s="55">
        <f>SUMIFS($J:$J,$C:$C,Data!$B$7,$B:$B,$B83)</f>
        <v>0</v>
      </c>
      <c r="O83" s="55">
        <f>SUMIFS($J:$J,$C:$C,Data!$B$8,$B:$B,$B83)</f>
        <v>0</v>
      </c>
      <c r="P83" s="55">
        <f t="shared" si="20"/>
        <v>0</v>
      </c>
      <c r="Q83" s="55">
        <f t="shared" si="21"/>
        <v>0</v>
      </c>
      <c r="R83" s="25" t="b">
        <f>AND($L83="A",$C$5=Data!$G$24)</f>
        <v>0</v>
      </c>
      <c r="S83" s="25" t="b">
        <f>AND($L83="A",$C$5=Data!$G$23)</f>
        <v>0</v>
      </c>
      <c r="T83" s="55">
        <f t="shared" si="22"/>
        <v>0</v>
      </c>
      <c r="U83" s="55">
        <f t="shared" si="16"/>
        <v>0</v>
      </c>
      <c r="V83" s="25" t="b">
        <f>AND($L83="B",$C$6=Data!$G$24)</f>
        <v>0</v>
      </c>
      <c r="W83" s="25" t="b">
        <f>AND($L83="B",$C$6=Data!$G$23)</f>
        <v>0</v>
      </c>
      <c r="X83" s="55">
        <f t="shared" si="23"/>
        <v>0</v>
      </c>
      <c r="Y83" s="55">
        <f t="shared" si="17"/>
        <v>0</v>
      </c>
      <c r="Z83" s="25" t="b">
        <f>AND($L83="C",$C$7=Data!$G$24)</f>
        <v>0</v>
      </c>
      <c r="AA83" s="25" t="b">
        <f>AND($L83="C",$C$7=Data!$G$23)</f>
        <v>0</v>
      </c>
      <c r="AB83" s="55">
        <f t="shared" si="24"/>
        <v>0</v>
      </c>
      <c r="AC83" s="55">
        <f t="shared" si="18"/>
        <v>0</v>
      </c>
      <c r="AE83" s="55">
        <f t="shared" si="25"/>
        <v>0</v>
      </c>
      <c r="AG83" s="125" t="b">
        <f>OR(AND($C$5=Data!$G$24,K83="A"),AND($C$6=Data!$G$24,K83="B"),AND($C$7=Data!$G$24,K83="C"))*COUNTIFS(B:B,B83,K:K,K83,B:B,"&lt;&gt;"&amp;"",C:C,"&lt;&gt;"&amp;"")&gt;1</f>
        <v>0</v>
      </c>
      <c r="AH83" s="125" t="b">
        <f t="shared" si="26"/>
        <v>0</v>
      </c>
      <c r="AI83" s="55">
        <f t="shared" si="27"/>
        <v>0</v>
      </c>
    </row>
    <row r="84" spans="1:35" ht="30.75" customHeight="1" x14ac:dyDescent="0.25">
      <c r="A84" s="57"/>
      <c r="B84" s="57"/>
      <c r="C84" s="59"/>
      <c r="D84" s="119"/>
      <c r="E84" s="43"/>
      <c r="F84" s="43"/>
      <c r="G84" s="58"/>
      <c r="H84" s="123"/>
      <c r="I84" s="132"/>
      <c r="J84" s="135">
        <f t="shared" si="19"/>
        <v>0</v>
      </c>
      <c r="K84" s="64" t="str">
        <f t="shared" si="14"/>
        <v>0</v>
      </c>
      <c r="L84" s="65" t="str">
        <f t="shared" si="15"/>
        <v>0</v>
      </c>
      <c r="M84" s="55">
        <f>SUMIFS($J:$J,$C:$C,Data!$B$6,$B:$B,$B84)</f>
        <v>0</v>
      </c>
      <c r="N84" s="55">
        <f>SUMIFS($J:$J,$C:$C,Data!$B$7,$B:$B,$B84)</f>
        <v>0</v>
      </c>
      <c r="O84" s="55">
        <f>SUMIFS($J:$J,$C:$C,Data!$B$8,$B:$B,$B84)</f>
        <v>0</v>
      </c>
      <c r="P84" s="55">
        <f t="shared" si="20"/>
        <v>0</v>
      </c>
      <c r="Q84" s="55">
        <f t="shared" si="21"/>
        <v>0</v>
      </c>
      <c r="R84" s="25" t="b">
        <f>AND($L84="A",$C$5=Data!$G$24)</f>
        <v>0</v>
      </c>
      <c r="S84" s="25" t="b">
        <f>AND($L84="A",$C$5=Data!$G$23)</f>
        <v>0</v>
      </c>
      <c r="T84" s="55">
        <f t="shared" si="22"/>
        <v>0</v>
      </c>
      <c r="U84" s="55">
        <f t="shared" si="16"/>
        <v>0</v>
      </c>
      <c r="V84" s="25" t="b">
        <f>AND($L84="B",$C$6=Data!$G$24)</f>
        <v>0</v>
      </c>
      <c r="W84" s="25" t="b">
        <f>AND($L84="B",$C$6=Data!$G$23)</f>
        <v>0</v>
      </c>
      <c r="X84" s="55">
        <f t="shared" si="23"/>
        <v>0</v>
      </c>
      <c r="Y84" s="55">
        <f t="shared" si="17"/>
        <v>0</v>
      </c>
      <c r="Z84" s="25" t="b">
        <f>AND($L84="C",$C$7=Data!$G$24)</f>
        <v>0</v>
      </c>
      <c r="AA84" s="25" t="b">
        <f>AND($L84="C",$C$7=Data!$G$23)</f>
        <v>0</v>
      </c>
      <c r="AB84" s="55">
        <f t="shared" si="24"/>
        <v>0</v>
      </c>
      <c r="AC84" s="55">
        <f t="shared" si="18"/>
        <v>0</v>
      </c>
      <c r="AE84" s="55">
        <f t="shared" si="25"/>
        <v>0</v>
      </c>
      <c r="AG84" s="125" t="b">
        <f>OR(AND($C$5=Data!$G$24,K84="A"),AND($C$6=Data!$G$24,K84="B"),AND($C$7=Data!$G$24,K84="C"))*COUNTIFS(B:B,B84,K:K,K84,B:B,"&lt;&gt;"&amp;"",C:C,"&lt;&gt;"&amp;"")&gt;1</f>
        <v>0</v>
      </c>
      <c r="AH84" s="125" t="b">
        <f t="shared" si="26"/>
        <v>0</v>
      </c>
      <c r="AI84" s="55">
        <f t="shared" si="27"/>
        <v>0</v>
      </c>
    </row>
    <row r="85" spans="1:35" ht="30.75" customHeight="1" x14ac:dyDescent="0.25">
      <c r="A85" s="57"/>
      <c r="B85" s="57"/>
      <c r="C85" s="59"/>
      <c r="D85" s="119"/>
      <c r="E85" s="43"/>
      <c r="F85" s="43"/>
      <c r="G85" s="58"/>
      <c r="H85" s="123"/>
      <c r="I85" s="132"/>
      <c r="J85" s="135">
        <f t="shared" si="19"/>
        <v>0</v>
      </c>
      <c r="K85" s="64" t="str">
        <f t="shared" si="14"/>
        <v>0</v>
      </c>
      <c r="L85" s="65" t="str">
        <f t="shared" si="15"/>
        <v>0</v>
      </c>
      <c r="M85" s="55">
        <f>SUMIFS($J:$J,$C:$C,Data!$B$6,$B:$B,$B85)</f>
        <v>0</v>
      </c>
      <c r="N85" s="55">
        <f>SUMIFS($J:$J,$C:$C,Data!$B$7,$B:$B,$B85)</f>
        <v>0</v>
      </c>
      <c r="O85" s="55">
        <f>SUMIFS($J:$J,$C:$C,Data!$B$8,$B:$B,$B85)</f>
        <v>0</v>
      </c>
      <c r="P85" s="55">
        <f t="shared" si="20"/>
        <v>0</v>
      </c>
      <c r="Q85" s="55">
        <f t="shared" si="21"/>
        <v>0</v>
      </c>
      <c r="R85" s="25" t="b">
        <f>AND($L85="A",$C$5=Data!$G$24)</f>
        <v>0</v>
      </c>
      <c r="S85" s="25" t="b">
        <f>AND($L85="A",$C$5=Data!$G$23)</f>
        <v>0</v>
      </c>
      <c r="T85" s="55">
        <f t="shared" si="22"/>
        <v>0</v>
      </c>
      <c r="U85" s="55">
        <f t="shared" si="16"/>
        <v>0</v>
      </c>
      <c r="V85" s="25" t="b">
        <f>AND($L85="B",$C$6=Data!$G$24)</f>
        <v>0</v>
      </c>
      <c r="W85" s="25" t="b">
        <f>AND($L85="B",$C$6=Data!$G$23)</f>
        <v>0</v>
      </c>
      <c r="X85" s="55">
        <f t="shared" si="23"/>
        <v>0</v>
      </c>
      <c r="Y85" s="55">
        <f t="shared" si="17"/>
        <v>0</v>
      </c>
      <c r="Z85" s="25" t="b">
        <f>AND($L85="C",$C$7=Data!$G$24)</f>
        <v>0</v>
      </c>
      <c r="AA85" s="25" t="b">
        <f>AND($L85="C",$C$7=Data!$G$23)</f>
        <v>0</v>
      </c>
      <c r="AB85" s="55">
        <f t="shared" si="24"/>
        <v>0</v>
      </c>
      <c r="AC85" s="55">
        <f t="shared" si="18"/>
        <v>0</v>
      </c>
      <c r="AE85" s="55">
        <f t="shared" si="25"/>
        <v>0</v>
      </c>
      <c r="AG85" s="125" t="b">
        <f>OR(AND($C$5=Data!$G$24,K85="A"),AND($C$6=Data!$G$24,K85="B"),AND($C$7=Data!$G$24,K85="C"))*COUNTIFS(B:B,B85,K:K,K85,B:B,"&lt;&gt;"&amp;"",C:C,"&lt;&gt;"&amp;"")&gt;1</f>
        <v>0</v>
      </c>
      <c r="AH85" s="125" t="b">
        <f t="shared" si="26"/>
        <v>0</v>
      </c>
      <c r="AI85" s="55">
        <f t="shared" si="27"/>
        <v>0</v>
      </c>
    </row>
    <row r="86" spans="1:35" ht="30.75" customHeight="1" x14ac:dyDescent="0.25">
      <c r="A86" s="57"/>
      <c r="B86" s="57"/>
      <c r="C86" s="59"/>
      <c r="D86" s="119"/>
      <c r="E86" s="43"/>
      <c r="F86" s="43"/>
      <c r="G86" s="58"/>
      <c r="H86" s="123"/>
      <c r="I86" s="132"/>
      <c r="J86" s="135">
        <f t="shared" si="19"/>
        <v>0</v>
      </c>
      <c r="K86" s="64" t="str">
        <f t="shared" si="14"/>
        <v>0</v>
      </c>
      <c r="L86" s="65" t="str">
        <f t="shared" si="15"/>
        <v>0</v>
      </c>
      <c r="M86" s="55">
        <f>SUMIFS($J:$J,$C:$C,Data!$B$6,$B:$B,$B86)</f>
        <v>0</v>
      </c>
      <c r="N86" s="55">
        <f>SUMIFS($J:$J,$C:$C,Data!$B$7,$B:$B,$B86)</f>
        <v>0</v>
      </c>
      <c r="O86" s="55">
        <f>SUMIFS($J:$J,$C:$C,Data!$B$8,$B:$B,$B86)</f>
        <v>0</v>
      </c>
      <c r="P86" s="55">
        <f t="shared" si="20"/>
        <v>0</v>
      </c>
      <c r="Q86" s="55">
        <f t="shared" si="21"/>
        <v>0</v>
      </c>
      <c r="R86" s="25" t="b">
        <f>AND($L86="A",$C$5=Data!$G$24)</f>
        <v>0</v>
      </c>
      <c r="S86" s="25" t="b">
        <f>AND($L86="A",$C$5=Data!$G$23)</f>
        <v>0</v>
      </c>
      <c r="T86" s="55">
        <f t="shared" si="22"/>
        <v>0</v>
      </c>
      <c r="U86" s="55">
        <f t="shared" si="16"/>
        <v>0</v>
      </c>
      <c r="V86" s="25" t="b">
        <f>AND($L86="B",$C$6=Data!$G$24)</f>
        <v>0</v>
      </c>
      <c r="W86" s="25" t="b">
        <f>AND($L86="B",$C$6=Data!$G$23)</f>
        <v>0</v>
      </c>
      <c r="X86" s="55">
        <f t="shared" si="23"/>
        <v>0</v>
      </c>
      <c r="Y86" s="55">
        <f t="shared" si="17"/>
        <v>0</v>
      </c>
      <c r="Z86" s="25" t="b">
        <f>AND($L86="C",$C$7=Data!$G$24)</f>
        <v>0</v>
      </c>
      <c r="AA86" s="25" t="b">
        <f>AND($L86="C",$C$7=Data!$G$23)</f>
        <v>0</v>
      </c>
      <c r="AB86" s="55">
        <f t="shared" si="24"/>
        <v>0</v>
      </c>
      <c r="AC86" s="55">
        <f t="shared" si="18"/>
        <v>0</v>
      </c>
      <c r="AE86" s="55">
        <f t="shared" si="25"/>
        <v>0</v>
      </c>
      <c r="AG86" s="125" t="b">
        <f>OR(AND($C$5=Data!$G$24,K86="A"),AND($C$6=Data!$G$24,K86="B"),AND($C$7=Data!$G$24,K86="C"))*COUNTIFS(B:B,B86,K:K,K86,B:B,"&lt;&gt;"&amp;"",C:C,"&lt;&gt;"&amp;"")&gt;1</f>
        <v>0</v>
      </c>
      <c r="AH86" s="125" t="b">
        <f t="shared" si="26"/>
        <v>0</v>
      </c>
      <c r="AI86" s="55">
        <f t="shared" si="27"/>
        <v>0</v>
      </c>
    </row>
    <row r="87" spans="1:35" ht="30.75" customHeight="1" x14ac:dyDescent="0.25">
      <c r="A87" s="57"/>
      <c r="B87" s="57"/>
      <c r="C87" s="59"/>
      <c r="D87" s="119"/>
      <c r="E87" s="43"/>
      <c r="F87" s="43"/>
      <c r="G87" s="58"/>
      <c r="H87" s="123"/>
      <c r="I87" s="132"/>
      <c r="J87" s="135">
        <f t="shared" si="19"/>
        <v>0</v>
      </c>
      <c r="K87" s="64" t="str">
        <f t="shared" si="14"/>
        <v>0</v>
      </c>
      <c r="L87" s="65" t="str">
        <f t="shared" si="15"/>
        <v>0</v>
      </c>
      <c r="M87" s="55">
        <f>SUMIFS($J:$J,$C:$C,Data!$B$6,$B:$B,$B87)</f>
        <v>0</v>
      </c>
      <c r="N87" s="55">
        <f>SUMIFS($J:$J,$C:$C,Data!$B$7,$B:$B,$B87)</f>
        <v>0</v>
      </c>
      <c r="O87" s="55">
        <f>SUMIFS($J:$J,$C:$C,Data!$B$8,$B:$B,$B87)</f>
        <v>0</v>
      </c>
      <c r="P87" s="55">
        <f t="shared" si="20"/>
        <v>0</v>
      </c>
      <c r="Q87" s="55">
        <f t="shared" si="21"/>
        <v>0</v>
      </c>
      <c r="R87" s="25" t="b">
        <f>AND($L87="A",$C$5=Data!$G$24)</f>
        <v>0</v>
      </c>
      <c r="S87" s="25" t="b">
        <f>AND($L87="A",$C$5=Data!$G$23)</f>
        <v>0</v>
      </c>
      <c r="T87" s="55">
        <f t="shared" si="22"/>
        <v>0</v>
      </c>
      <c r="U87" s="55">
        <f t="shared" si="16"/>
        <v>0</v>
      </c>
      <c r="V87" s="25" t="b">
        <f>AND($L87="B",$C$6=Data!$G$24)</f>
        <v>0</v>
      </c>
      <c r="W87" s="25" t="b">
        <f>AND($L87="B",$C$6=Data!$G$23)</f>
        <v>0</v>
      </c>
      <c r="X87" s="55">
        <f t="shared" si="23"/>
        <v>0</v>
      </c>
      <c r="Y87" s="55">
        <f t="shared" si="17"/>
        <v>0</v>
      </c>
      <c r="Z87" s="25" t="b">
        <f>AND($L87="C",$C$7=Data!$G$24)</f>
        <v>0</v>
      </c>
      <c r="AA87" s="25" t="b">
        <f>AND($L87="C",$C$7=Data!$G$23)</f>
        <v>0</v>
      </c>
      <c r="AB87" s="55">
        <f t="shared" si="24"/>
        <v>0</v>
      </c>
      <c r="AC87" s="55">
        <f t="shared" si="18"/>
        <v>0</v>
      </c>
      <c r="AE87" s="55">
        <f t="shared" si="25"/>
        <v>0</v>
      </c>
      <c r="AG87" s="125" t="b">
        <f>OR(AND($C$5=Data!$G$24,K87="A"),AND($C$6=Data!$G$24,K87="B"),AND($C$7=Data!$G$24,K87="C"))*COUNTIFS(B:B,B87,K:K,K87,B:B,"&lt;&gt;"&amp;"",C:C,"&lt;&gt;"&amp;"")&gt;1</f>
        <v>0</v>
      </c>
      <c r="AH87" s="125" t="b">
        <f t="shared" si="26"/>
        <v>0</v>
      </c>
      <c r="AI87" s="55">
        <f t="shared" si="27"/>
        <v>0</v>
      </c>
    </row>
    <row r="88" spans="1:35" ht="30.75" customHeight="1" x14ac:dyDescent="0.25">
      <c r="A88" s="57"/>
      <c r="B88" s="57"/>
      <c r="C88" s="59"/>
      <c r="D88" s="119"/>
      <c r="E88" s="43"/>
      <c r="F88" s="43"/>
      <c r="G88" s="58"/>
      <c r="H88" s="123"/>
      <c r="I88" s="132"/>
      <c r="J88" s="135">
        <f t="shared" si="19"/>
        <v>0</v>
      </c>
      <c r="K88" s="64" t="str">
        <f t="shared" si="14"/>
        <v>0</v>
      </c>
      <c r="L88" s="65" t="str">
        <f t="shared" si="15"/>
        <v>0</v>
      </c>
      <c r="M88" s="55">
        <f>SUMIFS($J:$J,$C:$C,Data!$B$6,$B:$B,$B88)</f>
        <v>0</v>
      </c>
      <c r="N88" s="55">
        <f>SUMIFS($J:$J,$C:$C,Data!$B$7,$B:$B,$B88)</f>
        <v>0</v>
      </c>
      <c r="O88" s="55">
        <f>SUMIFS($J:$J,$C:$C,Data!$B$8,$B:$B,$B88)</f>
        <v>0</v>
      </c>
      <c r="P88" s="55">
        <f t="shared" si="20"/>
        <v>0</v>
      </c>
      <c r="Q88" s="55">
        <f t="shared" si="21"/>
        <v>0</v>
      </c>
      <c r="R88" s="25" t="b">
        <f>AND($L88="A",$C$5=Data!$G$24)</f>
        <v>0</v>
      </c>
      <c r="S88" s="25" t="b">
        <f>AND($L88="A",$C$5=Data!$G$23)</f>
        <v>0</v>
      </c>
      <c r="T88" s="55">
        <f t="shared" si="22"/>
        <v>0</v>
      </c>
      <c r="U88" s="55">
        <f t="shared" si="16"/>
        <v>0</v>
      </c>
      <c r="V88" s="25" t="b">
        <f>AND($L88="B",$C$6=Data!$G$24)</f>
        <v>0</v>
      </c>
      <c r="W88" s="25" t="b">
        <f>AND($L88="B",$C$6=Data!$G$23)</f>
        <v>0</v>
      </c>
      <c r="X88" s="55">
        <f t="shared" si="23"/>
        <v>0</v>
      </c>
      <c r="Y88" s="55">
        <f t="shared" si="17"/>
        <v>0</v>
      </c>
      <c r="Z88" s="25" t="b">
        <f>AND($L88="C",$C$7=Data!$G$24)</f>
        <v>0</v>
      </c>
      <c r="AA88" s="25" t="b">
        <f>AND($L88="C",$C$7=Data!$G$23)</f>
        <v>0</v>
      </c>
      <c r="AB88" s="55">
        <f t="shared" si="24"/>
        <v>0</v>
      </c>
      <c r="AC88" s="55">
        <f t="shared" si="18"/>
        <v>0</v>
      </c>
      <c r="AE88" s="55">
        <f t="shared" si="25"/>
        <v>0</v>
      </c>
      <c r="AG88" s="125" t="b">
        <f>OR(AND($C$5=Data!$G$24,K88="A"),AND($C$6=Data!$G$24,K88="B"),AND($C$7=Data!$G$24,K88="C"))*COUNTIFS(B:B,B88,K:K,K88,B:B,"&lt;&gt;"&amp;"",C:C,"&lt;&gt;"&amp;"")&gt;1</f>
        <v>0</v>
      </c>
      <c r="AH88" s="125" t="b">
        <f t="shared" si="26"/>
        <v>0</v>
      </c>
      <c r="AI88" s="55">
        <f t="shared" si="27"/>
        <v>0</v>
      </c>
    </row>
    <row r="89" spans="1:35" ht="30.75" customHeight="1" x14ac:dyDescent="0.25">
      <c r="A89" s="57"/>
      <c r="B89" s="57"/>
      <c r="C89" s="59"/>
      <c r="D89" s="119"/>
      <c r="E89" s="43"/>
      <c r="F89" s="43"/>
      <c r="G89" s="58"/>
      <c r="H89" s="123"/>
      <c r="I89" s="132"/>
      <c r="J89" s="135">
        <f t="shared" si="19"/>
        <v>0</v>
      </c>
      <c r="K89" s="64" t="str">
        <f t="shared" si="14"/>
        <v>0</v>
      </c>
      <c r="L89" s="65" t="str">
        <f t="shared" si="15"/>
        <v>0</v>
      </c>
      <c r="M89" s="55">
        <f>SUMIFS($J:$J,$C:$C,Data!$B$6,$B:$B,$B89)</f>
        <v>0</v>
      </c>
      <c r="N89" s="55">
        <f>SUMIFS($J:$J,$C:$C,Data!$B$7,$B:$B,$B89)</f>
        <v>0</v>
      </c>
      <c r="O89" s="55">
        <f>SUMIFS($J:$J,$C:$C,Data!$B$8,$B:$B,$B89)</f>
        <v>0</v>
      </c>
      <c r="P89" s="55">
        <f t="shared" si="20"/>
        <v>0</v>
      </c>
      <c r="Q89" s="55">
        <f t="shared" si="21"/>
        <v>0</v>
      </c>
      <c r="R89" s="25" t="b">
        <f>AND($L89="A",$C$5=Data!$G$24)</f>
        <v>0</v>
      </c>
      <c r="S89" s="25" t="b">
        <f>AND($L89="A",$C$5=Data!$G$23)</f>
        <v>0</v>
      </c>
      <c r="T89" s="55">
        <f t="shared" si="22"/>
        <v>0</v>
      </c>
      <c r="U89" s="55">
        <f t="shared" si="16"/>
        <v>0</v>
      </c>
      <c r="V89" s="25" t="b">
        <f>AND($L89="B",$C$6=Data!$G$24)</f>
        <v>0</v>
      </c>
      <c r="W89" s="25" t="b">
        <f>AND($L89="B",$C$6=Data!$G$23)</f>
        <v>0</v>
      </c>
      <c r="X89" s="55">
        <f t="shared" si="23"/>
        <v>0</v>
      </c>
      <c r="Y89" s="55">
        <f t="shared" si="17"/>
        <v>0</v>
      </c>
      <c r="Z89" s="25" t="b">
        <f>AND($L89="C",$C$7=Data!$G$24)</f>
        <v>0</v>
      </c>
      <c r="AA89" s="25" t="b">
        <f>AND($L89="C",$C$7=Data!$G$23)</f>
        <v>0</v>
      </c>
      <c r="AB89" s="55">
        <f t="shared" si="24"/>
        <v>0</v>
      </c>
      <c r="AC89" s="55">
        <f t="shared" si="18"/>
        <v>0</v>
      </c>
      <c r="AE89" s="55">
        <f t="shared" si="25"/>
        <v>0</v>
      </c>
      <c r="AG89" s="125" t="b">
        <f>OR(AND($C$5=Data!$G$24,K89="A"),AND($C$6=Data!$G$24,K89="B"),AND($C$7=Data!$G$24,K89="C"))*COUNTIFS(B:B,B89,K:K,K89,B:B,"&lt;&gt;"&amp;"",C:C,"&lt;&gt;"&amp;"")&gt;1</f>
        <v>0</v>
      </c>
      <c r="AH89" s="125" t="b">
        <f t="shared" si="26"/>
        <v>0</v>
      </c>
      <c r="AI89" s="55">
        <f t="shared" si="27"/>
        <v>0</v>
      </c>
    </row>
    <row r="90" spans="1:35" ht="30.75" customHeight="1" x14ac:dyDescent="0.25">
      <c r="A90" s="57"/>
      <c r="B90" s="57"/>
      <c r="C90" s="59"/>
      <c r="D90" s="119"/>
      <c r="E90" s="43"/>
      <c r="F90" s="43"/>
      <c r="G90" s="58"/>
      <c r="H90" s="123"/>
      <c r="I90" s="132"/>
      <c r="J90" s="135">
        <f t="shared" si="19"/>
        <v>0</v>
      </c>
      <c r="K90" s="64" t="str">
        <f t="shared" si="14"/>
        <v>0</v>
      </c>
      <c r="L90" s="65" t="str">
        <f t="shared" si="15"/>
        <v>0</v>
      </c>
      <c r="M90" s="55">
        <f>SUMIFS($J:$J,$C:$C,Data!$B$6,$B:$B,$B90)</f>
        <v>0</v>
      </c>
      <c r="N90" s="55">
        <f>SUMIFS($J:$J,$C:$C,Data!$B$7,$B:$B,$B90)</f>
        <v>0</v>
      </c>
      <c r="O90" s="55">
        <f>SUMIFS($J:$J,$C:$C,Data!$B$8,$B:$B,$B90)</f>
        <v>0</v>
      </c>
      <c r="P90" s="55">
        <f t="shared" si="20"/>
        <v>0</v>
      </c>
      <c r="Q90" s="55">
        <f t="shared" si="21"/>
        <v>0</v>
      </c>
      <c r="R90" s="25" t="b">
        <f>AND($L90="A",$C$5=Data!$G$24)</f>
        <v>0</v>
      </c>
      <c r="S90" s="25" t="b">
        <f>AND($L90="A",$C$5=Data!$G$23)</f>
        <v>0</v>
      </c>
      <c r="T90" s="55">
        <f t="shared" si="22"/>
        <v>0</v>
      </c>
      <c r="U90" s="55">
        <f t="shared" si="16"/>
        <v>0</v>
      </c>
      <c r="V90" s="25" t="b">
        <f>AND($L90="B",$C$6=Data!$G$24)</f>
        <v>0</v>
      </c>
      <c r="W90" s="25" t="b">
        <f>AND($L90="B",$C$6=Data!$G$23)</f>
        <v>0</v>
      </c>
      <c r="X90" s="55">
        <f t="shared" si="23"/>
        <v>0</v>
      </c>
      <c r="Y90" s="55">
        <f t="shared" si="17"/>
        <v>0</v>
      </c>
      <c r="Z90" s="25" t="b">
        <f>AND($L90="C",$C$7=Data!$G$24)</f>
        <v>0</v>
      </c>
      <c r="AA90" s="25" t="b">
        <f>AND($L90="C",$C$7=Data!$G$23)</f>
        <v>0</v>
      </c>
      <c r="AB90" s="55">
        <f t="shared" si="24"/>
        <v>0</v>
      </c>
      <c r="AC90" s="55">
        <f t="shared" si="18"/>
        <v>0</v>
      </c>
      <c r="AE90" s="55">
        <f t="shared" si="25"/>
        <v>0</v>
      </c>
      <c r="AG90" s="125" t="b">
        <f>OR(AND($C$5=Data!$G$24,K90="A"),AND($C$6=Data!$G$24,K90="B"),AND($C$7=Data!$G$24,K90="C"))*COUNTIFS(B:B,B90,K:K,K90,B:B,"&lt;&gt;"&amp;"",C:C,"&lt;&gt;"&amp;"")&gt;1</f>
        <v>0</v>
      </c>
      <c r="AH90" s="125" t="b">
        <f t="shared" si="26"/>
        <v>0</v>
      </c>
      <c r="AI90" s="55">
        <f t="shared" si="27"/>
        <v>0</v>
      </c>
    </row>
    <row r="91" spans="1:35" ht="30.75" customHeight="1" x14ac:dyDescent="0.25">
      <c r="A91" s="57"/>
      <c r="B91" s="57"/>
      <c r="C91" s="59"/>
      <c r="D91" s="119"/>
      <c r="E91" s="43"/>
      <c r="F91" s="43"/>
      <c r="G91" s="58"/>
      <c r="H91" s="123"/>
      <c r="I91" s="132"/>
      <c r="J91" s="135">
        <f t="shared" si="19"/>
        <v>0</v>
      </c>
      <c r="K91" s="64" t="str">
        <f t="shared" si="14"/>
        <v>0</v>
      </c>
      <c r="L91" s="65" t="str">
        <f t="shared" si="15"/>
        <v>0</v>
      </c>
      <c r="M91" s="55">
        <f>SUMIFS($J:$J,$C:$C,Data!$B$6,$B:$B,$B91)</f>
        <v>0</v>
      </c>
      <c r="N91" s="55">
        <f>SUMIFS($J:$J,$C:$C,Data!$B$7,$B:$B,$B91)</f>
        <v>0</v>
      </c>
      <c r="O91" s="55">
        <f>SUMIFS($J:$J,$C:$C,Data!$B$8,$B:$B,$B91)</f>
        <v>0</v>
      </c>
      <c r="P91" s="55">
        <f t="shared" si="20"/>
        <v>0</v>
      </c>
      <c r="Q91" s="55">
        <f t="shared" si="21"/>
        <v>0</v>
      </c>
      <c r="R91" s="25" t="b">
        <f>AND($L91="A",$C$5=Data!$G$24)</f>
        <v>0</v>
      </c>
      <c r="S91" s="25" t="b">
        <f>AND($L91="A",$C$5=Data!$G$23)</f>
        <v>0</v>
      </c>
      <c r="T91" s="55">
        <f t="shared" si="22"/>
        <v>0</v>
      </c>
      <c r="U91" s="55">
        <f t="shared" si="16"/>
        <v>0</v>
      </c>
      <c r="V91" s="25" t="b">
        <f>AND($L91="B",$C$6=Data!$G$24)</f>
        <v>0</v>
      </c>
      <c r="W91" s="25" t="b">
        <f>AND($L91="B",$C$6=Data!$G$23)</f>
        <v>0</v>
      </c>
      <c r="X91" s="55">
        <f t="shared" si="23"/>
        <v>0</v>
      </c>
      <c r="Y91" s="55">
        <f t="shared" si="17"/>
        <v>0</v>
      </c>
      <c r="Z91" s="25" t="b">
        <f>AND($L91="C",$C$7=Data!$G$24)</f>
        <v>0</v>
      </c>
      <c r="AA91" s="25" t="b">
        <f>AND($L91="C",$C$7=Data!$G$23)</f>
        <v>0</v>
      </c>
      <c r="AB91" s="55">
        <f t="shared" si="24"/>
        <v>0</v>
      </c>
      <c r="AC91" s="55">
        <f t="shared" si="18"/>
        <v>0</v>
      </c>
      <c r="AE91" s="55">
        <f t="shared" si="25"/>
        <v>0</v>
      </c>
      <c r="AG91" s="125" t="b">
        <f>OR(AND($C$5=Data!$G$24,K91="A"),AND($C$6=Data!$G$24,K91="B"),AND($C$7=Data!$G$24,K91="C"))*COUNTIFS(B:B,B91,K:K,K91,B:B,"&lt;&gt;"&amp;"",C:C,"&lt;&gt;"&amp;"")&gt;1</f>
        <v>0</v>
      </c>
      <c r="AH91" s="125" t="b">
        <f t="shared" si="26"/>
        <v>0</v>
      </c>
      <c r="AI91" s="55">
        <f t="shared" si="27"/>
        <v>0</v>
      </c>
    </row>
    <row r="92" spans="1:35" ht="30.75" customHeight="1" x14ac:dyDescent="0.25">
      <c r="A92" s="57"/>
      <c r="B92" s="57"/>
      <c r="C92" s="59"/>
      <c r="D92" s="119"/>
      <c r="E92" s="43"/>
      <c r="F92" s="43"/>
      <c r="G92" s="58"/>
      <c r="H92" s="123"/>
      <c r="I92" s="132"/>
      <c r="J92" s="135">
        <f t="shared" si="19"/>
        <v>0</v>
      </c>
      <c r="K92" s="64" t="str">
        <f t="shared" si="14"/>
        <v>0</v>
      </c>
      <c r="L92" s="65" t="str">
        <f t="shared" si="15"/>
        <v>0</v>
      </c>
      <c r="M92" s="55">
        <f>SUMIFS($J:$J,$C:$C,Data!$B$6,$B:$B,$B92)</f>
        <v>0</v>
      </c>
      <c r="N92" s="55">
        <f>SUMIFS($J:$J,$C:$C,Data!$B$7,$B:$B,$B92)</f>
        <v>0</v>
      </c>
      <c r="O92" s="55">
        <f>SUMIFS($J:$J,$C:$C,Data!$B$8,$B:$B,$B92)</f>
        <v>0</v>
      </c>
      <c r="P92" s="55">
        <f t="shared" si="20"/>
        <v>0</v>
      </c>
      <c r="Q92" s="55">
        <f t="shared" si="21"/>
        <v>0</v>
      </c>
      <c r="R92" s="25" t="b">
        <f>AND($L92="A",$C$5=Data!$G$24)</f>
        <v>0</v>
      </c>
      <c r="S92" s="25" t="b">
        <f>AND($L92="A",$C$5=Data!$G$23)</f>
        <v>0</v>
      </c>
      <c r="T92" s="55">
        <f t="shared" si="22"/>
        <v>0</v>
      </c>
      <c r="U92" s="55">
        <f t="shared" si="16"/>
        <v>0</v>
      </c>
      <c r="V92" s="25" t="b">
        <f>AND($L92="B",$C$6=Data!$G$24)</f>
        <v>0</v>
      </c>
      <c r="W92" s="25" t="b">
        <f>AND($L92="B",$C$6=Data!$G$23)</f>
        <v>0</v>
      </c>
      <c r="X92" s="55">
        <f t="shared" si="23"/>
        <v>0</v>
      </c>
      <c r="Y92" s="55">
        <f t="shared" si="17"/>
        <v>0</v>
      </c>
      <c r="Z92" s="25" t="b">
        <f>AND($L92="C",$C$7=Data!$G$24)</f>
        <v>0</v>
      </c>
      <c r="AA92" s="25" t="b">
        <f>AND($L92="C",$C$7=Data!$G$23)</f>
        <v>0</v>
      </c>
      <c r="AB92" s="55">
        <f t="shared" si="24"/>
        <v>0</v>
      </c>
      <c r="AC92" s="55">
        <f t="shared" si="18"/>
        <v>0</v>
      </c>
      <c r="AE92" s="55">
        <f t="shared" si="25"/>
        <v>0</v>
      </c>
      <c r="AG92" s="125" t="b">
        <f>OR(AND($C$5=Data!$G$24,K92="A"),AND($C$6=Data!$G$24,K92="B"),AND($C$7=Data!$G$24,K92="C"))*COUNTIFS(B:B,B92,K:K,K92,B:B,"&lt;&gt;"&amp;"",C:C,"&lt;&gt;"&amp;"")&gt;1</f>
        <v>0</v>
      </c>
      <c r="AH92" s="125" t="b">
        <f t="shared" si="26"/>
        <v>0</v>
      </c>
      <c r="AI92" s="55">
        <f t="shared" si="27"/>
        <v>0</v>
      </c>
    </row>
    <row r="93" spans="1:35" ht="30.75" customHeight="1" x14ac:dyDescent="0.25">
      <c r="A93" s="57"/>
      <c r="B93" s="57"/>
      <c r="C93" s="59"/>
      <c r="D93" s="119"/>
      <c r="E93" s="43"/>
      <c r="F93" s="43"/>
      <c r="G93" s="58"/>
      <c r="H93" s="123"/>
      <c r="I93" s="132"/>
      <c r="J93" s="135">
        <f t="shared" si="19"/>
        <v>0</v>
      </c>
      <c r="K93" s="64" t="str">
        <f t="shared" si="14"/>
        <v>0</v>
      </c>
      <c r="L93" s="65" t="str">
        <f t="shared" si="15"/>
        <v>0</v>
      </c>
      <c r="M93" s="55">
        <f>SUMIFS($J:$J,$C:$C,Data!$B$6,$B:$B,$B93)</f>
        <v>0</v>
      </c>
      <c r="N93" s="55">
        <f>SUMIFS($J:$J,$C:$C,Data!$B$7,$B:$B,$B93)</f>
        <v>0</v>
      </c>
      <c r="O93" s="55">
        <f>SUMIFS($J:$J,$C:$C,Data!$B$8,$B:$B,$B93)</f>
        <v>0</v>
      </c>
      <c r="P93" s="55">
        <f t="shared" si="20"/>
        <v>0</v>
      </c>
      <c r="Q93" s="55">
        <f t="shared" si="21"/>
        <v>0</v>
      </c>
      <c r="R93" s="25" t="b">
        <f>AND($L93="A",$C$5=Data!$G$24)</f>
        <v>0</v>
      </c>
      <c r="S93" s="25" t="b">
        <f>AND($L93="A",$C$5=Data!$G$23)</f>
        <v>0</v>
      </c>
      <c r="T93" s="55">
        <f t="shared" si="22"/>
        <v>0</v>
      </c>
      <c r="U93" s="55">
        <f t="shared" si="16"/>
        <v>0</v>
      </c>
      <c r="V93" s="25" t="b">
        <f>AND($L93="B",$C$6=Data!$G$24)</f>
        <v>0</v>
      </c>
      <c r="W93" s="25" t="b">
        <f>AND($L93="B",$C$6=Data!$G$23)</f>
        <v>0</v>
      </c>
      <c r="X93" s="55">
        <f t="shared" si="23"/>
        <v>0</v>
      </c>
      <c r="Y93" s="55">
        <f t="shared" si="17"/>
        <v>0</v>
      </c>
      <c r="Z93" s="25" t="b">
        <f>AND($L93="C",$C$7=Data!$G$24)</f>
        <v>0</v>
      </c>
      <c r="AA93" s="25" t="b">
        <f>AND($L93="C",$C$7=Data!$G$23)</f>
        <v>0</v>
      </c>
      <c r="AB93" s="55">
        <f t="shared" si="24"/>
        <v>0</v>
      </c>
      <c r="AC93" s="55">
        <f t="shared" si="18"/>
        <v>0</v>
      </c>
      <c r="AE93" s="55">
        <f t="shared" si="25"/>
        <v>0</v>
      </c>
      <c r="AG93" s="125" t="b">
        <f>OR(AND($C$5=Data!$G$24,K93="A"),AND($C$6=Data!$G$24,K93="B"),AND($C$7=Data!$G$24,K93="C"))*COUNTIFS(B:B,B93,K:K,K93,B:B,"&lt;&gt;"&amp;"",C:C,"&lt;&gt;"&amp;"")&gt;1</f>
        <v>0</v>
      </c>
      <c r="AH93" s="125" t="b">
        <f t="shared" si="26"/>
        <v>0</v>
      </c>
      <c r="AI93" s="55">
        <f t="shared" si="27"/>
        <v>0</v>
      </c>
    </row>
    <row r="94" spans="1:35" ht="30.75" customHeight="1" x14ac:dyDescent="0.25">
      <c r="A94" s="57"/>
      <c r="B94" s="57"/>
      <c r="C94" s="59"/>
      <c r="D94" s="119"/>
      <c r="E94" s="43"/>
      <c r="F94" s="43"/>
      <c r="G94" s="58"/>
      <c r="H94" s="123"/>
      <c r="I94" s="132"/>
      <c r="J94" s="135">
        <f t="shared" si="19"/>
        <v>0</v>
      </c>
      <c r="K94" s="64" t="str">
        <f t="shared" si="14"/>
        <v>0</v>
      </c>
      <c r="L94" s="65" t="str">
        <f t="shared" si="15"/>
        <v>0</v>
      </c>
      <c r="M94" s="55">
        <f>SUMIFS($J:$J,$C:$C,Data!$B$6,$B:$B,$B94)</f>
        <v>0</v>
      </c>
      <c r="N94" s="55">
        <f>SUMIFS($J:$J,$C:$C,Data!$B$7,$B:$B,$B94)</f>
        <v>0</v>
      </c>
      <c r="O94" s="55">
        <f>SUMIFS($J:$J,$C:$C,Data!$B$8,$B:$B,$B94)</f>
        <v>0</v>
      </c>
      <c r="P94" s="55">
        <f t="shared" si="20"/>
        <v>0</v>
      </c>
      <c r="Q94" s="55">
        <f t="shared" si="21"/>
        <v>0</v>
      </c>
      <c r="R94" s="25" t="b">
        <f>AND($L94="A",$C$5=Data!$G$24)</f>
        <v>0</v>
      </c>
      <c r="S94" s="25" t="b">
        <f>AND($L94="A",$C$5=Data!$G$23)</f>
        <v>0</v>
      </c>
      <c r="T94" s="55">
        <f t="shared" si="22"/>
        <v>0</v>
      </c>
      <c r="U94" s="55">
        <f t="shared" si="16"/>
        <v>0</v>
      </c>
      <c r="V94" s="25" t="b">
        <f>AND($L94="B",$C$6=Data!$G$24)</f>
        <v>0</v>
      </c>
      <c r="W94" s="25" t="b">
        <f>AND($L94="B",$C$6=Data!$G$23)</f>
        <v>0</v>
      </c>
      <c r="X94" s="55">
        <f t="shared" si="23"/>
        <v>0</v>
      </c>
      <c r="Y94" s="55">
        <f t="shared" si="17"/>
        <v>0</v>
      </c>
      <c r="Z94" s="25" t="b">
        <f>AND($L94="C",$C$7=Data!$G$24)</f>
        <v>0</v>
      </c>
      <c r="AA94" s="25" t="b">
        <f>AND($L94="C",$C$7=Data!$G$23)</f>
        <v>0</v>
      </c>
      <c r="AB94" s="55">
        <f t="shared" si="24"/>
        <v>0</v>
      </c>
      <c r="AC94" s="55">
        <f t="shared" si="18"/>
        <v>0</v>
      </c>
      <c r="AE94" s="55">
        <f t="shared" si="25"/>
        <v>0</v>
      </c>
      <c r="AG94" s="125" t="b">
        <f>OR(AND($C$5=Data!$G$24,K94="A"),AND($C$6=Data!$G$24,K94="B"),AND($C$7=Data!$G$24,K94="C"))*COUNTIFS(B:B,B94,K:K,K94,B:B,"&lt;&gt;"&amp;"",C:C,"&lt;&gt;"&amp;"")&gt;1</f>
        <v>0</v>
      </c>
      <c r="AH94" s="125" t="b">
        <f t="shared" si="26"/>
        <v>0</v>
      </c>
      <c r="AI94" s="55">
        <f t="shared" si="27"/>
        <v>0</v>
      </c>
    </row>
    <row r="95" spans="1:35" ht="30.75" customHeight="1" x14ac:dyDescent="0.25">
      <c r="A95" s="57"/>
      <c r="B95" s="57"/>
      <c r="C95" s="59"/>
      <c r="D95" s="119"/>
      <c r="E95" s="43"/>
      <c r="F95" s="43"/>
      <c r="G95" s="58"/>
      <c r="H95" s="123"/>
      <c r="I95" s="132"/>
      <c r="J95" s="135">
        <f t="shared" si="19"/>
        <v>0</v>
      </c>
      <c r="K95" s="64" t="str">
        <f t="shared" si="14"/>
        <v>0</v>
      </c>
      <c r="L95" s="65" t="str">
        <f t="shared" si="15"/>
        <v>0</v>
      </c>
      <c r="M95" s="55">
        <f>SUMIFS($J:$J,$C:$C,Data!$B$6,$B:$B,$B95)</f>
        <v>0</v>
      </c>
      <c r="N95" s="55">
        <f>SUMIFS($J:$J,$C:$C,Data!$B$7,$B:$B,$B95)</f>
        <v>0</v>
      </c>
      <c r="O95" s="55">
        <f>SUMIFS($J:$J,$C:$C,Data!$B$8,$B:$B,$B95)</f>
        <v>0</v>
      </c>
      <c r="P95" s="55">
        <f t="shared" si="20"/>
        <v>0</v>
      </c>
      <c r="Q95" s="55">
        <f t="shared" si="21"/>
        <v>0</v>
      </c>
      <c r="R95" s="25" t="b">
        <f>AND($L95="A",$C$5=Data!$G$24)</f>
        <v>0</v>
      </c>
      <c r="S95" s="25" t="b">
        <f>AND($L95="A",$C$5=Data!$G$23)</f>
        <v>0</v>
      </c>
      <c r="T95" s="55">
        <f t="shared" si="22"/>
        <v>0</v>
      </c>
      <c r="U95" s="55">
        <f t="shared" si="16"/>
        <v>0</v>
      </c>
      <c r="V95" s="25" t="b">
        <f>AND($L95="B",$C$6=Data!$G$24)</f>
        <v>0</v>
      </c>
      <c r="W95" s="25" t="b">
        <f>AND($L95="B",$C$6=Data!$G$23)</f>
        <v>0</v>
      </c>
      <c r="X95" s="55">
        <f t="shared" si="23"/>
        <v>0</v>
      </c>
      <c r="Y95" s="55">
        <f t="shared" si="17"/>
        <v>0</v>
      </c>
      <c r="Z95" s="25" t="b">
        <f>AND($L95="C",$C$7=Data!$G$24)</f>
        <v>0</v>
      </c>
      <c r="AA95" s="25" t="b">
        <f>AND($L95="C",$C$7=Data!$G$23)</f>
        <v>0</v>
      </c>
      <c r="AB95" s="55">
        <f t="shared" si="24"/>
        <v>0</v>
      </c>
      <c r="AC95" s="55">
        <f t="shared" si="18"/>
        <v>0</v>
      </c>
      <c r="AE95" s="55">
        <f t="shared" si="25"/>
        <v>0</v>
      </c>
      <c r="AG95" s="125" t="b">
        <f>OR(AND($C$5=Data!$G$24,K95="A"),AND($C$6=Data!$G$24,K95="B"),AND($C$7=Data!$G$24,K95="C"))*COUNTIFS(B:B,B95,K:K,K95,B:B,"&lt;&gt;"&amp;"",C:C,"&lt;&gt;"&amp;"")&gt;1</f>
        <v>0</v>
      </c>
      <c r="AH95" s="125" t="b">
        <f t="shared" si="26"/>
        <v>0</v>
      </c>
      <c r="AI95" s="55">
        <f t="shared" si="27"/>
        <v>0</v>
      </c>
    </row>
    <row r="96" spans="1:35" ht="30.75" customHeight="1" x14ac:dyDescent="0.25">
      <c r="A96" s="57"/>
      <c r="B96" s="57"/>
      <c r="C96" s="59"/>
      <c r="D96" s="119"/>
      <c r="E96" s="43"/>
      <c r="F96" s="43"/>
      <c r="G96" s="58"/>
      <c r="H96" s="123"/>
      <c r="I96" s="132"/>
      <c r="J96" s="135">
        <f t="shared" si="19"/>
        <v>0</v>
      </c>
      <c r="K96" s="64" t="str">
        <f t="shared" si="14"/>
        <v>0</v>
      </c>
      <c r="L96" s="65" t="str">
        <f t="shared" si="15"/>
        <v>0</v>
      </c>
      <c r="M96" s="55">
        <f>SUMIFS($J:$J,$C:$C,Data!$B$6,$B:$B,$B96)</f>
        <v>0</v>
      </c>
      <c r="N96" s="55">
        <f>SUMIFS($J:$J,$C:$C,Data!$B$7,$B:$B,$B96)</f>
        <v>0</v>
      </c>
      <c r="O96" s="55">
        <f>SUMIFS($J:$J,$C:$C,Data!$B$8,$B:$B,$B96)</f>
        <v>0</v>
      </c>
      <c r="P96" s="55">
        <f t="shared" si="20"/>
        <v>0</v>
      </c>
      <c r="Q96" s="55">
        <f t="shared" si="21"/>
        <v>0</v>
      </c>
      <c r="R96" s="25" t="b">
        <f>AND($L96="A",$C$5=Data!$G$24)</f>
        <v>0</v>
      </c>
      <c r="S96" s="25" t="b">
        <f>AND($L96="A",$C$5=Data!$G$23)</f>
        <v>0</v>
      </c>
      <c r="T96" s="55">
        <f t="shared" si="22"/>
        <v>0</v>
      </c>
      <c r="U96" s="55">
        <f t="shared" si="16"/>
        <v>0</v>
      </c>
      <c r="V96" s="25" t="b">
        <f>AND($L96="B",$C$6=Data!$G$24)</f>
        <v>0</v>
      </c>
      <c r="W96" s="25" t="b">
        <f>AND($L96="B",$C$6=Data!$G$23)</f>
        <v>0</v>
      </c>
      <c r="X96" s="55">
        <f t="shared" si="23"/>
        <v>0</v>
      </c>
      <c r="Y96" s="55">
        <f t="shared" si="17"/>
        <v>0</v>
      </c>
      <c r="Z96" s="25" t="b">
        <f>AND($L96="C",$C$7=Data!$G$24)</f>
        <v>0</v>
      </c>
      <c r="AA96" s="25" t="b">
        <f>AND($L96="C",$C$7=Data!$G$23)</f>
        <v>0</v>
      </c>
      <c r="AB96" s="55">
        <f t="shared" si="24"/>
        <v>0</v>
      </c>
      <c r="AC96" s="55">
        <f t="shared" si="18"/>
        <v>0</v>
      </c>
      <c r="AE96" s="55">
        <f t="shared" si="25"/>
        <v>0</v>
      </c>
      <c r="AG96" s="125" t="b">
        <f>OR(AND($C$5=Data!$G$24,K96="A"),AND($C$6=Data!$G$24,K96="B"),AND($C$7=Data!$G$24,K96="C"))*COUNTIFS(B:B,B96,K:K,K96,B:B,"&lt;&gt;"&amp;"",C:C,"&lt;&gt;"&amp;"")&gt;1</f>
        <v>0</v>
      </c>
      <c r="AH96" s="125" t="b">
        <f t="shared" si="26"/>
        <v>0</v>
      </c>
      <c r="AI96" s="55">
        <f t="shared" si="27"/>
        <v>0</v>
      </c>
    </row>
    <row r="97" spans="1:35" ht="30.75" customHeight="1" x14ac:dyDescent="0.25">
      <c r="A97" s="57"/>
      <c r="B97" s="57"/>
      <c r="C97" s="59"/>
      <c r="D97" s="119"/>
      <c r="E97" s="43"/>
      <c r="F97" s="43"/>
      <c r="G97" s="58"/>
      <c r="H97" s="123"/>
      <c r="I97" s="132"/>
      <c r="J97" s="135">
        <f t="shared" si="19"/>
        <v>0</v>
      </c>
      <c r="K97" s="64" t="str">
        <f t="shared" si="14"/>
        <v>0</v>
      </c>
      <c r="L97" s="65" t="str">
        <f t="shared" si="15"/>
        <v>0</v>
      </c>
      <c r="M97" s="55">
        <f>SUMIFS($J:$J,$C:$C,Data!$B$6,$B:$B,$B97)</f>
        <v>0</v>
      </c>
      <c r="N97" s="55">
        <f>SUMIFS($J:$J,$C:$C,Data!$B$7,$B:$B,$B97)</f>
        <v>0</v>
      </c>
      <c r="O97" s="55">
        <f>SUMIFS($J:$J,$C:$C,Data!$B$8,$B:$B,$B97)</f>
        <v>0</v>
      </c>
      <c r="P97" s="55">
        <f t="shared" si="20"/>
        <v>0</v>
      </c>
      <c r="Q97" s="55">
        <f t="shared" si="21"/>
        <v>0</v>
      </c>
      <c r="R97" s="25" t="b">
        <f>AND($L97="A",$C$5=Data!$G$24)</f>
        <v>0</v>
      </c>
      <c r="S97" s="25" t="b">
        <f>AND($L97="A",$C$5=Data!$G$23)</f>
        <v>0</v>
      </c>
      <c r="T97" s="55">
        <f t="shared" si="22"/>
        <v>0</v>
      </c>
      <c r="U97" s="55">
        <f t="shared" si="16"/>
        <v>0</v>
      </c>
      <c r="V97" s="25" t="b">
        <f>AND($L97="B",$C$6=Data!$G$24)</f>
        <v>0</v>
      </c>
      <c r="W97" s="25" t="b">
        <f>AND($L97="B",$C$6=Data!$G$23)</f>
        <v>0</v>
      </c>
      <c r="X97" s="55">
        <f t="shared" si="23"/>
        <v>0</v>
      </c>
      <c r="Y97" s="55">
        <f t="shared" si="17"/>
        <v>0</v>
      </c>
      <c r="Z97" s="25" t="b">
        <f>AND($L97="C",$C$7=Data!$G$24)</f>
        <v>0</v>
      </c>
      <c r="AA97" s="25" t="b">
        <f>AND($L97="C",$C$7=Data!$G$23)</f>
        <v>0</v>
      </c>
      <c r="AB97" s="55">
        <f t="shared" si="24"/>
        <v>0</v>
      </c>
      <c r="AC97" s="55">
        <f t="shared" si="18"/>
        <v>0</v>
      </c>
      <c r="AE97" s="55">
        <f t="shared" si="25"/>
        <v>0</v>
      </c>
      <c r="AG97" s="125" t="b">
        <f>OR(AND($C$5=Data!$G$24,K97="A"),AND($C$6=Data!$G$24,K97="B"),AND($C$7=Data!$G$24,K97="C"))*COUNTIFS(B:B,B97,K:K,K97,B:B,"&lt;&gt;"&amp;"",C:C,"&lt;&gt;"&amp;"")&gt;1</f>
        <v>0</v>
      </c>
      <c r="AH97" s="125" t="b">
        <f t="shared" si="26"/>
        <v>0</v>
      </c>
      <c r="AI97" s="55">
        <f t="shared" si="27"/>
        <v>0</v>
      </c>
    </row>
    <row r="98" spans="1:35" ht="30.75" customHeight="1" x14ac:dyDescent="0.25">
      <c r="A98" s="57"/>
      <c r="B98" s="57"/>
      <c r="C98" s="59"/>
      <c r="D98" s="119"/>
      <c r="E98" s="43"/>
      <c r="F98" s="43"/>
      <c r="G98" s="58"/>
      <c r="H98" s="123"/>
      <c r="I98" s="132"/>
      <c r="J98" s="135">
        <f t="shared" si="19"/>
        <v>0</v>
      </c>
      <c r="K98" s="64" t="str">
        <f t="shared" si="14"/>
        <v>0</v>
      </c>
      <c r="L98" s="65" t="str">
        <f t="shared" si="15"/>
        <v>0</v>
      </c>
      <c r="M98" s="55">
        <f>SUMIFS($J:$J,$C:$C,Data!$B$6,$B:$B,$B98)</f>
        <v>0</v>
      </c>
      <c r="N98" s="55">
        <f>SUMIFS($J:$J,$C:$C,Data!$B$7,$B:$B,$B98)</f>
        <v>0</v>
      </c>
      <c r="O98" s="55">
        <f>SUMIFS($J:$J,$C:$C,Data!$B$8,$B:$B,$B98)</f>
        <v>0</v>
      </c>
      <c r="P98" s="55">
        <f t="shared" si="20"/>
        <v>0</v>
      </c>
      <c r="Q98" s="55">
        <f t="shared" si="21"/>
        <v>0</v>
      </c>
      <c r="R98" s="25" t="b">
        <f>AND($L98="A",$C$5=Data!$G$24)</f>
        <v>0</v>
      </c>
      <c r="S98" s="25" t="b">
        <f>AND($L98="A",$C$5=Data!$G$23)</f>
        <v>0</v>
      </c>
      <c r="T98" s="55">
        <f t="shared" si="22"/>
        <v>0</v>
      </c>
      <c r="U98" s="55">
        <f t="shared" si="16"/>
        <v>0</v>
      </c>
      <c r="V98" s="25" t="b">
        <f>AND($L98="B",$C$6=Data!$G$24)</f>
        <v>0</v>
      </c>
      <c r="W98" s="25" t="b">
        <f>AND($L98="B",$C$6=Data!$G$23)</f>
        <v>0</v>
      </c>
      <c r="X98" s="55">
        <f t="shared" si="23"/>
        <v>0</v>
      </c>
      <c r="Y98" s="55">
        <f t="shared" si="17"/>
        <v>0</v>
      </c>
      <c r="Z98" s="25" t="b">
        <f>AND($L98="C",$C$7=Data!$G$24)</f>
        <v>0</v>
      </c>
      <c r="AA98" s="25" t="b">
        <f>AND($L98="C",$C$7=Data!$G$23)</f>
        <v>0</v>
      </c>
      <c r="AB98" s="55">
        <f t="shared" si="24"/>
        <v>0</v>
      </c>
      <c r="AC98" s="55">
        <f t="shared" si="18"/>
        <v>0</v>
      </c>
      <c r="AE98" s="55">
        <f t="shared" si="25"/>
        <v>0</v>
      </c>
      <c r="AG98" s="125" t="b">
        <f>OR(AND($C$5=Data!$G$24,K98="A"),AND($C$6=Data!$G$24,K98="B"),AND($C$7=Data!$G$24,K98="C"))*COUNTIFS(B:B,B98,K:K,K98,B:B,"&lt;&gt;"&amp;"",C:C,"&lt;&gt;"&amp;"")&gt;1</f>
        <v>0</v>
      </c>
      <c r="AH98" s="125" t="b">
        <f t="shared" si="26"/>
        <v>0</v>
      </c>
      <c r="AI98" s="55">
        <f t="shared" si="27"/>
        <v>0</v>
      </c>
    </row>
    <row r="99" spans="1:35" ht="30.75" customHeight="1" x14ac:dyDescent="0.25">
      <c r="A99" s="57"/>
      <c r="B99" s="57"/>
      <c r="C99" s="59"/>
      <c r="D99" s="119"/>
      <c r="E99" s="43"/>
      <c r="F99" s="43"/>
      <c r="G99" s="58"/>
      <c r="H99" s="123"/>
      <c r="I99" s="132"/>
      <c r="J99" s="135">
        <f t="shared" si="19"/>
        <v>0</v>
      </c>
      <c r="K99" s="64" t="str">
        <f t="shared" si="14"/>
        <v>0</v>
      </c>
      <c r="L99" s="65" t="str">
        <f t="shared" si="15"/>
        <v>0</v>
      </c>
      <c r="M99" s="55">
        <f>SUMIFS($J:$J,$C:$C,Data!$B$6,$B:$B,$B99)</f>
        <v>0</v>
      </c>
      <c r="N99" s="55">
        <f>SUMIFS($J:$J,$C:$C,Data!$B$7,$B:$B,$B99)</f>
        <v>0</v>
      </c>
      <c r="O99" s="55">
        <f>SUMIFS($J:$J,$C:$C,Data!$B$8,$B:$B,$B99)</f>
        <v>0</v>
      </c>
      <c r="P99" s="55">
        <f t="shared" si="20"/>
        <v>0</v>
      </c>
      <c r="Q99" s="55">
        <f t="shared" si="21"/>
        <v>0</v>
      </c>
      <c r="R99" s="25" t="b">
        <f>AND($L99="A",$C$5=Data!$G$24)</f>
        <v>0</v>
      </c>
      <c r="S99" s="25" t="b">
        <f>AND($L99="A",$C$5=Data!$G$23)</f>
        <v>0</v>
      </c>
      <c r="T99" s="55">
        <f t="shared" si="22"/>
        <v>0</v>
      </c>
      <c r="U99" s="55">
        <f t="shared" si="16"/>
        <v>0</v>
      </c>
      <c r="V99" s="25" t="b">
        <f>AND($L99="B",$C$6=Data!$G$24)</f>
        <v>0</v>
      </c>
      <c r="W99" s="25" t="b">
        <f>AND($L99="B",$C$6=Data!$G$23)</f>
        <v>0</v>
      </c>
      <c r="X99" s="55">
        <f t="shared" si="23"/>
        <v>0</v>
      </c>
      <c r="Y99" s="55">
        <f t="shared" si="17"/>
        <v>0</v>
      </c>
      <c r="Z99" s="25" t="b">
        <f>AND($L99="C",$C$7=Data!$G$24)</f>
        <v>0</v>
      </c>
      <c r="AA99" s="25" t="b">
        <f>AND($L99="C",$C$7=Data!$G$23)</f>
        <v>0</v>
      </c>
      <c r="AB99" s="55">
        <f t="shared" si="24"/>
        <v>0</v>
      </c>
      <c r="AC99" s="55">
        <f t="shared" si="18"/>
        <v>0</v>
      </c>
      <c r="AE99" s="55">
        <f t="shared" si="25"/>
        <v>0</v>
      </c>
      <c r="AG99" s="125" t="b">
        <f>OR(AND($C$5=Data!$G$24,K99="A"),AND($C$6=Data!$G$24,K99="B"),AND($C$7=Data!$G$24,K99="C"))*COUNTIFS(B:B,B99,K:K,K99,B:B,"&lt;&gt;"&amp;"",C:C,"&lt;&gt;"&amp;"")&gt;1</f>
        <v>0</v>
      </c>
      <c r="AH99" s="125" t="b">
        <f t="shared" si="26"/>
        <v>0</v>
      </c>
      <c r="AI99" s="55">
        <f t="shared" si="27"/>
        <v>0</v>
      </c>
    </row>
    <row r="100" spans="1:35" ht="30.75" customHeight="1" x14ac:dyDescent="0.25">
      <c r="A100" s="57"/>
      <c r="B100" s="57"/>
      <c r="C100" s="59"/>
      <c r="D100" s="119"/>
      <c r="E100" s="43"/>
      <c r="F100" s="43"/>
      <c r="G100" s="58"/>
      <c r="H100" s="123"/>
      <c r="I100" s="132"/>
      <c r="J100" s="135">
        <f t="shared" si="19"/>
        <v>0</v>
      </c>
      <c r="K100" s="64" t="str">
        <f t="shared" si="14"/>
        <v>0</v>
      </c>
      <c r="L100" s="65" t="str">
        <f t="shared" si="15"/>
        <v>0</v>
      </c>
      <c r="M100" s="55">
        <f>SUMIFS($J:$J,$C:$C,Data!$B$6,$B:$B,$B100)</f>
        <v>0</v>
      </c>
      <c r="N100" s="55">
        <f>SUMIFS($J:$J,$C:$C,Data!$B$7,$B:$B,$B100)</f>
        <v>0</v>
      </c>
      <c r="O100" s="55">
        <f>SUMIFS($J:$J,$C:$C,Data!$B$8,$B:$B,$B100)</f>
        <v>0</v>
      </c>
      <c r="P100" s="55">
        <f t="shared" si="20"/>
        <v>0</v>
      </c>
      <c r="Q100" s="55">
        <f t="shared" si="21"/>
        <v>0</v>
      </c>
      <c r="R100" s="25" t="b">
        <f>AND($L100="A",$C$5=Data!$G$24)</f>
        <v>0</v>
      </c>
      <c r="S100" s="25" t="b">
        <f>AND($L100="A",$C$5=Data!$G$23)</f>
        <v>0</v>
      </c>
      <c r="T100" s="55">
        <f t="shared" si="22"/>
        <v>0</v>
      </c>
      <c r="U100" s="55">
        <f t="shared" si="16"/>
        <v>0</v>
      </c>
      <c r="V100" s="25" t="b">
        <f>AND($L100="B",$C$6=Data!$G$24)</f>
        <v>0</v>
      </c>
      <c r="W100" s="25" t="b">
        <f>AND($L100="B",$C$6=Data!$G$23)</f>
        <v>0</v>
      </c>
      <c r="X100" s="55">
        <f t="shared" si="23"/>
        <v>0</v>
      </c>
      <c r="Y100" s="55">
        <f t="shared" si="17"/>
        <v>0</v>
      </c>
      <c r="Z100" s="25" t="b">
        <f>AND($L100="C",$C$7=Data!$G$24)</f>
        <v>0</v>
      </c>
      <c r="AA100" s="25" t="b">
        <f>AND($L100="C",$C$7=Data!$G$23)</f>
        <v>0</v>
      </c>
      <c r="AB100" s="55">
        <f t="shared" si="24"/>
        <v>0</v>
      </c>
      <c r="AC100" s="55">
        <f t="shared" si="18"/>
        <v>0</v>
      </c>
      <c r="AE100" s="55">
        <f t="shared" si="25"/>
        <v>0</v>
      </c>
      <c r="AG100" s="125" t="b">
        <f>OR(AND($C$5=Data!$G$24,K100="A"),AND($C$6=Data!$G$24,K100="B"),AND($C$7=Data!$G$24,K100="C"))*COUNTIFS(B:B,B100,K:K,K100,B:B,"&lt;&gt;"&amp;"",C:C,"&lt;&gt;"&amp;"")&gt;1</f>
        <v>0</v>
      </c>
      <c r="AH100" s="125" t="b">
        <f t="shared" si="26"/>
        <v>0</v>
      </c>
      <c r="AI100" s="55">
        <f t="shared" si="27"/>
        <v>0</v>
      </c>
    </row>
    <row r="101" spans="1:35" ht="30.75" customHeight="1" x14ac:dyDescent="0.25">
      <c r="A101" s="57"/>
      <c r="B101" s="57"/>
      <c r="C101" s="59"/>
      <c r="D101" s="119"/>
      <c r="E101" s="43"/>
      <c r="F101" s="43"/>
      <c r="G101" s="58"/>
      <c r="H101" s="123"/>
      <c r="I101" s="132"/>
      <c r="J101" s="135">
        <f t="shared" si="19"/>
        <v>0</v>
      </c>
      <c r="K101" s="64" t="str">
        <f t="shared" si="14"/>
        <v>0</v>
      </c>
      <c r="L101" s="65" t="str">
        <f t="shared" si="15"/>
        <v>0</v>
      </c>
      <c r="M101" s="55">
        <f>SUMIFS($J:$J,$C:$C,Data!$B$6,$B:$B,$B101)</f>
        <v>0</v>
      </c>
      <c r="N101" s="55">
        <f>SUMIFS($J:$J,$C:$C,Data!$B$7,$B:$B,$B101)</f>
        <v>0</v>
      </c>
      <c r="O101" s="55">
        <f>SUMIFS($J:$J,$C:$C,Data!$B$8,$B:$B,$B101)</f>
        <v>0</v>
      </c>
      <c r="P101" s="55">
        <f t="shared" si="20"/>
        <v>0</v>
      </c>
      <c r="Q101" s="55">
        <f t="shared" si="21"/>
        <v>0</v>
      </c>
      <c r="R101" s="25" t="b">
        <f>AND($L101="A",$C$5=Data!$G$24)</f>
        <v>0</v>
      </c>
      <c r="S101" s="25" t="b">
        <f>AND($L101="A",$C$5=Data!$G$23)</f>
        <v>0</v>
      </c>
      <c r="T101" s="55">
        <f t="shared" si="22"/>
        <v>0</v>
      </c>
      <c r="U101" s="55">
        <f t="shared" si="16"/>
        <v>0</v>
      </c>
      <c r="V101" s="25" t="b">
        <f>AND($L101="B",$C$6=Data!$G$24)</f>
        <v>0</v>
      </c>
      <c r="W101" s="25" t="b">
        <f>AND($L101="B",$C$6=Data!$G$23)</f>
        <v>0</v>
      </c>
      <c r="X101" s="55">
        <f t="shared" si="23"/>
        <v>0</v>
      </c>
      <c r="Y101" s="55">
        <f t="shared" si="17"/>
        <v>0</v>
      </c>
      <c r="Z101" s="25" t="b">
        <f>AND($L101="C",$C$7=Data!$G$24)</f>
        <v>0</v>
      </c>
      <c r="AA101" s="25" t="b">
        <f>AND($L101="C",$C$7=Data!$G$23)</f>
        <v>0</v>
      </c>
      <c r="AB101" s="55">
        <f t="shared" si="24"/>
        <v>0</v>
      </c>
      <c r="AC101" s="55">
        <f t="shared" si="18"/>
        <v>0</v>
      </c>
      <c r="AE101" s="55">
        <f t="shared" si="25"/>
        <v>0</v>
      </c>
      <c r="AG101" s="125" t="b">
        <f>OR(AND($C$5=Data!$G$24,K101="A"),AND($C$6=Data!$G$24,K101="B"),AND($C$7=Data!$G$24,K101="C"))*COUNTIFS(B:B,B101,K:K,K101,B:B,"&lt;&gt;"&amp;"",C:C,"&lt;&gt;"&amp;"")&gt;1</f>
        <v>0</v>
      </c>
      <c r="AH101" s="125" t="b">
        <f t="shared" si="26"/>
        <v>0</v>
      </c>
      <c r="AI101" s="55">
        <f t="shared" si="27"/>
        <v>0</v>
      </c>
    </row>
    <row r="102" spans="1:35" ht="30.75" customHeight="1" x14ac:dyDescent="0.25">
      <c r="A102" s="57"/>
      <c r="B102" s="57"/>
      <c r="C102" s="59"/>
      <c r="D102" s="119"/>
      <c r="E102" s="43"/>
      <c r="F102" s="43"/>
      <c r="G102" s="58"/>
      <c r="H102" s="123"/>
      <c r="I102" s="132"/>
      <c r="J102" s="135">
        <f t="shared" si="19"/>
        <v>0</v>
      </c>
      <c r="K102" s="64" t="str">
        <f t="shared" si="14"/>
        <v>0</v>
      </c>
      <c r="L102" s="65" t="str">
        <f t="shared" si="15"/>
        <v>0</v>
      </c>
      <c r="M102" s="55">
        <f>SUMIFS($J:$J,$C:$C,Data!$B$6,$B:$B,$B102)</f>
        <v>0</v>
      </c>
      <c r="N102" s="55">
        <f>SUMIFS($J:$J,$C:$C,Data!$B$7,$B:$B,$B102)</f>
        <v>0</v>
      </c>
      <c r="O102" s="55">
        <f>SUMIFS($J:$J,$C:$C,Data!$B$8,$B:$B,$B102)</f>
        <v>0</v>
      </c>
      <c r="P102" s="55">
        <f t="shared" si="20"/>
        <v>0</v>
      </c>
      <c r="Q102" s="55">
        <f t="shared" si="21"/>
        <v>0</v>
      </c>
      <c r="R102" s="25" t="b">
        <f>AND($L102="A",$C$5=Data!$G$24)</f>
        <v>0</v>
      </c>
      <c r="S102" s="25" t="b">
        <f>AND($L102="A",$C$5=Data!$G$23)</f>
        <v>0</v>
      </c>
      <c r="T102" s="55">
        <f t="shared" si="22"/>
        <v>0</v>
      </c>
      <c r="U102" s="55">
        <f t="shared" si="16"/>
        <v>0</v>
      </c>
      <c r="V102" s="25" t="b">
        <f>AND($L102="B",$C$6=Data!$G$24)</f>
        <v>0</v>
      </c>
      <c r="W102" s="25" t="b">
        <f>AND($L102="B",$C$6=Data!$G$23)</f>
        <v>0</v>
      </c>
      <c r="X102" s="55">
        <f t="shared" si="23"/>
        <v>0</v>
      </c>
      <c r="Y102" s="55">
        <f t="shared" si="17"/>
        <v>0</v>
      </c>
      <c r="Z102" s="25" t="b">
        <f>AND($L102="C",$C$7=Data!$G$24)</f>
        <v>0</v>
      </c>
      <c r="AA102" s="25" t="b">
        <f>AND($L102="C",$C$7=Data!$G$23)</f>
        <v>0</v>
      </c>
      <c r="AB102" s="55">
        <f t="shared" si="24"/>
        <v>0</v>
      </c>
      <c r="AC102" s="55">
        <f t="shared" si="18"/>
        <v>0</v>
      </c>
      <c r="AE102" s="55">
        <f t="shared" si="25"/>
        <v>0</v>
      </c>
      <c r="AG102" s="125" t="b">
        <f>OR(AND($C$5=Data!$G$24,K102="A"),AND($C$6=Data!$G$24,K102="B"),AND($C$7=Data!$G$24,K102="C"))*COUNTIFS(B:B,B102,K:K,K102,B:B,"&lt;&gt;"&amp;"",C:C,"&lt;&gt;"&amp;"")&gt;1</f>
        <v>0</v>
      </c>
      <c r="AH102" s="125" t="b">
        <f t="shared" si="26"/>
        <v>0</v>
      </c>
      <c r="AI102" s="55">
        <f t="shared" si="27"/>
        <v>0</v>
      </c>
    </row>
    <row r="103" spans="1:35" ht="30.75" customHeight="1" x14ac:dyDescent="0.25">
      <c r="A103" s="57"/>
      <c r="B103" s="57"/>
      <c r="C103" s="59"/>
      <c r="D103" s="119"/>
      <c r="E103" s="43"/>
      <c r="F103" s="43"/>
      <c r="G103" s="58"/>
      <c r="H103" s="123"/>
      <c r="I103" s="132"/>
      <c r="J103" s="135">
        <f t="shared" si="19"/>
        <v>0</v>
      </c>
      <c r="K103" s="64" t="str">
        <f t="shared" si="14"/>
        <v>0</v>
      </c>
      <c r="L103" s="65" t="str">
        <f t="shared" si="15"/>
        <v>0</v>
      </c>
      <c r="M103" s="55">
        <f>SUMIFS($J:$J,$C:$C,Data!$B$6,$B:$B,$B103)</f>
        <v>0</v>
      </c>
      <c r="N103" s="55">
        <f>SUMIFS($J:$J,$C:$C,Data!$B$7,$B:$B,$B103)</f>
        <v>0</v>
      </c>
      <c r="O103" s="55">
        <f>SUMIFS($J:$J,$C:$C,Data!$B$8,$B:$B,$B103)</f>
        <v>0</v>
      </c>
      <c r="P103" s="55">
        <f t="shared" si="20"/>
        <v>0</v>
      </c>
      <c r="Q103" s="55">
        <f t="shared" si="21"/>
        <v>0</v>
      </c>
      <c r="R103" s="25" t="b">
        <f>AND($L103="A",$C$5=Data!$G$24)</f>
        <v>0</v>
      </c>
      <c r="S103" s="25" t="b">
        <f>AND($L103="A",$C$5=Data!$G$23)</f>
        <v>0</v>
      </c>
      <c r="T103" s="55">
        <f t="shared" si="22"/>
        <v>0</v>
      </c>
      <c r="U103" s="55">
        <f t="shared" si="16"/>
        <v>0</v>
      </c>
      <c r="V103" s="25" t="b">
        <f>AND($L103="B",$C$6=Data!$G$24)</f>
        <v>0</v>
      </c>
      <c r="W103" s="25" t="b">
        <f>AND($L103="B",$C$6=Data!$G$23)</f>
        <v>0</v>
      </c>
      <c r="X103" s="55">
        <f t="shared" si="23"/>
        <v>0</v>
      </c>
      <c r="Y103" s="55">
        <f t="shared" si="17"/>
        <v>0</v>
      </c>
      <c r="Z103" s="25" t="b">
        <f>AND($L103="C",$C$7=Data!$G$24)</f>
        <v>0</v>
      </c>
      <c r="AA103" s="25" t="b">
        <f>AND($L103="C",$C$7=Data!$G$23)</f>
        <v>0</v>
      </c>
      <c r="AB103" s="55">
        <f t="shared" si="24"/>
        <v>0</v>
      </c>
      <c r="AC103" s="55">
        <f t="shared" si="18"/>
        <v>0</v>
      </c>
      <c r="AE103" s="55">
        <f t="shared" si="25"/>
        <v>0</v>
      </c>
      <c r="AG103" s="125" t="b">
        <f>OR(AND($C$5=Data!$G$24,K103="A"),AND($C$6=Data!$G$24,K103="B"),AND($C$7=Data!$G$24,K103="C"))*COUNTIFS(B:B,B103,K:K,K103,B:B,"&lt;&gt;"&amp;"",C:C,"&lt;&gt;"&amp;"")&gt;1</f>
        <v>0</v>
      </c>
      <c r="AH103" s="125" t="b">
        <f t="shared" si="26"/>
        <v>0</v>
      </c>
      <c r="AI103" s="55">
        <f t="shared" si="27"/>
        <v>0</v>
      </c>
    </row>
    <row r="104" spans="1:35" ht="30.75" customHeight="1" x14ac:dyDescent="0.25">
      <c r="A104" s="57"/>
      <c r="B104" s="57"/>
      <c r="C104" s="59"/>
      <c r="D104" s="119"/>
      <c r="E104" s="43"/>
      <c r="F104" s="43"/>
      <c r="G104" s="58"/>
      <c r="H104" s="123"/>
      <c r="I104" s="132"/>
      <c r="J104" s="135">
        <f t="shared" si="19"/>
        <v>0</v>
      </c>
      <c r="K104" s="64" t="str">
        <f t="shared" si="14"/>
        <v>0</v>
      </c>
      <c r="L104" s="65" t="str">
        <f t="shared" si="15"/>
        <v>0</v>
      </c>
      <c r="M104" s="55">
        <f>SUMIFS($J:$J,$C:$C,Data!$B$6,$B:$B,$B104)</f>
        <v>0</v>
      </c>
      <c r="N104" s="55">
        <f>SUMIFS($J:$J,$C:$C,Data!$B$7,$B:$B,$B104)</f>
        <v>0</v>
      </c>
      <c r="O104" s="55">
        <f>SUMIFS($J:$J,$C:$C,Data!$B$8,$B:$B,$B104)</f>
        <v>0</v>
      </c>
      <c r="P104" s="55">
        <f t="shared" si="20"/>
        <v>0</v>
      </c>
      <c r="Q104" s="55">
        <f t="shared" si="21"/>
        <v>0</v>
      </c>
      <c r="R104" s="25" t="b">
        <f>AND($L104="A",$C$5=Data!$G$24)</f>
        <v>0</v>
      </c>
      <c r="S104" s="25" t="b">
        <f>AND($L104="A",$C$5=Data!$G$23)</f>
        <v>0</v>
      </c>
      <c r="T104" s="55">
        <f t="shared" si="22"/>
        <v>0</v>
      </c>
      <c r="U104" s="55">
        <f t="shared" si="16"/>
        <v>0</v>
      </c>
      <c r="V104" s="25" t="b">
        <f>AND($L104="B",$C$6=Data!$G$24)</f>
        <v>0</v>
      </c>
      <c r="W104" s="25" t="b">
        <f>AND($L104="B",$C$6=Data!$G$23)</f>
        <v>0</v>
      </c>
      <c r="X104" s="55">
        <f t="shared" si="23"/>
        <v>0</v>
      </c>
      <c r="Y104" s="55">
        <f t="shared" si="17"/>
        <v>0</v>
      </c>
      <c r="Z104" s="25" t="b">
        <f>AND($L104="C",$C$7=Data!$G$24)</f>
        <v>0</v>
      </c>
      <c r="AA104" s="25" t="b">
        <f>AND($L104="C",$C$7=Data!$G$23)</f>
        <v>0</v>
      </c>
      <c r="AB104" s="55">
        <f t="shared" si="24"/>
        <v>0</v>
      </c>
      <c r="AC104" s="55">
        <f t="shared" si="18"/>
        <v>0</v>
      </c>
      <c r="AE104" s="55">
        <f t="shared" si="25"/>
        <v>0</v>
      </c>
      <c r="AG104" s="125" t="b">
        <f>OR(AND($C$5=Data!$G$24,K104="A"),AND($C$6=Data!$G$24,K104="B"),AND($C$7=Data!$G$24,K104="C"))*COUNTIFS(B:B,B104,K:K,K104,B:B,"&lt;&gt;"&amp;"",C:C,"&lt;&gt;"&amp;"")&gt;1</f>
        <v>0</v>
      </c>
      <c r="AH104" s="125" t="b">
        <f t="shared" si="26"/>
        <v>0</v>
      </c>
      <c r="AI104" s="55">
        <f t="shared" si="27"/>
        <v>0</v>
      </c>
    </row>
    <row r="105" spans="1:35" ht="30.75" customHeight="1" x14ac:dyDescent="0.25">
      <c r="A105" s="57"/>
      <c r="B105" s="57"/>
      <c r="C105" s="59"/>
      <c r="D105" s="119"/>
      <c r="E105" s="43"/>
      <c r="F105" s="43"/>
      <c r="G105" s="58"/>
      <c r="H105" s="123"/>
      <c r="I105" s="132"/>
      <c r="J105" s="135">
        <f t="shared" si="19"/>
        <v>0</v>
      </c>
      <c r="K105" s="64" t="str">
        <f t="shared" si="14"/>
        <v>0</v>
      </c>
      <c r="L105" s="65" t="str">
        <f t="shared" si="15"/>
        <v>0</v>
      </c>
      <c r="M105" s="55">
        <f>SUMIFS($J:$J,$C:$C,Data!$B$6,$B:$B,$B105)</f>
        <v>0</v>
      </c>
      <c r="N105" s="55">
        <f>SUMIFS($J:$J,$C:$C,Data!$B$7,$B:$B,$B105)</f>
        <v>0</v>
      </c>
      <c r="O105" s="55">
        <f>SUMIFS($J:$J,$C:$C,Data!$B$8,$B:$B,$B105)</f>
        <v>0</v>
      </c>
      <c r="P105" s="55">
        <f t="shared" si="20"/>
        <v>0</v>
      </c>
      <c r="Q105" s="55">
        <f t="shared" si="21"/>
        <v>0</v>
      </c>
      <c r="R105" s="25" t="b">
        <f>AND($L105="A",$C$5=Data!$G$24)</f>
        <v>0</v>
      </c>
      <c r="S105" s="25" t="b">
        <f>AND($L105="A",$C$5=Data!$G$23)</f>
        <v>0</v>
      </c>
      <c r="T105" s="55">
        <f t="shared" si="22"/>
        <v>0</v>
      </c>
      <c r="U105" s="55">
        <f t="shared" si="16"/>
        <v>0</v>
      </c>
      <c r="V105" s="25" t="b">
        <f>AND($L105="B",$C$6=Data!$G$24)</f>
        <v>0</v>
      </c>
      <c r="W105" s="25" t="b">
        <f>AND($L105="B",$C$6=Data!$G$23)</f>
        <v>0</v>
      </c>
      <c r="X105" s="55">
        <f t="shared" si="23"/>
        <v>0</v>
      </c>
      <c r="Y105" s="55">
        <f t="shared" si="17"/>
        <v>0</v>
      </c>
      <c r="Z105" s="25" t="b">
        <f>AND($L105="C",$C$7=Data!$G$24)</f>
        <v>0</v>
      </c>
      <c r="AA105" s="25" t="b">
        <f>AND($L105="C",$C$7=Data!$G$23)</f>
        <v>0</v>
      </c>
      <c r="AB105" s="55">
        <f t="shared" si="24"/>
        <v>0</v>
      </c>
      <c r="AC105" s="55">
        <f t="shared" si="18"/>
        <v>0</v>
      </c>
      <c r="AE105" s="55">
        <f t="shared" si="25"/>
        <v>0</v>
      </c>
      <c r="AG105" s="125" t="b">
        <f>OR(AND($C$5=Data!$G$24,K105="A"),AND($C$6=Data!$G$24,K105="B"),AND($C$7=Data!$G$24,K105="C"))*COUNTIFS(B:B,B105,K:K,K105,B:B,"&lt;&gt;"&amp;"",C:C,"&lt;&gt;"&amp;"")&gt;1</f>
        <v>0</v>
      </c>
      <c r="AH105" s="125" t="b">
        <f t="shared" si="26"/>
        <v>0</v>
      </c>
      <c r="AI105" s="55">
        <f t="shared" si="27"/>
        <v>0</v>
      </c>
    </row>
    <row r="106" spans="1:35" ht="30.75" customHeight="1" x14ac:dyDescent="0.25">
      <c r="A106" s="57"/>
      <c r="B106" s="57"/>
      <c r="C106" s="59"/>
      <c r="D106" s="119"/>
      <c r="E106" s="43"/>
      <c r="F106" s="43"/>
      <c r="G106" s="58"/>
      <c r="H106" s="123"/>
      <c r="I106" s="132"/>
      <c r="J106" s="135">
        <f t="shared" si="19"/>
        <v>0</v>
      </c>
      <c r="K106" s="64" t="str">
        <f t="shared" si="14"/>
        <v>0</v>
      </c>
      <c r="L106" s="65" t="str">
        <f t="shared" si="15"/>
        <v>0</v>
      </c>
      <c r="M106" s="55">
        <f>SUMIFS($J:$J,$C:$C,Data!$B$6,$B:$B,$B106)</f>
        <v>0</v>
      </c>
      <c r="N106" s="55">
        <f>SUMIFS($J:$J,$C:$C,Data!$B$7,$B:$B,$B106)</f>
        <v>0</v>
      </c>
      <c r="O106" s="55">
        <f>SUMIFS($J:$J,$C:$C,Data!$B$8,$B:$B,$B106)</f>
        <v>0</v>
      </c>
      <c r="P106" s="55">
        <f t="shared" si="20"/>
        <v>0</v>
      </c>
      <c r="Q106" s="55">
        <f t="shared" si="21"/>
        <v>0</v>
      </c>
      <c r="R106" s="25" t="b">
        <f>AND($L106="A",$C$5=Data!$G$24)</f>
        <v>0</v>
      </c>
      <c r="S106" s="25" t="b">
        <f>AND($L106="A",$C$5=Data!$G$23)</f>
        <v>0</v>
      </c>
      <c r="T106" s="55">
        <f t="shared" si="22"/>
        <v>0</v>
      </c>
      <c r="U106" s="55">
        <f t="shared" si="16"/>
        <v>0</v>
      </c>
      <c r="V106" s="25" t="b">
        <f>AND($L106="B",$C$6=Data!$G$24)</f>
        <v>0</v>
      </c>
      <c r="W106" s="25" t="b">
        <f>AND($L106="B",$C$6=Data!$G$23)</f>
        <v>0</v>
      </c>
      <c r="X106" s="55">
        <f t="shared" si="23"/>
        <v>0</v>
      </c>
      <c r="Y106" s="55">
        <f t="shared" si="17"/>
        <v>0</v>
      </c>
      <c r="Z106" s="25" t="b">
        <f>AND($L106="C",$C$7=Data!$G$24)</f>
        <v>0</v>
      </c>
      <c r="AA106" s="25" t="b">
        <f>AND($L106="C",$C$7=Data!$G$23)</f>
        <v>0</v>
      </c>
      <c r="AB106" s="55">
        <f t="shared" si="24"/>
        <v>0</v>
      </c>
      <c r="AC106" s="55">
        <f t="shared" si="18"/>
        <v>0</v>
      </c>
      <c r="AE106" s="55">
        <f t="shared" si="25"/>
        <v>0</v>
      </c>
      <c r="AG106" s="125" t="b">
        <f>OR(AND($C$5=Data!$G$24,K106="A"),AND($C$6=Data!$G$24,K106="B"),AND($C$7=Data!$G$24,K106="C"))*COUNTIFS(B:B,B106,K:K,K106,B:B,"&lt;&gt;"&amp;"",C:C,"&lt;&gt;"&amp;"")&gt;1</f>
        <v>0</v>
      </c>
      <c r="AH106" s="125" t="b">
        <f t="shared" si="26"/>
        <v>0</v>
      </c>
      <c r="AI106" s="55">
        <f t="shared" si="27"/>
        <v>0</v>
      </c>
    </row>
    <row r="107" spans="1:35" ht="30.75" customHeight="1" x14ac:dyDescent="0.25">
      <c r="A107" s="57"/>
      <c r="B107" s="57"/>
      <c r="C107" s="59"/>
      <c r="D107" s="119"/>
      <c r="E107" s="43"/>
      <c r="F107" s="43"/>
      <c r="G107" s="58"/>
      <c r="H107" s="123"/>
      <c r="I107" s="132"/>
      <c r="J107" s="135">
        <f t="shared" si="19"/>
        <v>0</v>
      </c>
      <c r="K107" s="64" t="str">
        <f t="shared" si="14"/>
        <v>0</v>
      </c>
      <c r="L107" s="65" t="str">
        <f t="shared" si="15"/>
        <v>0</v>
      </c>
      <c r="M107" s="55">
        <f>SUMIFS($J:$J,$C:$C,Data!$B$6,$B:$B,$B107)</f>
        <v>0</v>
      </c>
      <c r="N107" s="55">
        <f>SUMIFS($J:$J,$C:$C,Data!$B$7,$B:$B,$B107)</f>
        <v>0</v>
      </c>
      <c r="O107" s="55">
        <f>SUMIFS($J:$J,$C:$C,Data!$B$8,$B:$B,$B107)</f>
        <v>0</v>
      </c>
      <c r="P107" s="55">
        <f t="shared" si="20"/>
        <v>0</v>
      </c>
      <c r="Q107" s="55">
        <f t="shared" si="21"/>
        <v>0</v>
      </c>
      <c r="R107" s="25" t="b">
        <f>AND($L107="A",$C$5=Data!$G$24)</f>
        <v>0</v>
      </c>
      <c r="S107" s="25" t="b">
        <f>AND($L107="A",$C$5=Data!$G$23)</f>
        <v>0</v>
      </c>
      <c r="T107" s="55">
        <f t="shared" si="22"/>
        <v>0</v>
      </c>
      <c r="U107" s="55">
        <f t="shared" si="16"/>
        <v>0</v>
      </c>
      <c r="V107" s="25" t="b">
        <f>AND($L107="B",$C$6=Data!$G$24)</f>
        <v>0</v>
      </c>
      <c r="W107" s="25" t="b">
        <f>AND($L107="B",$C$6=Data!$G$23)</f>
        <v>0</v>
      </c>
      <c r="X107" s="55">
        <f t="shared" si="23"/>
        <v>0</v>
      </c>
      <c r="Y107" s="55">
        <f t="shared" si="17"/>
        <v>0</v>
      </c>
      <c r="Z107" s="25" t="b">
        <f>AND($L107="C",$C$7=Data!$G$24)</f>
        <v>0</v>
      </c>
      <c r="AA107" s="25" t="b">
        <f>AND($L107="C",$C$7=Data!$G$23)</f>
        <v>0</v>
      </c>
      <c r="AB107" s="55">
        <f t="shared" si="24"/>
        <v>0</v>
      </c>
      <c r="AC107" s="55">
        <f t="shared" si="18"/>
        <v>0</v>
      </c>
      <c r="AE107" s="55">
        <f t="shared" si="25"/>
        <v>0</v>
      </c>
      <c r="AG107" s="125" t="b">
        <f>OR(AND($C$5=Data!$G$24,K107="A"),AND($C$6=Data!$G$24,K107="B"),AND($C$7=Data!$G$24,K107="C"))*COUNTIFS(B:B,B107,K:K,K107,B:B,"&lt;&gt;"&amp;"",C:C,"&lt;&gt;"&amp;"")&gt;1</f>
        <v>0</v>
      </c>
      <c r="AH107" s="125" t="b">
        <f t="shared" si="26"/>
        <v>0</v>
      </c>
      <c r="AI107" s="55">
        <f t="shared" si="27"/>
        <v>0</v>
      </c>
    </row>
    <row r="108" spans="1:35" ht="30.75" customHeight="1" x14ac:dyDescent="0.25">
      <c r="A108" s="57"/>
      <c r="B108" s="57"/>
      <c r="C108" s="59"/>
      <c r="D108" s="119"/>
      <c r="E108" s="43"/>
      <c r="F108" s="43"/>
      <c r="G108" s="58"/>
      <c r="H108" s="123"/>
      <c r="I108" s="132"/>
      <c r="J108" s="135">
        <f t="shared" si="19"/>
        <v>0</v>
      </c>
      <c r="K108" s="64" t="str">
        <f t="shared" si="14"/>
        <v>0</v>
      </c>
      <c r="L108" s="65" t="str">
        <f t="shared" si="15"/>
        <v>0</v>
      </c>
      <c r="M108" s="55">
        <f>SUMIFS($J:$J,$C:$C,Data!$B$6,$B:$B,$B108)</f>
        <v>0</v>
      </c>
      <c r="N108" s="55">
        <f>SUMIFS($J:$J,$C:$C,Data!$B$7,$B:$B,$B108)</f>
        <v>0</v>
      </c>
      <c r="O108" s="55">
        <f>SUMIFS($J:$J,$C:$C,Data!$B$8,$B:$B,$B108)</f>
        <v>0</v>
      </c>
      <c r="P108" s="55">
        <f t="shared" si="20"/>
        <v>0</v>
      </c>
      <c r="Q108" s="55">
        <f t="shared" si="21"/>
        <v>0</v>
      </c>
      <c r="R108" s="25" t="b">
        <f>AND($L108="A",$C$5=Data!$G$24)</f>
        <v>0</v>
      </c>
      <c r="S108" s="25" t="b">
        <f>AND($L108="A",$C$5=Data!$G$23)</f>
        <v>0</v>
      </c>
      <c r="T108" s="55">
        <f t="shared" si="22"/>
        <v>0</v>
      </c>
      <c r="U108" s="55">
        <f t="shared" si="16"/>
        <v>0</v>
      </c>
      <c r="V108" s="25" t="b">
        <f>AND($L108="B",$C$6=Data!$G$24)</f>
        <v>0</v>
      </c>
      <c r="W108" s="25" t="b">
        <f>AND($L108="B",$C$6=Data!$G$23)</f>
        <v>0</v>
      </c>
      <c r="X108" s="55">
        <f t="shared" si="23"/>
        <v>0</v>
      </c>
      <c r="Y108" s="55">
        <f t="shared" si="17"/>
        <v>0</v>
      </c>
      <c r="Z108" s="25" t="b">
        <f>AND($L108="C",$C$7=Data!$G$24)</f>
        <v>0</v>
      </c>
      <c r="AA108" s="25" t="b">
        <f>AND($L108="C",$C$7=Data!$G$23)</f>
        <v>0</v>
      </c>
      <c r="AB108" s="55">
        <f t="shared" si="24"/>
        <v>0</v>
      </c>
      <c r="AC108" s="55">
        <f t="shared" si="18"/>
        <v>0</v>
      </c>
      <c r="AE108" s="55">
        <f t="shared" si="25"/>
        <v>0</v>
      </c>
      <c r="AG108" s="125" t="b">
        <f>OR(AND($C$5=Data!$G$24,K108="A"),AND($C$6=Data!$G$24,K108="B"),AND($C$7=Data!$G$24,K108="C"))*COUNTIFS(B:B,B108,K:K,K108,B:B,"&lt;&gt;"&amp;"",C:C,"&lt;&gt;"&amp;"")&gt;1</f>
        <v>0</v>
      </c>
      <c r="AH108" s="125" t="b">
        <f t="shared" si="26"/>
        <v>0</v>
      </c>
      <c r="AI108" s="55">
        <f t="shared" si="27"/>
        <v>0</v>
      </c>
    </row>
    <row r="109" spans="1:35" ht="30.75" customHeight="1" x14ac:dyDescent="0.25">
      <c r="A109" s="57"/>
      <c r="B109" s="57"/>
      <c r="C109" s="59"/>
      <c r="D109" s="119"/>
      <c r="E109" s="43"/>
      <c r="F109" s="43"/>
      <c r="G109" s="58"/>
      <c r="H109" s="123"/>
      <c r="I109" s="132"/>
      <c r="J109" s="135">
        <f t="shared" si="19"/>
        <v>0</v>
      </c>
      <c r="K109" s="64" t="str">
        <f t="shared" si="14"/>
        <v>0</v>
      </c>
      <c r="L109" s="65" t="str">
        <f t="shared" si="15"/>
        <v>0</v>
      </c>
      <c r="M109" s="55">
        <f>SUMIFS($J:$J,$C:$C,Data!$B$6,$B:$B,$B109)</f>
        <v>0</v>
      </c>
      <c r="N109" s="55">
        <f>SUMIFS($J:$J,$C:$C,Data!$B$7,$B:$B,$B109)</f>
        <v>0</v>
      </c>
      <c r="O109" s="55">
        <f>SUMIFS($J:$J,$C:$C,Data!$B$8,$B:$B,$B109)</f>
        <v>0</v>
      </c>
      <c r="P109" s="55">
        <f t="shared" si="20"/>
        <v>0</v>
      </c>
      <c r="Q109" s="55">
        <f t="shared" si="21"/>
        <v>0</v>
      </c>
      <c r="R109" s="25" t="b">
        <f>AND($L109="A",$C$5=Data!$G$24)</f>
        <v>0</v>
      </c>
      <c r="S109" s="25" t="b">
        <f>AND($L109="A",$C$5=Data!$G$23)</f>
        <v>0</v>
      </c>
      <c r="T109" s="55">
        <f t="shared" si="22"/>
        <v>0</v>
      </c>
      <c r="U109" s="55">
        <f t="shared" si="16"/>
        <v>0</v>
      </c>
      <c r="V109" s="25" t="b">
        <f>AND($L109="B",$C$6=Data!$G$24)</f>
        <v>0</v>
      </c>
      <c r="W109" s="25" t="b">
        <f>AND($L109="B",$C$6=Data!$G$23)</f>
        <v>0</v>
      </c>
      <c r="X109" s="55">
        <f t="shared" si="23"/>
        <v>0</v>
      </c>
      <c r="Y109" s="55">
        <f t="shared" si="17"/>
        <v>0</v>
      </c>
      <c r="Z109" s="25" t="b">
        <f>AND($L109="C",$C$7=Data!$G$24)</f>
        <v>0</v>
      </c>
      <c r="AA109" s="25" t="b">
        <f>AND($L109="C",$C$7=Data!$G$23)</f>
        <v>0</v>
      </c>
      <c r="AB109" s="55">
        <f t="shared" si="24"/>
        <v>0</v>
      </c>
      <c r="AC109" s="55">
        <f t="shared" si="18"/>
        <v>0</v>
      </c>
      <c r="AE109" s="55">
        <f t="shared" si="25"/>
        <v>0</v>
      </c>
      <c r="AG109" s="125" t="b">
        <f>OR(AND($C$5=Data!$G$24,K109="A"),AND($C$6=Data!$G$24,K109="B"),AND($C$7=Data!$G$24,K109="C"))*COUNTIFS(B:B,B109,K:K,K109,B:B,"&lt;&gt;"&amp;"",C:C,"&lt;&gt;"&amp;"")&gt;1</f>
        <v>0</v>
      </c>
      <c r="AH109" s="125" t="b">
        <f t="shared" si="26"/>
        <v>0</v>
      </c>
      <c r="AI109" s="55">
        <f t="shared" si="27"/>
        <v>0</v>
      </c>
    </row>
    <row r="110" spans="1:35" ht="30.75" customHeight="1" x14ac:dyDescent="0.25">
      <c r="A110" s="57"/>
      <c r="B110" s="57"/>
      <c r="C110" s="59"/>
      <c r="D110" s="119"/>
      <c r="E110" s="43"/>
      <c r="F110" s="43"/>
      <c r="G110" s="58"/>
      <c r="H110" s="123"/>
      <c r="I110" s="132"/>
      <c r="J110" s="135">
        <f t="shared" si="19"/>
        <v>0</v>
      </c>
      <c r="K110" s="64" t="str">
        <f t="shared" si="14"/>
        <v>0</v>
      </c>
      <c r="L110" s="65" t="str">
        <f t="shared" si="15"/>
        <v>0</v>
      </c>
      <c r="M110" s="55">
        <f>SUMIFS($J:$J,$C:$C,Data!$B$6,$B:$B,$B110)</f>
        <v>0</v>
      </c>
      <c r="N110" s="55">
        <f>SUMIFS($J:$J,$C:$C,Data!$B$7,$B:$B,$B110)</f>
        <v>0</v>
      </c>
      <c r="O110" s="55">
        <f>SUMIFS($J:$J,$C:$C,Data!$B$8,$B:$B,$B110)</f>
        <v>0</v>
      </c>
      <c r="P110" s="55">
        <f t="shared" si="20"/>
        <v>0</v>
      </c>
      <c r="Q110" s="55">
        <f t="shared" si="21"/>
        <v>0</v>
      </c>
      <c r="R110" s="25" t="b">
        <f>AND($L110="A",$C$5=Data!$G$24)</f>
        <v>0</v>
      </c>
      <c r="S110" s="25" t="b">
        <f>AND($L110="A",$C$5=Data!$G$23)</f>
        <v>0</v>
      </c>
      <c r="T110" s="55">
        <f t="shared" si="22"/>
        <v>0</v>
      </c>
      <c r="U110" s="55">
        <f t="shared" si="16"/>
        <v>0</v>
      </c>
      <c r="V110" s="25" t="b">
        <f>AND($L110="B",$C$6=Data!$G$24)</f>
        <v>0</v>
      </c>
      <c r="W110" s="25" t="b">
        <f>AND($L110="B",$C$6=Data!$G$23)</f>
        <v>0</v>
      </c>
      <c r="X110" s="55">
        <f t="shared" si="23"/>
        <v>0</v>
      </c>
      <c r="Y110" s="55">
        <f t="shared" si="17"/>
        <v>0</v>
      </c>
      <c r="Z110" s="25" t="b">
        <f>AND($L110="C",$C$7=Data!$G$24)</f>
        <v>0</v>
      </c>
      <c r="AA110" s="25" t="b">
        <f>AND($L110="C",$C$7=Data!$G$23)</f>
        <v>0</v>
      </c>
      <c r="AB110" s="55">
        <f t="shared" si="24"/>
        <v>0</v>
      </c>
      <c r="AC110" s="55">
        <f t="shared" si="18"/>
        <v>0</v>
      </c>
      <c r="AE110" s="55">
        <f t="shared" si="25"/>
        <v>0</v>
      </c>
      <c r="AG110" s="125" t="b">
        <f>OR(AND($C$5=Data!$G$24,K110="A"),AND($C$6=Data!$G$24,K110="B"),AND($C$7=Data!$G$24,K110="C"))*COUNTIFS(B:B,B110,K:K,K110,B:B,"&lt;&gt;"&amp;"",C:C,"&lt;&gt;"&amp;"")&gt;1</f>
        <v>0</v>
      </c>
      <c r="AH110" s="125" t="b">
        <f t="shared" si="26"/>
        <v>0</v>
      </c>
      <c r="AI110" s="55">
        <f t="shared" si="27"/>
        <v>0</v>
      </c>
    </row>
    <row r="111" spans="1:35" ht="30.75" customHeight="1" x14ac:dyDescent="0.25">
      <c r="A111" s="57"/>
      <c r="B111" s="57"/>
      <c r="C111" s="59"/>
      <c r="D111" s="119"/>
      <c r="E111" s="43"/>
      <c r="F111" s="43"/>
      <c r="G111" s="58"/>
      <c r="H111" s="123"/>
      <c r="I111" s="132"/>
      <c r="J111" s="135">
        <f t="shared" si="19"/>
        <v>0</v>
      </c>
      <c r="K111" s="64" t="str">
        <f t="shared" si="14"/>
        <v>0</v>
      </c>
      <c r="L111" s="65" t="str">
        <f t="shared" si="15"/>
        <v>0</v>
      </c>
      <c r="M111" s="55">
        <f>SUMIFS($J:$J,$C:$C,Data!$B$6,$B:$B,$B111)</f>
        <v>0</v>
      </c>
      <c r="N111" s="55">
        <f>SUMIFS($J:$J,$C:$C,Data!$B$7,$B:$B,$B111)</f>
        <v>0</v>
      </c>
      <c r="O111" s="55">
        <f>SUMIFS($J:$J,$C:$C,Data!$B$8,$B:$B,$B111)</f>
        <v>0</v>
      </c>
      <c r="P111" s="55">
        <f t="shared" si="20"/>
        <v>0</v>
      </c>
      <c r="Q111" s="55">
        <f t="shared" si="21"/>
        <v>0</v>
      </c>
      <c r="R111" s="25" t="b">
        <f>AND($L111="A",$C$5=Data!$G$24)</f>
        <v>0</v>
      </c>
      <c r="S111" s="25" t="b">
        <f>AND($L111="A",$C$5=Data!$G$23)</f>
        <v>0</v>
      </c>
      <c r="T111" s="55">
        <f t="shared" si="22"/>
        <v>0</v>
      </c>
      <c r="U111" s="55">
        <f t="shared" si="16"/>
        <v>0</v>
      </c>
      <c r="V111" s="25" t="b">
        <f>AND($L111="B",$C$6=Data!$G$24)</f>
        <v>0</v>
      </c>
      <c r="W111" s="25" t="b">
        <f>AND($L111="B",$C$6=Data!$G$23)</f>
        <v>0</v>
      </c>
      <c r="X111" s="55">
        <f t="shared" si="23"/>
        <v>0</v>
      </c>
      <c r="Y111" s="55">
        <f t="shared" si="17"/>
        <v>0</v>
      </c>
      <c r="Z111" s="25" t="b">
        <f>AND($L111="C",$C$7=Data!$G$24)</f>
        <v>0</v>
      </c>
      <c r="AA111" s="25" t="b">
        <f>AND($L111="C",$C$7=Data!$G$23)</f>
        <v>0</v>
      </c>
      <c r="AB111" s="55">
        <f t="shared" si="24"/>
        <v>0</v>
      </c>
      <c r="AC111" s="55">
        <f t="shared" si="18"/>
        <v>0</v>
      </c>
      <c r="AE111" s="55">
        <f t="shared" si="25"/>
        <v>0</v>
      </c>
      <c r="AG111" s="125" t="b">
        <f>OR(AND($C$5=Data!$G$24,K111="A"),AND($C$6=Data!$G$24,K111="B"),AND($C$7=Data!$G$24,K111="C"))*COUNTIFS(B:B,B111,K:K,K111,B:B,"&lt;&gt;"&amp;"",C:C,"&lt;&gt;"&amp;"")&gt;1</f>
        <v>0</v>
      </c>
      <c r="AH111" s="125" t="b">
        <f t="shared" si="26"/>
        <v>0</v>
      </c>
      <c r="AI111" s="55">
        <f t="shared" si="27"/>
        <v>0</v>
      </c>
    </row>
    <row r="112" spans="1:35" ht="30.75" customHeight="1" x14ac:dyDescent="0.25">
      <c r="A112" s="57"/>
      <c r="B112" s="57"/>
      <c r="C112" s="59"/>
      <c r="D112" s="119"/>
      <c r="E112" s="43"/>
      <c r="F112" s="43"/>
      <c r="G112" s="58"/>
      <c r="H112" s="123"/>
      <c r="I112" s="132"/>
      <c r="J112" s="135">
        <f t="shared" si="19"/>
        <v>0</v>
      </c>
      <c r="K112" s="64" t="str">
        <f t="shared" si="14"/>
        <v>0</v>
      </c>
      <c r="L112" s="65" t="str">
        <f t="shared" si="15"/>
        <v>0</v>
      </c>
      <c r="M112" s="55">
        <f>SUMIFS($J:$J,$C:$C,Data!$B$6,$B:$B,$B112)</f>
        <v>0</v>
      </c>
      <c r="N112" s="55">
        <f>SUMIFS($J:$J,$C:$C,Data!$B$7,$B:$B,$B112)</f>
        <v>0</v>
      </c>
      <c r="O112" s="55">
        <f>SUMIFS($J:$J,$C:$C,Data!$B$8,$B:$B,$B112)</f>
        <v>0</v>
      </c>
      <c r="P112" s="55">
        <f t="shared" si="20"/>
        <v>0</v>
      </c>
      <c r="Q112" s="55">
        <f t="shared" si="21"/>
        <v>0</v>
      </c>
      <c r="R112" s="25" t="b">
        <f>AND($L112="A",$C$5=Data!$G$24)</f>
        <v>0</v>
      </c>
      <c r="S112" s="25" t="b">
        <f>AND($L112="A",$C$5=Data!$G$23)</f>
        <v>0</v>
      </c>
      <c r="T112" s="55">
        <f t="shared" si="22"/>
        <v>0</v>
      </c>
      <c r="U112" s="55">
        <f t="shared" si="16"/>
        <v>0</v>
      </c>
      <c r="V112" s="25" t="b">
        <f>AND($L112="B",$C$6=Data!$G$24)</f>
        <v>0</v>
      </c>
      <c r="W112" s="25" t="b">
        <f>AND($L112="B",$C$6=Data!$G$23)</f>
        <v>0</v>
      </c>
      <c r="X112" s="55">
        <f t="shared" si="23"/>
        <v>0</v>
      </c>
      <c r="Y112" s="55">
        <f t="shared" si="17"/>
        <v>0</v>
      </c>
      <c r="Z112" s="25" t="b">
        <f>AND($L112="C",$C$7=Data!$G$24)</f>
        <v>0</v>
      </c>
      <c r="AA112" s="25" t="b">
        <f>AND($L112="C",$C$7=Data!$G$23)</f>
        <v>0</v>
      </c>
      <c r="AB112" s="55">
        <f t="shared" si="24"/>
        <v>0</v>
      </c>
      <c r="AC112" s="55">
        <f t="shared" si="18"/>
        <v>0</v>
      </c>
      <c r="AE112" s="55">
        <f t="shared" si="25"/>
        <v>0</v>
      </c>
      <c r="AG112" s="125" t="b">
        <f>OR(AND($C$5=Data!$G$24,K112="A"),AND($C$6=Data!$G$24,K112="B"),AND($C$7=Data!$G$24,K112="C"))*COUNTIFS(B:B,B112,K:K,K112,B:B,"&lt;&gt;"&amp;"",C:C,"&lt;&gt;"&amp;"")&gt;1</f>
        <v>0</v>
      </c>
      <c r="AH112" s="125" t="b">
        <f t="shared" si="26"/>
        <v>0</v>
      </c>
      <c r="AI112" s="55">
        <f t="shared" si="27"/>
        <v>0</v>
      </c>
    </row>
    <row r="113" spans="1:35" ht="30.75" customHeight="1" x14ac:dyDescent="0.25">
      <c r="A113" s="57"/>
      <c r="B113" s="57"/>
      <c r="C113" s="59"/>
      <c r="D113" s="119"/>
      <c r="E113" s="43"/>
      <c r="F113" s="43"/>
      <c r="G113" s="58"/>
      <c r="H113" s="123"/>
      <c r="I113" s="132"/>
      <c r="J113" s="135">
        <f t="shared" si="19"/>
        <v>0</v>
      </c>
      <c r="K113" s="64" t="str">
        <f t="shared" si="14"/>
        <v>0</v>
      </c>
      <c r="L113" s="65" t="str">
        <f t="shared" si="15"/>
        <v>0</v>
      </c>
      <c r="M113" s="55">
        <f>SUMIFS($J:$J,$C:$C,Data!$B$6,$B:$B,$B113)</f>
        <v>0</v>
      </c>
      <c r="N113" s="55">
        <f>SUMIFS($J:$J,$C:$C,Data!$B$7,$B:$B,$B113)</f>
        <v>0</v>
      </c>
      <c r="O113" s="55">
        <f>SUMIFS($J:$J,$C:$C,Data!$B$8,$B:$B,$B113)</f>
        <v>0</v>
      </c>
      <c r="P113" s="55">
        <f t="shared" si="20"/>
        <v>0</v>
      </c>
      <c r="Q113" s="55">
        <f t="shared" si="21"/>
        <v>0</v>
      </c>
      <c r="R113" s="25" t="b">
        <f>AND($L113="A",$C$5=Data!$G$24)</f>
        <v>0</v>
      </c>
      <c r="S113" s="25" t="b">
        <f>AND($L113="A",$C$5=Data!$G$23)</f>
        <v>0</v>
      </c>
      <c r="T113" s="55">
        <f t="shared" si="22"/>
        <v>0</v>
      </c>
      <c r="U113" s="55">
        <f t="shared" si="16"/>
        <v>0</v>
      </c>
      <c r="V113" s="25" t="b">
        <f>AND($L113="B",$C$6=Data!$G$24)</f>
        <v>0</v>
      </c>
      <c r="W113" s="25" t="b">
        <f>AND($L113="B",$C$6=Data!$G$23)</f>
        <v>0</v>
      </c>
      <c r="X113" s="55">
        <f t="shared" si="23"/>
        <v>0</v>
      </c>
      <c r="Y113" s="55">
        <f t="shared" si="17"/>
        <v>0</v>
      </c>
      <c r="Z113" s="25" t="b">
        <f>AND($L113="C",$C$7=Data!$G$24)</f>
        <v>0</v>
      </c>
      <c r="AA113" s="25" t="b">
        <f>AND($L113="C",$C$7=Data!$G$23)</f>
        <v>0</v>
      </c>
      <c r="AB113" s="55">
        <f t="shared" si="24"/>
        <v>0</v>
      </c>
      <c r="AC113" s="55">
        <f t="shared" si="18"/>
        <v>0</v>
      </c>
      <c r="AE113" s="55">
        <f t="shared" si="25"/>
        <v>0</v>
      </c>
      <c r="AG113" s="125" t="b">
        <f>OR(AND($C$5=Data!$G$24,K113="A"),AND($C$6=Data!$G$24,K113="B"),AND($C$7=Data!$G$24,K113="C"))*COUNTIFS(B:B,B113,K:K,K113,B:B,"&lt;&gt;"&amp;"",C:C,"&lt;&gt;"&amp;"")&gt;1</f>
        <v>0</v>
      </c>
      <c r="AH113" s="125" t="b">
        <f t="shared" si="26"/>
        <v>0</v>
      </c>
      <c r="AI113" s="55">
        <f t="shared" si="27"/>
        <v>0</v>
      </c>
    </row>
    <row r="114" spans="1:35" ht="30.75" customHeight="1" x14ac:dyDescent="0.25">
      <c r="A114" s="57"/>
      <c r="B114" s="57"/>
      <c r="C114" s="59"/>
      <c r="D114" s="119"/>
      <c r="E114" s="43"/>
      <c r="F114" s="43"/>
      <c r="G114" s="58"/>
      <c r="H114" s="123"/>
      <c r="I114" s="132"/>
      <c r="J114" s="135">
        <f t="shared" si="19"/>
        <v>0</v>
      </c>
      <c r="K114" s="64" t="str">
        <f t="shared" si="14"/>
        <v>0</v>
      </c>
      <c r="L114" s="65" t="str">
        <f t="shared" si="15"/>
        <v>0</v>
      </c>
      <c r="M114" s="55">
        <f>SUMIFS($J:$J,$C:$C,Data!$B$6,$B:$B,$B114)</f>
        <v>0</v>
      </c>
      <c r="N114" s="55">
        <f>SUMIFS($J:$J,$C:$C,Data!$B$7,$B:$B,$B114)</f>
        <v>0</v>
      </c>
      <c r="O114" s="55">
        <f>SUMIFS($J:$J,$C:$C,Data!$B$8,$B:$B,$B114)</f>
        <v>0</v>
      </c>
      <c r="P114" s="55">
        <f t="shared" si="20"/>
        <v>0</v>
      </c>
      <c r="Q114" s="55">
        <f t="shared" si="21"/>
        <v>0</v>
      </c>
      <c r="R114" s="25" t="b">
        <f>AND($L114="A",$C$5=Data!$G$24)</f>
        <v>0</v>
      </c>
      <c r="S114" s="25" t="b">
        <f>AND($L114="A",$C$5=Data!$G$23)</f>
        <v>0</v>
      </c>
      <c r="T114" s="55">
        <f t="shared" si="22"/>
        <v>0</v>
      </c>
      <c r="U114" s="55">
        <f t="shared" si="16"/>
        <v>0</v>
      </c>
      <c r="V114" s="25" t="b">
        <f>AND($L114="B",$C$6=Data!$G$24)</f>
        <v>0</v>
      </c>
      <c r="W114" s="25" t="b">
        <f>AND($L114="B",$C$6=Data!$G$23)</f>
        <v>0</v>
      </c>
      <c r="X114" s="55">
        <f t="shared" si="23"/>
        <v>0</v>
      </c>
      <c r="Y114" s="55">
        <f t="shared" si="17"/>
        <v>0</v>
      </c>
      <c r="Z114" s="25" t="b">
        <f>AND($L114="C",$C$7=Data!$G$24)</f>
        <v>0</v>
      </c>
      <c r="AA114" s="25" t="b">
        <f>AND($L114="C",$C$7=Data!$G$23)</f>
        <v>0</v>
      </c>
      <c r="AB114" s="55">
        <f t="shared" si="24"/>
        <v>0</v>
      </c>
      <c r="AC114" s="55">
        <f t="shared" si="18"/>
        <v>0</v>
      </c>
      <c r="AE114" s="55">
        <f t="shared" si="25"/>
        <v>0</v>
      </c>
      <c r="AG114" s="125" t="b">
        <f>OR(AND($C$5=Data!$G$24,K114="A"),AND($C$6=Data!$G$24,K114="B"),AND($C$7=Data!$G$24,K114="C"))*COUNTIFS(B:B,B114,K:K,K114,B:B,"&lt;&gt;"&amp;"",C:C,"&lt;&gt;"&amp;"")&gt;1</f>
        <v>0</v>
      </c>
      <c r="AH114" s="125" t="b">
        <f t="shared" si="26"/>
        <v>0</v>
      </c>
      <c r="AI114" s="55">
        <f t="shared" si="27"/>
        <v>0</v>
      </c>
    </row>
    <row r="115" spans="1:35" ht="30.75" customHeight="1" x14ac:dyDescent="0.25">
      <c r="A115" s="57"/>
      <c r="B115" s="57"/>
      <c r="C115" s="59"/>
      <c r="D115" s="119"/>
      <c r="E115" s="43"/>
      <c r="F115" s="43"/>
      <c r="G115" s="58"/>
      <c r="H115" s="123"/>
      <c r="I115" s="132"/>
      <c r="J115" s="135">
        <f t="shared" si="19"/>
        <v>0</v>
      </c>
      <c r="K115" s="64" t="str">
        <f t="shared" si="14"/>
        <v>0</v>
      </c>
      <c r="L115" s="65" t="str">
        <f t="shared" si="15"/>
        <v>0</v>
      </c>
      <c r="M115" s="55">
        <f>SUMIFS($J:$J,$C:$C,Data!$B$6,$B:$B,$B115)</f>
        <v>0</v>
      </c>
      <c r="N115" s="55">
        <f>SUMIFS($J:$J,$C:$C,Data!$B$7,$B:$B,$B115)</f>
        <v>0</v>
      </c>
      <c r="O115" s="55">
        <f>SUMIFS($J:$J,$C:$C,Data!$B$8,$B:$B,$B115)</f>
        <v>0</v>
      </c>
      <c r="P115" s="55">
        <f t="shared" si="20"/>
        <v>0</v>
      </c>
      <c r="Q115" s="55">
        <f t="shared" si="21"/>
        <v>0</v>
      </c>
      <c r="R115" s="25" t="b">
        <f>AND($L115="A",$C$5=Data!$G$24)</f>
        <v>0</v>
      </c>
      <c r="S115" s="25" t="b">
        <f>AND($L115="A",$C$5=Data!$G$23)</f>
        <v>0</v>
      </c>
      <c r="T115" s="55">
        <f t="shared" si="22"/>
        <v>0</v>
      </c>
      <c r="U115" s="55">
        <f t="shared" si="16"/>
        <v>0</v>
      </c>
      <c r="V115" s="25" t="b">
        <f>AND($L115="B",$C$6=Data!$G$24)</f>
        <v>0</v>
      </c>
      <c r="W115" s="25" t="b">
        <f>AND($L115="B",$C$6=Data!$G$23)</f>
        <v>0</v>
      </c>
      <c r="X115" s="55">
        <f t="shared" si="23"/>
        <v>0</v>
      </c>
      <c r="Y115" s="55">
        <f t="shared" si="17"/>
        <v>0</v>
      </c>
      <c r="Z115" s="25" t="b">
        <f>AND($L115="C",$C$7=Data!$G$24)</f>
        <v>0</v>
      </c>
      <c r="AA115" s="25" t="b">
        <f>AND($L115="C",$C$7=Data!$G$23)</f>
        <v>0</v>
      </c>
      <c r="AB115" s="55">
        <f t="shared" si="24"/>
        <v>0</v>
      </c>
      <c r="AC115" s="55">
        <f t="shared" si="18"/>
        <v>0</v>
      </c>
      <c r="AE115" s="55">
        <f t="shared" si="25"/>
        <v>0</v>
      </c>
      <c r="AG115" s="125" t="b">
        <f>OR(AND($C$5=Data!$G$24,K115="A"),AND($C$6=Data!$G$24,K115="B"),AND($C$7=Data!$G$24,K115="C"))*COUNTIFS(B:B,B115,K:K,K115,B:B,"&lt;&gt;"&amp;"",C:C,"&lt;&gt;"&amp;"")&gt;1</f>
        <v>0</v>
      </c>
      <c r="AH115" s="125" t="b">
        <f t="shared" si="26"/>
        <v>0</v>
      </c>
      <c r="AI115" s="55">
        <f t="shared" si="27"/>
        <v>0</v>
      </c>
    </row>
    <row r="116" spans="1:35" ht="30.75" customHeight="1" x14ac:dyDescent="0.25">
      <c r="A116" s="57"/>
      <c r="B116" s="57"/>
      <c r="C116" s="59"/>
      <c r="D116" s="119"/>
      <c r="E116" s="43"/>
      <c r="F116" s="43"/>
      <c r="G116" s="58"/>
      <c r="H116" s="123"/>
      <c r="I116" s="132"/>
      <c r="J116" s="135">
        <f t="shared" si="19"/>
        <v>0</v>
      </c>
      <c r="K116" s="64" t="str">
        <f t="shared" si="14"/>
        <v>0</v>
      </c>
      <c r="L116" s="65" t="str">
        <f t="shared" si="15"/>
        <v>0</v>
      </c>
      <c r="M116" s="55">
        <f>SUMIFS($J:$J,$C:$C,Data!$B$6,$B:$B,$B116)</f>
        <v>0</v>
      </c>
      <c r="N116" s="55">
        <f>SUMIFS($J:$J,$C:$C,Data!$B$7,$B:$B,$B116)</f>
        <v>0</v>
      </c>
      <c r="O116" s="55">
        <f>SUMIFS($J:$J,$C:$C,Data!$B$8,$B:$B,$B116)</f>
        <v>0</v>
      </c>
      <c r="P116" s="55">
        <f t="shared" si="20"/>
        <v>0</v>
      </c>
      <c r="Q116" s="55">
        <f t="shared" si="21"/>
        <v>0</v>
      </c>
      <c r="R116" s="25" t="b">
        <f>AND($L116="A",$C$5=Data!$G$24)</f>
        <v>0</v>
      </c>
      <c r="S116" s="25" t="b">
        <f>AND($L116="A",$C$5=Data!$G$23)</f>
        <v>0</v>
      </c>
      <c r="T116" s="55">
        <f t="shared" si="22"/>
        <v>0</v>
      </c>
      <c r="U116" s="55">
        <f t="shared" si="16"/>
        <v>0</v>
      </c>
      <c r="V116" s="25" t="b">
        <f>AND($L116="B",$C$6=Data!$G$24)</f>
        <v>0</v>
      </c>
      <c r="W116" s="25" t="b">
        <f>AND($L116="B",$C$6=Data!$G$23)</f>
        <v>0</v>
      </c>
      <c r="X116" s="55">
        <f t="shared" si="23"/>
        <v>0</v>
      </c>
      <c r="Y116" s="55">
        <f t="shared" si="17"/>
        <v>0</v>
      </c>
      <c r="Z116" s="25" t="b">
        <f>AND($L116="C",$C$7=Data!$G$24)</f>
        <v>0</v>
      </c>
      <c r="AA116" s="25" t="b">
        <f>AND($L116="C",$C$7=Data!$G$23)</f>
        <v>0</v>
      </c>
      <c r="AB116" s="55">
        <f t="shared" si="24"/>
        <v>0</v>
      </c>
      <c r="AC116" s="55">
        <f t="shared" si="18"/>
        <v>0</v>
      </c>
      <c r="AE116" s="55">
        <f t="shared" si="25"/>
        <v>0</v>
      </c>
      <c r="AG116" s="125" t="b">
        <f>OR(AND($C$5=Data!$G$24,K116="A"),AND($C$6=Data!$G$24,K116="B"),AND($C$7=Data!$G$24,K116="C"))*COUNTIFS(B:B,B116,K:K,K116,B:B,"&lt;&gt;"&amp;"",C:C,"&lt;&gt;"&amp;"")&gt;1</f>
        <v>0</v>
      </c>
      <c r="AH116" s="125" t="b">
        <f t="shared" si="26"/>
        <v>0</v>
      </c>
      <c r="AI116" s="55">
        <f t="shared" si="27"/>
        <v>0</v>
      </c>
    </row>
    <row r="117" spans="1:35" ht="30.75" customHeight="1" x14ac:dyDescent="0.25">
      <c r="A117" s="57"/>
      <c r="B117" s="57"/>
      <c r="C117" s="59"/>
      <c r="D117" s="119"/>
      <c r="E117" s="43"/>
      <c r="F117" s="43"/>
      <c r="G117" s="58"/>
      <c r="H117" s="123"/>
      <c r="I117" s="132"/>
      <c r="J117" s="135">
        <f t="shared" si="19"/>
        <v>0</v>
      </c>
      <c r="K117" s="64" t="str">
        <f t="shared" si="14"/>
        <v>0</v>
      </c>
      <c r="L117" s="65" t="str">
        <f t="shared" si="15"/>
        <v>0</v>
      </c>
      <c r="M117" s="55">
        <f>SUMIFS($J:$J,$C:$C,Data!$B$6,$B:$B,$B117)</f>
        <v>0</v>
      </c>
      <c r="N117" s="55">
        <f>SUMIFS($J:$J,$C:$C,Data!$B$7,$B:$B,$B117)</f>
        <v>0</v>
      </c>
      <c r="O117" s="55">
        <f>SUMIFS($J:$J,$C:$C,Data!$B$8,$B:$B,$B117)</f>
        <v>0</v>
      </c>
      <c r="P117" s="55">
        <f t="shared" si="20"/>
        <v>0</v>
      </c>
      <c r="Q117" s="55">
        <f t="shared" si="21"/>
        <v>0</v>
      </c>
      <c r="R117" s="25" t="b">
        <f>AND($L117="A",$C$5=Data!$G$24)</f>
        <v>0</v>
      </c>
      <c r="S117" s="25" t="b">
        <f>AND($L117="A",$C$5=Data!$G$23)</f>
        <v>0</v>
      </c>
      <c r="T117" s="55">
        <f t="shared" si="22"/>
        <v>0</v>
      </c>
      <c r="U117" s="55">
        <f t="shared" si="16"/>
        <v>0</v>
      </c>
      <c r="V117" s="25" t="b">
        <f>AND($L117="B",$C$6=Data!$G$24)</f>
        <v>0</v>
      </c>
      <c r="W117" s="25" t="b">
        <f>AND($L117="B",$C$6=Data!$G$23)</f>
        <v>0</v>
      </c>
      <c r="X117" s="55">
        <f t="shared" si="23"/>
        <v>0</v>
      </c>
      <c r="Y117" s="55">
        <f t="shared" si="17"/>
        <v>0</v>
      </c>
      <c r="Z117" s="25" t="b">
        <f>AND($L117="C",$C$7=Data!$G$24)</f>
        <v>0</v>
      </c>
      <c r="AA117" s="25" t="b">
        <f>AND($L117="C",$C$7=Data!$G$23)</f>
        <v>0</v>
      </c>
      <c r="AB117" s="55">
        <f t="shared" si="24"/>
        <v>0</v>
      </c>
      <c r="AC117" s="55">
        <f t="shared" si="18"/>
        <v>0</v>
      </c>
      <c r="AE117" s="55">
        <f t="shared" si="25"/>
        <v>0</v>
      </c>
      <c r="AG117" s="125" t="b">
        <f>OR(AND($C$5=Data!$G$24,K117="A"),AND($C$6=Data!$G$24,K117="B"),AND($C$7=Data!$G$24,K117="C"))*COUNTIFS(B:B,B117,K:K,K117,B:B,"&lt;&gt;"&amp;"",C:C,"&lt;&gt;"&amp;"")&gt;1</f>
        <v>0</v>
      </c>
      <c r="AH117" s="125" t="b">
        <f t="shared" si="26"/>
        <v>0</v>
      </c>
      <c r="AI117" s="55">
        <f t="shared" si="27"/>
        <v>0</v>
      </c>
    </row>
    <row r="118" spans="1:35" ht="30.75" customHeight="1" x14ac:dyDescent="0.25">
      <c r="A118" s="57"/>
      <c r="B118" s="57"/>
      <c r="C118" s="59"/>
      <c r="D118" s="119"/>
      <c r="E118" s="43"/>
      <c r="F118" s="43"/>
      <c r="G118" s="58"/>
      <c r="H118" s="123"/>
      <c r="I118" s="132"/>
      <c r="J118" s="135">
        <f t="shared" si="19"/>
        <v>0</v>
      </c>
      <c r="K118" s="64" t="str">
        <f t="shared" si="14"/>
        <v>0</v>
      </c>
      <c r="L118" s="65" t="str">
        <f t="shared" si="15"/>
        <v>0</v>
      </c>
      <c r="M118" s="55">
        <f>SUMIFS($J:$J,$C:$C,Data!$B$6,$B:$B,$B118)</f>
        <v>0</v>
      </c>
      <c r="N118" s="55">
        <f>SUMIFS($J:$J,$C:$C,Data!$B$7,$B:$B,$B118)</f>
        <v>0</v>
      </c>
      <c r="O118" s="55">
        <f>SUMIFS($J:$J,$C:$C,Data!$B$8,$B:$B,$B118)</f>
        <v>0</v>
      </c>
      <c r="P118" s="55">
        <f t="shared" si="20"/>
        <v>0</v>
      </c>
      <c r="Q118" s="55">
        <f t="shared" si="21"/>
        <v>0</v>
      </c>
      <c r="R118" s="25" t="b">
        <f>AND($L118="A",$C$5=Data!$G$24)</f>
        <v>0</v>
      </c>
      <c r="S118" s="25" t="b">
        <f>AND($L118="A",$C$5=Data!$G$23)</f>
        <v>0</v>
      </c>
      <c r="T118" s="55">
        <f t="shared" si="22"/>
        <v>0</v>
      </c>
      <c r="U118" s="55">
        <f t="shared" si="16"/>
        <v>0</v>
      </c>
      <c r="V118" s="25" t="b">
        <f>AND($L118="B",$C$6=Data!$G$24)</f>
        <v>0</v>
      </c>
      <c r="W118" s="25" t="b">
        <f>AND($L118="B",$C$6=Data!$G$23)</f>
        <v>0</v>
      </c>
      <c r="X118" s="55">
        <f t="shared" si="23"/>
        <v>0</v>
      </c>
      <c r="Y118" s="55">
        <f t="shared" si="17"/>
        <v>0</v>
      </c>
      <c r="Z118" s="25" t="b">
        <f>AND($L118="C",$C$7=Data!$G$24)</f>
        <v>0</v>
      </c>
      <c r="AA118" s="25" t="b">
        <f>AND($L118="C",$C$7=Data!$G$23)</f>
        <v>0</v>
      </c>
      <c r="AB118" s="55">
        <f t="shared" si="24"/>
        <v>0</v>
      </c>
      <c r="AC118" s="55">
        <f t="shared" si="18"/>
        <v>0</v>
      </c>
      <c r="AE118" s="55">
        <f t="shared" si="25"/>
        <v>0</v>
      </c>
      <c r="AG118" s="125" t="b">
        <f>OR(AND($C$5=Data!$G$24,K118="A"),AND($C$6=Data!$G$24,K118="B"),AND($C$7=Data!$G$24,K118="C"))*COUNTIFS(B:B,B118,K:K,K118,B:B,"&lt;&gt;"&amp;"",C:C,"&lt;&gt;"&amp;"")&gt;1</f>
        <v>0</v>
      </c>
      <c r="AH118" s="125" t="b">
        <f t="shared" si="26"/>
        <v>0</v>
      </c>
      <c r="AI118" s="55">
        <f t="shared" si="27"/>
        <v>0</v>
      </c>
    </row>
    <row r="119" spans="1:35" ht="30.75" customHeight="1" x14ac:dyDescent="0.25">
      <c r="A119" s="57"/>
      <c r="B119" s="57"/>
      <c r="C119" s="59"/>
      <c r="D119" s="119"/>
      <c r="E119" s="43"/>
      <c r="F119" s="43"/>
      <c r="G119" s="58"/>
      <c r="H119" s="123"/>
      <c r="I119" s="132"/>
      <c r="J119" s="135">
        <f t="shared" si="19"/>
        <v>0</v>
      </c>
      <c r="K119" s="64" t="str">
        <f t="shared" si="14"/>
        <v>0</v>
      </c>
      <c r="L119" s="65" t="str">
        <f t="shared" si="15"/>
        <v>0</v>
      </c>
      <c r="M119" s="55">
        <f>SUMIFS($J:$J,$C:$C,Data!$B$6,$B:$B,$B119)</f>
        <v>0</v>
      </c>
      <c r="N119" s="55">
        <f>SUMIFS($J:$J,$C:$C,Data!$B$7,$B:$B,$B119)</f>
        <v>0</v>
      </c>
      <c r="O119" s="55">
        <f>SUMIFS($J:$J,$C:$C,Data!$B$8,$B:$B,$B119)</f>
        <v>0</v>
      </c>
      <c r="P119" s="55">
        <f t="shared" si="20"/>
        <v>0</v>
      </c>
      <c r="Q119" s="55">
        <f t="shared" si="21"/>
        <v>0</v>
      </c>
      <c r="R119" s="25" t="b">
        <f>AND($L119="A",$C$5=Data!$G$24)</f>
        <v>0</v>
      </c>
      <c r="S119" s="25" t="b">
        <f>AND($L119="A",$C$5=Data!$G$23)</f>
        <v>0</v>
      </c>
      <c r="T119" s="55">
        <f t="shared" si="22"/>
        <v>0</v>
      </c>
      <c r="U119" s="55">
        <f t="shared" si="16"/>
        <v>0</v>
      </c>
      <c r="V119" s="25" t="b">
        <f>AND($L119="B",$C$6=Data!$G$24)</f>
        <v>0</v>
      </c>
      <c r="W119" s="25" t="b">
        <f>AND($L119="B",$C$6=Data!$G$23)</f>
        <v>0</v>
      </c>
      <c r="X119" s="55">
        <f t="shared" si="23"/>
        <v>0</v>
      </c>
      <c r="Y119" s="55">
        <f t="shared" si="17"/>
        <v>0</v>
      </c>
      <c r="Z119" s="25" t="b">
        <f>AND($L119="C",$C$7=Data!$G$24)</f>
        <v>0</v>
      </c>
      <c r="AA119" s="25" t="b">
        <f>AND($L119="C",$C$7=Data!$G$23)</f>
        <v>0</v>
      </c>
      <c r="AB119" s="55">
        <f t="shared" si="24"/>
        <v>0</v>
      </c>
      <c r="AC119" s="55">
        <f t="shared" si="18"/>
        <v>0</v>
      </c>
      <c r="AE119" s="55">
        <f t="shared" si="25"/>
        <v>0</v>
      </c>
      <c r="AG119" s="125" t="b">
        <f>OR(AND($C$5=Data!$G$24,K119="A"),AND($C$6=Data!$G$24,K119="B"),AND($C$7=Data!$G$24,K119="C"))*COUNTIFS(B:B,B119,K:K,K119,B:B,"&lt;&gt;"&amp;"",C:C,"&lt;&gt;"&amp;"")&gt;1</f>
        <v>0</v>
      </c>
      <c r="AH119" s="125" t="b">
        <f t="shared" si="26"/>
        <v>0</v>
      </c>
      <c r="AI119" s="55">
        <f t="shared" si="27"/>
        <v>0</v>
      </c>
    </row>
    <row r="120" spans="1:35" ht="30.75" customHeight="1" x14ac:dyDescent="0.25">
      <c r="A120" s="57"/>
      <c r="B120" s="57"/>
      <c r="C120" s="59"/>
      <c r="D120" s="119"/>
      <c r="E120" s="43"/>
      <c r="F120" s="43"/>
      <c r="G120" s="58"/>
      <c r="H120" s="123"/>
      <c r="I120" s="132"/>
      <c r="J120" s="135">
        <f t="shared" si="19"/>
        <v>0</v>
      </c>
      <c r="K120" s="64" t="str">
        <f t="shared" si="14"/>
        <v>0</v>
      </c>
      <c r="L120" s="65" t="str">
        <f t="shared" si="15"/>
        <v>0</v>
      </c>
      <c r="M120" s="55">
        <f>SUMIFS($J:$J,$C:$C,Data!$B$6,$B:$B,$B120)</f>
        <v>0</v>
      </c>
      <c r="N120" s="55">
        <f>SUMIFS($J:$J,$C:$C,Data!$B$7,$B:$B,$B120)</f>
        <v>0</v>
      </c>
      <c r="O120" s="55">
        <f>SUMIFS($J:$J,$C:$C,Data!$B$8,$B:$B,$B120)</f>
        <v>0</v>
      </c>
      <c r="P120" s="55">
        <f t="shared" si="20"/>
        <v>0</v>
      </c>
      <c r="Q120" s="55">
        <f t="shared" si="21"/>
        <v>0</v>
      </c>
      <c r="R120" s="25" t="b">
        <f>AND($L120="A",$C$5=Data!$G$24)</f>
        <v>0</v>
      </c>
      <c r="S120" s="25" t="b">
        <f>AND($L120="A",$C$5=Data!$G$23)</f>
        <v>0</v>
      </c>
      <c r="T120" s="55">
        <f t="shared" si="22"/>
        <v>0</v>
      </c>
      <c r="U120" s="55">
        <f t="shared" si="16"/>
        <v>0</v>
      </c>
      <c r="V120" s="25" t="b">
        <f>AND($L120="B",$C$6=Data!$G$24)</f>
        <v>0</v>
      </c>
      <c r="W120" s="25" t="b">
        <f>AND($L120="B",$C$6=Data!$G$23)</f>
        <v>0</v>
      </c>
      <c r="X120" s="55">
        <f t="shared" si="23"/>
        <v>0</v>
      </c>
      <c r="Y120" s="55">
        <f t="shared" si="17"/>
        <v>0</v>
      </c>
      <c r="Z120" s="25" t="b">
        <f>AND($L120="C",$C$7=Data!$G$24)</f>
        <v>0</v>
      </c>
      <c r="AA120" s="25" t="b">
        <f>AND($L120="C",$C$7=Data!$G$23)</f>
        <v>0</v>
      </c>
      <c r="AB120" s="55">
        <f t="shared" si="24"/>
        <v>0</v>
      </c>
      <c r="AC120" s="55">
        <f t="shared" si="18"/>
        <v>0</v>
      </c>
      <c r="AE120" s="55">
        <f t="shared" si="25"/>
        <v>0</v>
      </c>
      <c r="AG120" s="125" t="b">
        <f>OR(AND($C$5=Data!$G$24,K120="A"),AND($C$6=Data!$G$24,K120="B"),AND($C$7=Data!$G$24,K120="C"))*COUNTIFS(B:B,B120,K:K,K120,B:B,"&lt;&gt;"&amp;"",C:C,"&lt;&gt;"&amp;"")&gt;1</f>
        <v>0</v>
      </c>
      <c r="AH120" s="125" t="b">
        <f t="shared" si="26"/>
        <v>0</v>
      </c>
      <c r="AI120" s="55">
        <f t="shared" si="27"/>
        <v>0</v>
      </c>
    </row>
    <row r="121" spans="1:35" ht="30.75" customHeight="1" x14ac:dyDescent="0.25">
      <c r="A121" s="57"/>
      <c r="B121" s="57"/>
      <c r="C121" s="59"/>
      <c r="D121" s="119"/>
      <c r="E121" s="43"/>
      <c r="F121" s="43"/>
      <c r="G121" s="58"/>
      <c r="H121" s="123"/>
      <c r="I121" s="132"/>
      <c r="J121" s="135">
        <f t="shared" si="19"/>
        <v>0</v>
      </c>
      <c r="K121" s="64" t="str">
        <f t="shared" si="14"/>
        <v>0</v>
      </c>
      <c r="L121" s="65" t="str">
        <f t="shared" si="15"/>
        <v>0</v>
      </c>
      <c r="M121" s="55">
        <f>SUMIFS($J:$J,$C:$C,Data!$B$6,$B:$B,$B121)</f>
        <v>0</v>
      </c>
      <c r="N121" s="55">
        <f>SUMIFS($J:$J,$C:$C,Data!$B$7,$B:$B,$B121)</f>
        <v>0</v>
      </c>
      <c r="O121" s="55">
        <f>SUMIFS($J:$J,$C:$C,Data!$B$8,$B:$B,$B121)</f>
        <v>0</v>
      </c>
      <c r="P121" s="55">
        <f t="shared" si="20"/>
        <v>0</v>
      </c>
      <c r="Q121" s="55">
        <f t="shared" si="21"/>
        <v>0</v>
      </c>
      <c r="R121" s="25" t="b">
        <f>AND($L121="A",$C$5=Data!$G$24)</f>
        <v>0</v>
      </c>
      <c r="S121" s="25" t="b">
        <f>AND($L121="A",$C$5=Data!$G$23)</f>
        <v>0</v>
      </c>
      <c r="T121" s="55">
        <f t="shared" si="22"/>
        <v>0</v>
      </c>
      <c r="U121" s="55">
        <f t="shared" si="16"/>
        <v>0</v>
      </c>
      <c r="V121" s="25" t="b">
        <f>AND($L121="B",$C$6=Data!$G$24)</f>
        <v>0</v>
      </c>
      <c r="W121" s="25" t="b">
        <f>AND($L121="B",$C$6=Data!$G$23)</f>
        <v>0</v>
      </c>
      <c r="X121" s="55">
        <f t="shared" si="23"/>
        <v>0</v>
      </c>
      <c r="Y121" s="55">
        <f t="shared" si="17"/>
        <v>0</v>
      </c>
      <c r="Z121" s="25" t="b">
        <f>AND($L121="C",$C$7=Data!$G$24)</f>
        <v>0</v>
      </c>
      <c r="AA121" s="25" t="b">
        <f>AND($L121="C",$C$7=Data!$G$23)</f>
        <v>0</v>
      </c>
      <c r="AB121" s="55">
        <f t="shared" si="24"/>
        <v>0</v>
      </c>
      <c r="AC121" s="55">
        <f t="shared" si="18"/>
        <v>0</v>
      </c>
      <c r="AE121" s="55">
        <f t="shared" si="25"/>
        <v>0</v>
      </c>
      <c r="AG121" s="125" t="b">
        <f>OR(AND($C$5=Data!$G$24,K121="A"),AND($C$6=Data!$G$24,K121="B"),AND($C$7=Data!$G$24,K121="C"))*COUNTIFS(B:B,B121,K:K,K121,B:B,"&lt;&gt;"&amp;"",C:C,"&lt;&gt;"&amp;"")&gt;1</f>
        <v>0</v>
      </c>
      <c r="AH121" s="125" t="b">
        <f t="shared" si="26"/>
        <v>0</v>
      </c>
      <c r="AI121" s="55">
        <f t="shared" si="27"/>
        <v>0</v>
      </c>
    </row>
    <row r="122" spans="1:35" ht="30.75" customHeight="1" x14ac:dyDescent="0.25">
      <c r="A122" s="57"/>
      <c r="B122" s="57"/>
      <c r="C122" s="59"/>
      <c r="D122" s="119"/>
      <c r="E122" s="43"/>
      <c r="F122" s="43"/>
      <c r="G122" s="58"/>
      <c r="H122" s="123"/>
      <c r="I122" s="132"/>
      <c r="J122" s="135">
        <f t="shared" si="19"/>
        <v>0</v>
      </c>
      <c r="K122" s="64" t="str">
        <f t="shared" si="14"/>
        <v>0</v>
      </c>
      <c r="L122" s="65" t="str">
        <f t="shared" si="15"/>
        <v>0</v>
      </c>
      <c r="M122" s="55">
        <f>SUMIFS($J:$J,$C:$C,Data!$B$6,$B:$B,$B122)</f>
        <v>0</v>
      </c>
      <c r="N122" s="55">
        <f>SUMIFS($J:$J,$C:$C,Data!$B$7,$B:$B,$B122)</f>
        <v>0</v>
      </c>
      <c r="O122" s="55">
        <f>SUMIFS($J:$J,$C:$C,Data!$B$8,$B:$B,$B122)</f>
        <v>0</v>
      </c>
      <c r="P122" s="55">
        <f t="shared" si="20"/>
        <v>0</v>
      </c>
      <c r="Q122" s="55">
        <f t="shared" si="21"/>
        <v>0</v>
      </c>
      <c r="R122" s="25" t="b">
        <f>AND($L122="A",$C$5=Data!$G$24)</f>
        <v>0</v>
      </c>
      <c r="S122" s="25" t="b">
        <f>AND($L122="A",$C$5=Data!$G$23)</f>
        <v>0</v>
      </c>
      <c r="T122" s="55">
        <f t="shared" si="22"/>
        <v>0</v>
      </c>
      <c r="U122" s="55">
        <f t="shared" si="16"/>
        <v>0</v>
      </c>
      <c r="V122" s="25" t="b">
        <f>AND($L122="B",$C$6=Data!$G$24)</f>
        <v>0</v>
      </c>
      <c r="W122" s="25" t="b">
        <f>AND($L122="B",$C$6=Data!$G$23)</f>
        <v>0</v>
      </c>
      <c r="X122" s="55">
        <f t="shared" si="23"/>
        <v>0</v>
      </c>
      <c r="Y122" s="55">
        <f t="shared" si="17"/>
        <v>0</v>
      </c>
      <c r="Z122" s="25" t="b">
        <f>AND($L122="C",$C$7=Data!$G$24)</f>
        <v>0</v>
      </c>
      <c r="AA122" s="25" t="b">
        <f>AND($L122="C",$C$7=Data!$G$23)</f>
        <v>0</v>
      </c>
      <c r="AB122" s="55">
        <f t="shared" si="24"/>
        <v>0</v>
      </c>
      <c r="AC122" s="55">
        <f t="shared" si="18"/>
        <v>0</v>
      </c>
      <c r="AE122" s="55">
        <f t="shared" si="25"/>
        <v>0</v>
      </c>
      <c r="AG122" s="125" t="b">
        <f>OR(AND($C$5=Data!$G$24,K122="A"),AND($C$6=Data!$G$24,K122="B"),AND($C$7=Data!$G$24,K122="C"))*COUNTIFS(B:B,B122,K:K,K122,B:B,"&lt;&gt;"&amp;"",C:C,"&lt;&gt;"&amp;"")&gt;1</f>
        <v>0</v>
      </c>
      <c r="AH122" s="125" t="b">
        <f t="shared" si="26"/>
        <v>0</v>
      </c>
      <c r="AI122" s="55">
        <f t="shared" si="27"/>
        <v>0</v>
      </c>
    </row>
    <row r="123" spans="1:35" ht="30.75" customHeight="1" x14ac:dyDescent="0.25">
      <c r="A123" s="57"/>
      <c r="B123" s="57"/>
      <c r="C123" s="59"/>
      <c r="D123" s="119"/>
      <c r="E123" s="43"/>
      <c r="F123" s="43"/>
      <c r="G123" s="58"/>
      <c r="H123" s="123"/>
      <c r="I123" s="132"/>
      <c r="J123" s="135">
        <f t="shared" si="19"/>
        <v>0</v>
      </c>
      <c r="K123" s="64" t="str">
        <f t="shared" si="14"/>
        <v>0</v>
      </c>
      <c r="L123" s="65" t="str">
        <f t="shared" si="15"/>
        <v>0</v>
      </c>
      <c r="M123" s="55">
        <f>SUMIFS($J:$J,$C:$C,Data!$B$6,$B:$B,$B123)</f>
        <v>0</v>
      </c>
      <c r="N123" s="55">
        <f>SUMIFS($J:$J,$C:$C,Data!$B$7,$B:$B,$B123)</f>
        <v>0</v>
      </c>
      <c r="O123" s="55">
        <f>SUMIFS($J:$J,$C:$C,Data!$B$8,$B:$B,$B123)</f>
        <v>0</v>
      </c>
      <c r="P123" s="55">
        <f t="shared" si="20"/>
        <v>0</v>
      </c>
      <c r="Q123" s="55">
        <f t="shared" si="21"/>
        <v>0</v>
      </c>
      <c r="R123" s="25" t="b">
        <f>AND($L123="A",$C$5=Data!$G$24)</f>
        <v>0</v>
      </c>
      <c r="S123" s="25" t="b">
        <f>AND($L123="A",$C$5=Data!$G$23)</f>
        <v>0</v>
      </c>
      <c r="T123" s="55">
        <f t="shared" si="22"/>
        <v>0</v>
      </c>
      <c r="U123" s="55">
        <f t="shared" si="16"/>
        <v>0</v>
      </c>
      <c r="V123" s="25" t="b">
        <f>AND($L123="B",$C$6=Data!$G$24)</f>
        <v>0</v>
      </c>
      <c r="W123" s="25" t="b">
        <f>AND($L123="B",$C$6=Data!$G$23)</f>
        <v>0</v>
      </c>
      <c r="X123" s="55">
        <f t="shared" si="23"/>
        <v>0</v>
      </c>
      <c r="Y123" s="55">
        <f t="shared" si="17"/>
        <v>0</v>
      </c>
      <c r="Z123" s="25" t="b">
        <f>AND($L123="C",$C$7=Data!$G$24)</f>
        <v>0</v>
      </c>
      <c r="AA123" s="25" t="b">
        <f>AND($L123="C",$C$7=Data!$G$23)</f>
        <v>0</v>
      </c>
      <c r="AB123" s="55">
        <f t="shared" si="24"/>
        <v>0</v>
      </c>
      <c r="AC123" s="55">
        <f t="shared" si="18"/>
        <v>0</v>
      </c>
      <c r="AE123" s="55">
        <f t="shared" si="25"/>
        <v>0</v>
      </c>
      <c r="AG123" s="125" t="b">
        <f>OR(AND($C$5=Data!$G$24,K123="A"),AND($C$6=Data!$G$24,K123="B"),AND($C$7=Data!$G$24,K123="C"))*COUNTIFS(B:B,B123,K:K,K123,B:B,"&lt;&gt;"&amp;"",C:C,"&lt;&gt;"&amp;"")&gt;1</f>
        <v>0</v>
      </c>
      <c r="AH123" s="125" t="b">
        <f t="shared" si="26"/>
        <v>0</v>
      </c>
      <c r="AI123" s="55">
        <f t="shared" si="27"/>
        <v>0</v>
      </c>
    </row>
    <row r="124" spans="1:35" ht="30.75" customHeight="1" x14ac:dyDescent="0.25">
      <c r="A124" s="57"/>
      <c r="B124" s="57"/>
      <c r="C124" s="59"/>
      <c r="D124" s="119"/>
      <c r="E124" s="43"/>
      <c r="F124" s="43"/>
      <c r="G124" s="58"/>
      <c r="H124" s="123"/>
      <c r="I124" s="132"/>
      <c r="J124" s="135">
        <f t="shared" si="19"/>
        <v>0</v>
      </c>
      <c r="K124" s="64" t="str">
        <f t="shared" si="14"/>
        <v>0</v>
      </c>
      <c r="L124" s="65" t="str">
        <f t="shared" si="15"/>
        <v>0</v>
      </c>
      <c r="M124" s="55">
        <f>SUMIFS($J:$J,$C:$C,Data!$B$6,$B:$B,$B124)</f>
        <v>0</v>
      </c>
      <c r="N124" s="55">
        <f>SUMIFS($J:$J,$C:$C,Data!$B$7,$B:$B,$B124)</f>
        <v>0</v>
      </c>
      <c r="O124" s="55">
        <f>SUMIFS($J:$J,$C:$C,Data!$B$8,$B:$B,$B124)</f>
        <v>0</v>
      </c>
      <c r="P124" s="55">
        <f t="shared" si="20"/>
        <v>0</v>
      </c>
      <c r="Q124" s="55">
        <f t="shared" si="21"/>
        <v>0</v>
      </c>
      <c r="R124" s="25" t="b">
        <f>AND($L124="A",$C$5=Data!$G$24)</f>
        <v>0</v>
      </c>
      <c r="S124" s="25" t="b">
        <f>AND($L124="A",$C$5=Data!$G$23)</f>
        <v>0</v>
      </c>
      <c r="T124" s="55">
        <f t="shared" si="22"/>
        <v>0</v>
      </c>
      <c r="U124" s="55">
        <f t="shared" si="16"/>
        <v>0</v>
      </c>
      <c r="V124" s="25" t="b">
        <f>AND($L124="B",$C$6=Data!$G$24)</f>
        <v>0</v>
      </c>
      <c r="W124" s="25" t="b">
        <f>AND($L124="B",$C$6=Data!$G$23)</f>
        <v>0</v>
      </c>
      <c r="X124" s="55">
        <f t="shared" si="23"/>
        <v>0</v>
      </c>
      <c r="Y124" s="55">
        <f t="shared" si="17"/>
        <v>0</v>
      </c>
      <c r="Z124" s="25" t="b">
        <f>AND($L124="C",$C$7=Data!$G$24)</f>
        <v>0</v>
      </c>
      <c r="AA124" s="25" t="b">
        <f>AND($L124="C",$C$7=Data!$G$23)</f>
        <v>0</v>
      </c>
      <c r="AB124" s="55">
        <f t="shared" si="24"/>
        <v>0</v>
      </c>
      <c r="AC124" s="55">
        <f t="shared" si="18"/>
        <v>0</v>
      </c>
      <c r="AE124" s="55">
        <f t="shared" si="25"/>
        <v>0</v>
      </c>
      <c r="AG124" s="125" t="b">
        <f>OR(AND($C$5=Data!$G$24,K124="A"),AND($C$6=Data!$G$24,K124="B"),AND($C$7=Data!$G$24,K124="C"))*COUNTIFS(B:B,B124,K:K,K124,B:B,"&lt;&gt;"&amp;"",C:C,"&lt;&gt;"&amp;"")&gt;1</f>
        <v>0</v>
      </c>
      <c r="AH124" s="125" t="b">
        <f t="shared" si="26"/>
        <v>0</v>
      </c>
      <c r="AI124" s="55">
        <f t="shared" si="27"/>
        <v>0</v>
      </c>
    </row>
    <row r="125" spans="1:35" ht="30.75" customHeight="1" x14ac:dyDescent="0.25">
      <c r="A125" s="57"/>
      <c r="B125" s="57"/>
      <c r="C125" s="59"/>
      <c r="D125" s="119"/>
      <c r="E125" s="43"/>
      <c r="F125" s="43"/>
      <c r="G125" s="58"/>
      <c r="H125" s="123"/>
      <c r="I125" s="132"/>
      <c r="J125" s="135">
        <f t="shared" si="19"/>
        <v>0</v>
      </c>
      <c r="K125" s="64" t="str">
        <f t="shared" si="14"/>
        <v>0</v>
      </c>
      <c r="L125" s="65" t="str">
        <f t="shared" si="15"/>
        <v>0</v>
      </c>
      <c r="M125" s="55">
        <f>SUMIFS($J:$J,$C:$C,Data!$B$6,$B:$B,$B125)</f>
        <v>0</v>
      </c>
      <c r="N125" s="55">
        <f>SUMIFS($J:$J,$C:$C,Data!$B$7,$B:$B,$B125)</f>
        <v>0</v>
      </c>
      <c r="O125" s="55">
        <f>SUMIFS($J:$J,$C:$C,Data!$B$8,$B:$B,$B125)</f>
        <v>0</v>
      </c>
      <c r="P125" s="55">
        <f t="shared" si="20"/>
        <v>0</v>
      </c>
      <c r="Q125" s="55">
        <f t="shared" si="21"/>
        <v>0</v>
      </c>
      <c r="R125" s="25" t="b">
        <f>AND($L125="A",$C$5=Data!$G$24)</f>
        <v>0</v>
      </c>
      <c r="S125" s="25" t="b">
        <f>AND($L125="A",$C$5=Data!$G$23)</f>
        <v>0</v>
      </c>
      <c r="T125" s="55">
        <f t="shared" si="22"/>
        <v>0</v>
      </c>
      <c r="U125" s="55">
        <f t="shared" si="16"/>
        <v>0</v>
      </c>
      <c r="V125" s="25" t="b">
        <f>AND($L125="B",$C$6=Data!$G$24)</f>
        <v>0</v>
      </c>
      <c r="W125" s="25" t="b">
        <f>AND($L125="B",$C$6=Data!$G$23)</f>
        <v>0</v>
      </c>
      <c r="X125" s="55">
        <f t="shared" si="23"/>
        <v>0</v>
      </c>
      <c r="Y125" s="55">
        <f t="shared" si="17"/>
        <v>0</v>
      </c>
      <c r="Z125" s="25" t="b">
        <f>AND($L125="C",$C$7=Data!$G$24)</f>
        <v>0</v>
      </c>
      <c r="AA125" s="25" t="b">
        <f>AND($L125="C",$C$7=Data!$G$23)</f>
        <v>0</v>
      </c>
      <c r="AB125" s="55">
        <f t="shared" si="24"/>
        <v>0</v>
      </c>
      <c r="AC125" s="55">
        <f t="shared" si="18"/>
        <v>0</v>
      </c>
      <c r="AE125" s="55">
        <f t="shared" si="25"/>
        <v>0</v>
      </c>
      <c r="AG125" s="125" t="b">
        <f>OR(AND($C$5=Data!$G$24,K125="A"),AND($C$6=Data!$G$24,K125="B"),AND($C$7=Data!$G$24,K125="C"))*COUNTIFS(B:B,B125,K:K,K125,B:B,"&lt;&gt;"&amp;"",C:C,"&lt;&gt;"&amp;"")&gt;1</f>
        <v>0</v>
      </c>
      <c r="AH125" s="125" t="b">
        <f t="shared" si="26"/>
        <v>0</v>
      </c>
      <c r="AI125" s="55">
        <f t="shared" si="27"/>
        <v>0</v>
      </c>
    </row>
    <row r="126" spans="1:35" ht="30.75" customHeight="1" x14ac:dyDescent="0.25">
      <c r="A126" s="57"/>
      <c r="B126" s="57"/>
      <c r="C126" s="59"/>
      <c r="D126" s="119"/>
      <c r="E126" s="43"/>
      <c r="F126" s="43"/>
      <c r="G126" s="58"/>
      <c r="H126" s="123"/>
      <c r="I126" s="132"/>
      <c r="J126" s="135">
        <f t="shared" si="19"/>
        <v>0</v>
      </c>
      <c r="K126" s="64" t="str">
        <f t="shared" si="14"/>
        <v>0</v>
      </c>
      <c r="L126" s="65" t="str">
        <f t="shared" si="15"/>
        <v>0</v>
      </c>
      <c r="M126" s="55">
        <f>SUMIFS($J:$J,$C:$C,Data!$B$6,$B:$B,$B126)</f>
        <v>0</v>
      </c>
      <c r="N126" s="55">
        <f>SUMIFS($J:$J,$C:$C,Data!$B$7,$B:$B,$B126)</f>
        <v>0</v>
      </c>
      <c r="O126" s="55">
        <f>SUMIFS($J:$J,$C:$C,Data!$B$8,$B:$B,$B126)</f>
        <v>0</v>
      </c>
      <c r="P126" s="55">
        <f t="shared" si="20"/>
        <v>0</v>
      </c>
      <c r="Q126" s="55">
        <f t="shared" si="21"/>
        <v>0</v>
      </c>
      <c r="R126" s="25" t="b">
        <f>AND($L126="A",$C$5=Data!$G$24)</f>
        <v>0</v>
      </c>
      <c r="S126" s="25" t="b">
        <f>AND($L126="A",$C$5=Data!$G$23)</f>
        <v>0</v>
      </c>
      <c r="T126" s="55">
        <f t="shared" si="22"/>
        <v>0</v>
      </c>
      <c r="U126" s="55">
        <f t="shared" si="16"/>
        <v>0</v>
      </c>
      <c r="V126" s="25" t="b">
        <f>AND($L126="B",$C$6=Data!$G$24)</f>
        <v>0</v>
      </c>
      <c r="W126" s="25" t="b">
        <f>AND($L126="B",$C$6=Data!$G$23)</f>
        <v>0</v>
      </c>
      <c r="X126" s="55">
        <f t="shared" si="23"/>
        <v>0</v>
      </c>
      <c r="Y126" s="55">
        <f t="shared" si="17"/>
        <v>0</v>
      </c>
      <c r="Z126" s="25" t="b">
        <f>AND($L126="C",$C$7=Data!$G$24)</f>
        <v>0</v>
      </c>
      <c r="AA126" s="25" t="b">
        <f>AND($L126="C",$C$7=Data!$G$23)</f>
        <v>0</v>
      </c>
      <c r="AB126" s="55">
        <f t="shared" si="24"/>
        <v>0</v>
      </c>
      <c r="AC126" s="55">
        <f t="shared" si="18"/>
        <v>0</v>
      </c>
      <c r="AE126" s="55">
        <f t="shared" si="25"/>
        <v>0</v>
      </c>
      <c r="AG126" s="125" t="b">
        <f>OR(AND($C$5=Data!$G$24,K126="A"),AND($C$6=Data!$G$24,K126="B"),AND($C$7=Data!$G$24,K126="C"))*COUNTIFS(B:B,B126,K:K,K126,B:B,"&lt;&gt;"&amp;"",C:C,"&lt;&gt;"&amp;"")&gt;1</f>
        <v>0</v>
      </c>
      <c r="AH126" s="125" t="b">
        <f t="shared" si="26"/>
        <v>0</v>
      </c>
      <c r="AI126" s="55">
        <f t="shared" si="27"/>
        <v>0</v>
      </c>
    </row>
    <row r="127" spans="1:35" ht="30.75" customHeight="1" x14ac:dyDescent="0.25">
      <c r="A127" s="57"/>
      <c r="B127" s="57"/>
      <c r="C127" s="59"/>
      <c r="D127" s="119"/>
      <c r="E127" s="43"/>
      <c r="F127" s="43"/>
      <c r="G127" s="58"/>
      <c r="H127" s="123"/>
      <c r="I127" s="132"/>
      <c r="J127" s="135">
        <f t="shared" si="19"/>
        <v>0</v>
      </c>
      <c r="K127" s="64" t="str">
        <f t="shared" si="14"/>
        <v>0</v>
      </c>
      <c r="L127" s="65" t="str">
        <f t="shared" si="15"/>
        <v>0</v>
      </c>
      <c r="M127" s="55">
        <f>SUMIFS($J:$J,$C:$C,Data!$B$6,$B:$B,$B127)</f>
        <v>0</v>
      </c>
      <c r="N127" s="55">
        <f>SUMIFS($J:$J,$C:$C,Data!$B$7,$B:$B,$B127)</f>
        <v>0</v>
      </c>
      <c r="O127" s="55">
        <f>SUMIFS($J:$J,$C:$C,Data!$B$8,$B:$B,$B127)</f>
        <v>0</v>
      </c>
      <c r="P127" s="55">
        <f t="shared" si="20"/>
        <v>0</v>
      </c>
      <c r="Q127" s="55">
        <f t="shared" si="21"/>
        <v>0</v>
      </c>
      <c r="R127" s="25" t="b">
        <f>AND($L127="A",$C$5=Data!$G$24)</f>
        <v>0</v>
      </c>
      <c r="S127" s="25" t="b">
        <f>AND($L127="A",$C$5=Data!$G$23)</f>
        <v>0</v>
      </c>
      <c r="T127" s="55">
        <f t="shared" si="22"/>
        <v>0</v>
      </c>
      <c r="U127" s="55">
        <f t="shared" si="16"/>
        <v>0</v>
      </c>
      <c r="V127" s="25" t="b">
        <f>AND($L127="B",$C$6=Data!$G$24)</f>
        <v>0</v>
      </c>
      <c r="W127" s="25" t="b">
        <f>AND($L127="B",$C$6=Data!$G$23)</f>
        <v>0</v>
      </c>
      <c r="X127" s="55">
        <f t="shared" si="23"/>
        <v>0</v>
      </c>
      <c r="Y127" s="55">
        <f t="shared" si="17"/>
        <v>0</v>
      </c>
      <c r="Z127" s="25" t="b">
        <f>AND($L127="C",$C$7=Data!$G$24)</f>
        <v>0</v>
      </c>
      <c r="AA127" s="25" t="b">
        <f>AND($L127="C",$C$7=Data!$G$23)</f>
        <v>0</v>
      </c>
      <c r="AB127" s="55">
        <f t="shared" si="24"/>
        <v>0</v>
      </c>
      <c r="AC127" s="55">
        <f t="shared" si="18"/>
        <v>0</v>
      </c>
      <c r="AE127" s="55">
        <f t="shared" si="25"/>
        <v>0</v>
      </c>
      <c r="AG127" s="125" t="b">
        <f>OR(AND($C$5=Data!$G$24,K127="A"),AND($C$6=Data!$G$24,K127="B"),AND($C$7=Data!$G$24,K127="C"))*COUNTIFS(B:B,B127,K:K,K127,B:B,"&lt;&gt;"&amp;"",C:C,"&lt;&gt;"&amp;"")&gt;1</f>
        <v>0</v>
      </c>
      <c r="AH127" s="125" t="b">
        <f t="shared" si="26"/>
        <v>0</v>
      </c>
      <c r="AI127" s="55">
        <f t="shared" si="27"/>
        <v>0</v>
      </c>
    </row>
    <row r="128" spans="1:35" ht="30.75" customHeight="1" x14ac:dyDescent="0.25">
      <c r="A128" s="57"/>
      <c r="B128" s="57"/>
      <c r="C128" s="59"/>
      <c r="D128" s="119"/>
      <c r="E128" s="43"/>
      <c r="F128" s="43"/>
      <c r="G128" s="58"/>
      <c r="H128" s="123"/>
      <c r="I128" s="132"/>
      <c r="J128" s="135">
        <f t="shared" si="19"/>
        <v>0</v>
      </c>
      <c r="K128" s="64" t="str">
        <f t="shared" si="14"/>
        <v>0</v>
      </c>
      <c r="L128" s="65" t="str">
        <f t="shared" si="15"/>
        <v>0</v>
      </c>
      <c r="M128" s="55">
        <f>SUMIFS($J:$J,$C:$C,Data!$B$6,$B:$B,$B128)</f>
        <v>0</v>
      </c>
      <c r="N128" s="55">
        <f>SUMIFS($J:$J,$C:$C,Data!$B$7,$B:$B,$B128)</f>
        <v>0</v>
      </c>
      <c r="O128" s="55">
        <f>SUMIFS($J:$J,$C:$C,Data!$B$8,$B:$B,$B128)</f>
        <v>0</v>
      </c>
      <c r="P128" s="55">
        <f t="shared" si="20"/>
        <v>0</v>
      </c>
      <c r="Q128" s="55">
        <f t="shared" si="21"/>
        <v>0</v>
      </c>
      <c r="R128" s="25" t="b">
        <f>AND($L128="A",$C$5=Data!$G$24)</f>
        <v>0</v>
      </c>
      <c r="S128" s="25" t="b">
        <f>AND($L128="A",$C$5=Data!$G$23)</f>
        <v>0</v>
      </c>
      <c r="T128" s="55">
        <f t="shared" si="22"/>
        <v>0</v>
      </c>
      <c r="U128" s="55">
        <f t="shared" si="16"/>
        <v>0</v>
      </c>
      <c r="V128" s="25" t="b">
        <f>AND($L128="B",$C$6=Data!$G$24)</f>
        <v>0</v>
      </c>
      <c r="W128" s="25" t="b">
        <f>AND($L128="B",$C$6=Data!$G$23)</f>
        <v>0</v>
      </c>
      <c r="X128" s="55">
        <f t="shared" si="23"/>
        <v>0</v>
      </c>
      <c r="Y128" s="55">
        <f t="shared" si="17"/>
        <v>0</v>
      </c>
      <c r="Z128" s="25" t="b">
        <f>AND($L128="C",$C$7=Data!$G$24)</f>
        <v>0</v>
      </c>
      <c r="AA128" s="25" t="b">
        <f>AND($L128="C",$C$7=Data!$G$23)</f>
        <v>0</v>
      </c>
      <c r="AB128" s="55">
        <f t="shared" si="24"/>
        <v>0</v>
      </c>
      <c r="AC128" s="55">
        <f t="shared" si="18"/>
        <v>0</v>
      </c>
      <c r="AE128" s="55">
        <f t="shared" si="25"/>
        <v>0</v>
      </c>
      <c r="AG128" s="125" t="b">
        <f>OR(AND($C$5=Data!$G$24,K128="A"),AND($C$6=Data!$G$24,K128="B"),AND($C$7=Data!$G$24,K128="C"))*COUNTIFS(B:B,B128,K:K,K128,B:B,"&lt;&gt;"&amp;"",C:C,"&lt;&gt;"&amp;"")&gt;1</f>
        <v>0</v>
      </c>
      <c r="AH128" s="125" t="b">
        <f t="shared" si="26"/>
        <v>0</v>
      </c>
      <c r="AI128" s="55">
        <f t="shared" si="27"/>
        <v>0</v>
      </c>
    </row>
    <row r="129" spans="1:35" ht="30.75" customHeight="1" x14ac:dyDescent="0.25">
      <c r="A129" s="57"/>
      <c r="B129" s="57"/>
      <c r="C129" s="59"/>
      <c r="D129" s="119"/>
      <c r="E129" s="43"/>
      <c r="F129" s="43"/>
      <c r="G129" s="58"/>
      <c r="H129" s="123"/>
      <c r="I129" s="132"/>
      <c r="J129" s="135">
        <f t="shared" si="19"/>
        <v>0</v>
      </c>
      <c r="K129" s="64" t="str">
        <f t="shared" si="14"/>
        <v>0</v>
      </c>
      <c r="L129" s="65" t="str">
        <f t="shared" si="15"/>
        <v>0</v>
      </c>
      <c r="M129" s="55">
        <f>SUMIFS($J:$J,$C:$C,Data!$B$6,$B:$B,$B129)</f>
        <v>0</v>
      </c>
      <c r="N129" s="55">
        <f>SUMIFS($J:$J,$C:$C,Data!$B$7,$B:$B,$B129)</f>
        <v>0</v>
      </c>
      <c r="O129" s="55">
        <f>SUMIFS($J:$J,$C:$C,Data!$B$8,$B:$B,$B129)</f>
        <v>0</v>
      </c>
      <c r="P129" s="55">
        <f t="shared" si="20"/>
        <v>0</v>
      </c>
      <c r="Q129" s="55">
        <f t="shared" si="21"/>
        <v>0</v>
      </c>
      <c r="R129" s="25" t="b">
        <f>AND($L129="A",$C$5=Data!$G$24)</f>
        <v>0</v>
      </c>
      <c r="S129" s="25" t="b">
        <f>AND($L129="A",$C$5=Data!$G$23)</f>
        <v>0</v>
      </c>
      <c r="T129" s="55">
        <f t="shared" si="22"/>
        <v>0</v>
      </c>
      <c r="U129" s="55">
        <f t="shared" si="16"/>
        <v>0</v>
      </c>
      <c r="V129" s="25" t="b">
        <f>AND($L129="B",$C$6=Data!$G$24)</f>
        <v>0</v>
      </c>
      <c r="W129" s="25" t="b">
        <f>AND($L129="B",$C$6=Data!$G$23)</f>
        <v>0</v>
      </c>
      <c r="X129" s="55">
        <f t="shared" si="23"/>
        <v>0</v>
      </c>
      <c r="Y129" s="55">
        <f t="shared" si="17"/>
        <v>0</v>
      </c>
      <c r="Z129" s="25" t="b">
        <f>AND($L129="C",$C$7=Data!$G$24)</f>
        <v>0</v>
      </c>
      <c r="AA129" s="25" t="b">
        <f>AND($L129="C",$C$7=Data!$G$23)</f>
        <v>0</v>
      </c>
      <c r="AB129" s="55">
        <f t="shared" si="24"/>
        <v>0</v>
      </c>
      <c r="AC129" s="55">
        <f t="shared" si="18"/>
        <v>0</v>
      </c>
      <c r="AE129" s="55">
        <f t="shared" si="25"/>
        <v>0</v>
      </c>
      <c r="AG129" s="125" t="b">
        <f>OR(AND($C$5=Data!$G$24,K129="A"),AND($C$6=Data!$G$24,K129="B"),AND($C$7=Data!$G$24,K129="C"))*COUNTIFS(B:B,B129,K:K,K129,B:B,"&lt;&gt;"&amp;"",C:C,"&lt;&gt;"&amp;"")&gt;1</f>
        <v>0</v>
      </c>
      <c r="AH129" s="125" t="b">
        <f t="shared" si="26"/>
        <v>0</v>
      </c>
      <c r="AI129" s="55">
        <f t="shared" si="27"/>
        <v>0</v>
      </c>
    </row>
    <row r="130" spans="1:35" ht="30.75" customHeight="1" x14ac:dyDescent="0.25">
      <c r="A130" s="57"/>
      <c r="B130" s="57"/>
      <c r="C130" s="59"/>
      <c r="D130" s="119"/>
      <c r="E130" s="43"/>
      <c r="F130" s="43"/>
      <c r="G130" s="58"/>
      <c r="H130" s="123"/>
      <c r="I130" s="132"/>
      <c r="J130" s="135">
        <f t="shared" si="19"/>
        <v>0</v>
      </c>
      <c r="K130" s="64" t="str">
        <f t="shared" si="14"/>
        <v>0</v>
      </c>
      <c r="L130" s="65" t="str">
        <f t="shared" si="15"/>
        <v>0</v>
      </c>
      <c r="M130" s="55">
        <f>SUMIFS($J:$J,$C:$C,Data!$B$6,$B:$B,$B130)</f>
        <v>0</v>
      </c>
      <c r="N130" s="55">
        <f>SUMIFS($J:$J,$C:$C,Data!$B$7,$B:$B,$B130)</f>
        <v>0</v>
      </c>
      <c r="O130" s="55">
        <f>SUMIFS($J:$J,$C:$C,Data!$B$8,$B:$B,$B130)</f>
        <v>0</v>
      </c>
      <c r="P130" s="55">
        <f t="shared" si="20"/>
        <v>0</v>
      </c>
      <c r="Q130" s="55">
        <f t="shared" si="21"/>
        <v>0</v>
      </c>
      <c r="R130" s="25" t="b">
        <f>AND($L130="A",$C$5=Data!$G$24)</f>
        <v>0</v>
      </c>
      <c r="S130" s="25" t="b">
        <f>AND($L130="A",$C$5=Data!$G$23)</f>
        <v>0</v>
      </c>
      <c r="T130" s="55">
        <f t="shared" si="22"/>
        <v>0</v>
      </c>
      <c r="U130" s="55">
        <f t="shared" si="16"/>
        <v>0</v>
      </c>
      <c r="V130" s="25" t="b">
        <f>AND($L130="B",$C$6=Data!$G$24)</f>
        <v>0</v>
      </c>
      <c r="W130" s="25" t="b">
        <f>AND($L130="B",$C$6=Data!$G$23)</f>
        <v>0</v>
      </c>
      <c r="X130" s="55">
        <f t="shared" si="23"/>
        <v>0</v>
      </c>
      <c r="Y130" s="55">
        <f t="shared" si="17"/>
        <v>0</v>
      </c>
      <c r="Z130" s="25" t="b">
        <f>AND($L130="C",$C$7=Data!$G$24)</f>
        <v>0</v>
      </c>
      <c r="AA130" s="25" t="b">
        <f>AND($L130="C",$C$7=Data!$G$23)</f>
        <v>0</v>
      </c>
      <c r="AB130" s="55">
        <f t="shared" si="24"/>
        <v>0</v>
      </c>
      <c r="AC130" s="55">
        <f t="shared" si="18"/>
        <v>0</v>
      </c>
      <c r="AE130" s="55">
        <f t="shared" si="25"/>
        <v>0</v>
      </c>
      <c r="AG130" s="125" t="b">
        <f>OR(AND($C$5=Data!$G$24,K130="A"),AND($C$6=Data!$G$24,K130="B"),AND($C$7=Data!$G$24,K130="C"))*COUNTIFS(B:B,B130,K:K,K130,B:B,"&lt;&gt;"&amp;"",C:C,"&lt;&gt;"&amp;"")&gt;1</f>
        <v>0</v>
      </c>
      <c r="AH130" s="125" t="b">
        <f t="shared" si="26"/>
        <v>0</v>
      </c>
      <c r="AI130" s="55">
        <f t="shared" si="27"/>
        <v>0</v>
      </c>
    </row>
    <row r="131" spans="1:35" ht="30.75" customHeight="1" x14ac:dyDescent="0.25">
      <c r="A131" s="57"/>
      <c r="B131" s="57"/>
      <c r="C131" s="59"/>
      <c r="D131" s="119"/>
      <c r="E131" s="43"/>
      <c r="F131" s="43"/>
      <c r="G131" s="58"/>
      <c r="H131" s="123"/>
      <c r="I131" s="132"/>
      <c r="J131" s="135">
        <f t="shared" si="19"/>
        <v>0</v>
      </c>
      <c r="K131" s="64" t="str">
        <f t="shared" si="14"/>
        <v>0</v>
      </c>
      <c r="L131" s="65" t="str">
        <f t="shared" si="15"/>
        <v>0</v>
      </c>
      <c r="M131" s="55">
        <f>SUMIFS($J:$J,$C:$C,Data!$B$6,$B:$B,$B131)</f>
        <v>0</v>
      </c>
      <c r="N131" s="55">
        <f>SUMIFS($J:$J,$C:$C,Data!$B$7,$B:$B,$B131)</f>
        <v>0</v>
      </c>
      <c r="O131" s="55">
        <f>SUMIFS($J:$J,$C:$C,Data!$B$8,$B:$B,$B131)</f>
        <v>0</v>
      </c>
      <c r="P131" s="55">
        <f t="shared" si="20"/>
        <v>0</v>
      </c>
      <c r="Q131" s="55">
        <f t="shared" si="21"/>
        <v>0</v>
      </c>
      <c r="R131" s="25" t="b">
        <f>AND($L131="A",$C$5=Data!$G$24)</f>
        <v>0</v>
      </c>
      <c r="S131" s="25" t="b">
        <f>AND($L131="A",$C$5=Data!$G$23)</f>
        <v>0</v>
      </c>
      <c r="T131" s="55">
        <f t="shared" si="22"/>
        <v>0</v>
      </c>
      <c r="U131" s="55">
        <f t="shared" si="16"/>
        <v>0</v>
      </c>
      <c r="V131" s="25" t="b">
        <f>AND($L131="B",$C$6=Data!$G$24)</f>
        <v>0</v>
      </c>
      <c r="W131" s="25" t="b">
        <f>AND($L131="B",$C$6=Data!$G$23)</f>
        <v>0</v>
      </c>
      <c r="X131" s="55">
        <f t="shared" si="23"/>
        <v>0</v>
      </c>
      <c r="Y131" s="55">
        <f t="shared" si="17"/>
        <v>0</v>
      </c>
      <c r="Z131" s="25" t="b">
        <f>AND($L131="C",$C$7=Data!$G$24)</f>
        <v>0</v>
      </c>
      <c r="AA131" s="25" t="b">
        <f>AND($L131="C",$C$7=Data!$G$23)</f>
        <v>0</v>
      </c>
      <c r="AB131" s="55">
        <f t="shared" si="24"/>
        <v>0</v>
      </c>
      <c r="AC131" s="55">
        <f t="shared" si="18"/>
        <v>0</v>
      </c>
      <c r="AE131" s="55">
        <f t="shared" si="25"/>
        <v>0</v>
      </c>
      <c r="AG131" s="125" t="b">
        <f>OR(AND($C$5=Data!$G$24,K131="A"),AND($C$6=Data!$G$24,K131="B"),AND($C$7=Data!$G$24,K131="C"))*COUNTIFS(B:B,B131,K:K,K131,B:B,"&lt;&gt;"&amp;"",C:C,"&lt;&gt;"&amp;"")&gt;1</f>
        <v>0</v>
      </c>
      <c r="AH131" s="125" t="b">
        <f t="shared" si="26"/>
        <v>0</v>
      </c>
      <c r="AI131" s="55">
        <f t="shared" si="27"/>
        <v>0</v>
      </c>
    </row>
    <row r="132" spans="1:35" ht="30.75" customHeight="1" x14ac:dyDescent="0.25">
      <c r="A132" s="57"/>
      <c r="B132" s="57"/>
      <c r="C132" s="59"/>
      <c r="D132" s="119"/>
      <c r="E132" s="43"/>
      <c r="F132" s="43"/>
      <c r="G132" s="58"/>
      <c r="H132" s="123"/>
      <c r="I132" s="132"/>
      <c r="J132" s="135">
        <f t="shared" si="19"/>
        <v>0</v>
      </c>
      <c r="K132" s="64" t="str">
        <f t="shared" si="14"/>
        <v>0</v>
      </c>
      <c r="L132" s="65" t="str">
        <f t="shared" si="15"/>
        <v>0</v>
      </c>
      <c r="M132" s="55">
        <f>SUMIFS($J:$J,$C:$C,Data!$B$6,$B:$B,$B132)</f>
        <v>0</v>
      </c>
      <c r="N132" s="55">
        <f>SUMIFS($J:$J,$C:$C,Data!$B$7,$B:$B,$B132)</f>
        <v>0</v>
      </c>
      <c r="O132" s="55">
        <f>SUMIFS($J:$J,$C:$C,Data!$B$8,$B:$B,$B132)</f>
        <v>0</v>
      </c>
      <c r="P132" s="55">
        <f t="shared" si="20"/>
        <v>0</v>
      </c>
      <c r="Q132" s="55">
        <f t="shared" si="21"/>
        <v>0</v>
      </c>
      <c r="R132" s="25" t="b">
        <f>AND($L132="A",$C$5=Data!$G$24)</f>
        <v>0</v>
      </c>
      <c r="S132" s="25" t="b">
        <f>AND($L132="A",$C$5=Data!$G$23)</f>
        <v>0</v>
      </c>
      <c r="T132" s="55">
        <f t="shared" si="22"/>
        <v>0</v>
      </c>
      <c r="U132" s="55">
        <f t="shared" si="16"/>
        <v>0</v>
      </c>
      <c r="V132" s="25" t="b">
        <f>AND($L132="B",$C$6=Data!$G$24)</f>
        <v>0</v>
      </c>
      <c r="W132" s="25" t="b">
        <f>AND($L132="B",$C$6=Data!$G$23)</f>
        <v>0</v>
      </c>
      <c r="X132" s="55">
        <f t="shared" si="23"/>
        <v>0</v>
      </c>
      <c r="Y132" s="55">
        <f t="shared" si="17"/>
        <v>0</v>
      </c>
      <c r="Z132" s="25" t="b">
        <f>AND($L132="C",$C$7=Data!$G$24)</f>
        <v>0</v>
      </c>
      <c r="AA132" s="25" t="b">
        <f>AND($L132="C",$C$7=Data!$G$23)</f>
        <v>0</v>
      </c>
      <c r="AB132" s="55">
        <f t="shared" si="24"/>
        <v>0</v>
      </c>
      <c r="AC132" s="55">
        <f t="shared" si="18"/>
        <v>0</v>
      </c>
      <c r="AE132" s="55">
        <f t="shared" si="25"/>
        <v>0</v>
      </c>
      <c r="AG132" s="125" t="b">
        <f>OR(AND($C$5=Data!$G$24,K132="A"),AND($C$6=Data!$G$24,K132="B"),AND($C$7=Data!$G$24,K132="C"))*COUNTIFS(B:B,B132,K:K,K132,B:B,"&lt;&gt;"&amp;"",C:C,"&lt;&gt;"&amp;"")&gt;1</f>
        <v>0</v>
      </c>
      <c r="AH132" s="125" t="b">
        <f t="shared" si="26"/>
        <v>0</v>
      </c>
      <c r="AI132" s="55">
        <f t="shared" si="27"/>
        <v>0</v>
      </c>
    </row>
    <row r="133" spans="1:35" ht="30.75" customHeight="1" x14ac:dyDescent="0.25">
      <c r="A133" s="57"/>
      <c r="B133" s="57"/>
      <c r="C133" s="59"/>
      <c r="D133" s="119"/>
      <c r="E133" s="43"/>
      <c r="F133" s="43"/>
      <c r="G133" s="58"/>
      <c r="H133" s="123"/>
      <c r="I133" s="132"/>
      <c r="J133" s="135">
        <f t="shared" si="19"/>
        <v>0</v>
      </c>
      <c r="K133" s="64" t="str">
        <f t="shared" si="14"/>
        <v>0</v>
      </c>
      <c r="L133" s="65" t="str">
        <f t="shared" si="15"/>
        <v>0</v>
      </c>
      <c r="M133" s="55">
        <f>SUMIFS($J:$J,$C:$C,Data!$B$6,$B:$B,$B133)</f>
        <v>0</v>
      </c>
      <c r="N133" s="55">
        <f>SUMIFS($J:$J,$C:$C,Data!$B$7,$B:$B,$B133)</f>
        <v>0</v>
      </c>
      <c r="O133" s="55">
        <f>SUMIFS($J:$J,$C:$C,Data!$B$8,$B:$B,$B133)</f>
        <v>0</v>
      </c>
      <c r="P133" s="55">
        <f t="shared" si="20"/>
        <v>0</v>
      </c>
      <c r="Q133" s="55">
        <f t="shared" si="21"/>
        <v>0</v>
      </c>
      <c r="R133" s="25" t="b">
        <f>AND($L133="A",$C$5=Data!$G$24)</f>
        <v>0</v>
      </c>
      <c r="S133" s="25" t="b">
        <f>AND($L133="A",$C$5=Data!$G$23)</f>
        <v>0</v>
      </c>
      <c r="T133" s="55">
        <f t="shared" si="22"/>
        <v>0</v>
      </c>
      <c r="U133" s="55">
        <f t="shared" si="16"/>
        <v>0</v>
      </c>
      <c r="V133" s="25" t="b">
        <f>AND($L133="B",$C$6=Data!$G$24)</f>
        <v>0</v>
      </c>
      <c r="W133" s="25" t="b">
        <f>AND($L133="B",$C$6=Data!$G$23)</f>
        <v>0</v>
      </c>
      <c r="X133" s="55">
        <f t="shared" si="23"/>
        <v>0</v>
      </c>
      <c r="Y133" s="55">
        <f t="shared" si="17"/>
        <v>0</v>
      </c>
      <c r="Z133" s="25" t="b">
        <f>AND($L133="C",$C$7=Data!$G$24)</f>
        <v>0</v>
      </c>
      <c r="AA133" s="25" t="b">
        <f>AND($L133="C",$C$7=Data!$G$23)</f>
        <v>0</v>
      </c>
      <c r="AB133" s="55">
        <f t="shared" si="24"/>
        <v>0</v>
      </c>
      <c r="AC133" s="55">
        <f t="shared" si="18"/>
        <v>0</v>
      </c>
      <c r="AE133" s="55">
        <f t="shared" si="25"/>
        <v>0</v>
      </c>
      <c r="AG133" s="125" t="b">
        <f>OR(AND($C$5=Data!$G$24,K133="A"),AND($C$6=Data!$G$24,K133="B"),AND($C$7=Data!$G$24,K133="C"))*COUNTIFS(B:B,B133,K:K,K133,B:B,"&lt;&gt;"&amp;"",C:C,"&lt;&gt;"&amp;"")&gt;1</f>
        <v>0</v>
      </c>
      <c r="AH133" s="125" t="b">
        <f t="shared" si="26"/>
        <v>0</v>
      </c>
      <c r="AI133" s="55">
        <f t="shared" si="27"/>
        <v>0</v>
      </c>
    </row>
    <row r="134" spans="1:35" ht="30.75" customHeight="1" x14ac:dyDescent="0.25">
      <c r="A134" s="57"/>
      <c r="B134" s="57"/>
      <c r="C134" s="59"/>
      <c r="D134" s="119"/>
      <c r="E134" s="43"/>
      <c r="F134" s="43"/>
      <c r="G134" s="58"/>
      <c r="H134" s="123"/>
      <c r="I134" s="132"/>
      <c r="J134" s="135">
        <f t="shared" si="19"/>
        <v>0</v>
      </c>
      <c r="K134" s="64" t="str">
        <f t="shared" si="14"/>
        <v>0</v>
      </c>
      <c r="L134" s="65" t="str">
        <f t="shared" si="15"/>
        <v>0</v>
      </c>
      <c r="M134" s="55">
        <f>SUMIFS($J:$J,$C:$C,Data!$B$6,$B:$B,$B134)</f>
        <v>0</v>
      </c>
      <c r="N134" s="55">
        <f>SUMIFS($J:$J,$C:$C,Data!$B$7,$B:$B,$B134)</f>
        <v>0</v>
      </c>
      <c r="O134" s="55">
        <f>SUMIFS($J:$J,$C:$C,Data!$B$8,$B:$B,$B134)</f>
        <v>0</v>
      </c>
      <c r="P134" s="55">
        <f t="shared" si="20"/>
        <v>0</v>
      </c>
      <c r="Q134" s="55">
        <f t="shared" si="21"/>
        <v>0</v>
      </c>
      <c r="R134" s="25" t="b">
        <f>AND($L134="A",$C$5=Data!$G$24)</f>
        <v>0</v>
      </c>
      <c r="S134" s="25" t="b">
        <f>AND($L134="A",$C$5=Data!$G$23)</f>
        <v>0</v>
      </c>
      <c r="T134" s="55">
        <f t="shared" si="22"/>
        <v>0</v>
      </c>
      <c r="U134" s="55">
        <f t="shared" si="16"/>
        <v>0</v>
      </c>
      <c r="V134" s="25" t="b">
        <f>AND($L134="B",$C$6=Data!$G$24)</f>
        <v>0</v>
      </c>
      <c r="W134" s="25" t="b">
        <f>AND($L134="B",$C$6=Data!$G$23)</f>
        <v>0</v>
      </c>
      <c r="X134" s="55">
        <f t="shared" si="23"/>
        <v>0</v>
      </c>
      <c r="Y134" s="55">
        <f t="shared" si="17"/>
        <v>0</v>
      </c>
      <c r="Z134" s="25" t="b">
        <f>AND($L134="C",$C$7=Data!$G$24)</f>
        <v>0</v>
      </c>
      <c r="AA134" s="25" t="b">
        <f>AND($L134="C",$C$7=Data!$G$23)</f>
        <v>0</v>
      </c>
      <c r="AB134" s="55">
        <f t="shared" si="24"/>
        <v>0</v>
      </c>
      <c r="AC134" s="55">
        <f t="shared" si="18"/>
        <v>0</v>
      </c>
      <c r="AE134" s="55">
        <f t="shared" si="25"/>
        <v>0</v>
      </c>
      <c r="AG134" s="125" t="b">
        <f>OR(AND($C$5=Data!$G$24,K134="A"),AND($C$6=Data!$G$24,K134="B"),AND($C$7=Data!$G$24,K134="C"))*COUNTIFS(B:B,B134,K:K,K134,B:B,"&lt;&gt;"&amp;"",C:C,"&lt;&gt;"&amp;"")&gt;1</f>
        <v>0</v>
      </c>
      <c r="AH134" s="125" t="b">
        <f t="shared" si="26"/>
        <v>0</v>
      </c>
      <c r="AI134" s="55">
        <f t="shared" si="27"/>
        <v>0</v>
      </c>
    </row>
    <row r="135" spans="1:35" ht="30.75" customHeight="1" x14ac:dyDescent="0.25">
      <c r="A135" s="57"/>
      <c r="B135" s="57"/>
      <c r="C135" s="59"/>
      <c r="D135" s="119"/>
      <c r="E135" s="43"/>
      <c r="F135" s="43"/>
      <c r="G135" s="58"/>
      <c r="H135" s="123"/>
      <c r="I135" s="132"/>
      <c r="J135" s="135">
        <f t="shared" si="19"/>
        <v>0</v>
      </c>
      <c r="K135" s="64" t="str">
        <f t="shared" si="14"/>
        <v>0</v>
      </c>
      <c r="L135" s="65" t="str">
        <f t="shared" si="15"/>
        <v>0</v>
      </c>
      <c r="M135" s="55">
        <f>SUMIFS($J:$J,$C:$C,Data!$B$6,$B:$B,$B135)</f>
        <v>0</v>
      </c>
      <c r="N135" s="55">
        <f>SUMIFS($J:$J,$C:$C,Data!$B$7,$B:$B,$B135)</f>
        <v>0</v>
      </c>
      <c r="O135" s="55">
        <f>SUMIFS($J:$J,$C:$C,Data!$B$8,$B:$B,$B135)</f>
        <v>0</v>
      </c>
      <c r="P135" s="55">
        <f t="shared" si="20"/>
        <v>0</v>
      </c>
      <c r="Q135" s="55">
        <f t="shared" si="21"/>
        <v>0</v>
      </c>
      <c r="R135" s="25" t="b">
        <f>AND($L135="A",$C$5=Data!$G$24)</f>
        <v>0</v>
      </c>
      <c r="S135" s="25" t="b">
        <f>AND($L135="A",$C$5=Data!$G$23)</f>
        <v>0</v>
      </c>
      <c r="T135" s="55">
        <f t="shared" si="22"/>
        <v>0</v>
      </c>
      <c r="U135" s="55">
        <f t="shared" si="16"/>
        <v>0</v>
      </c>
      <c r="V135" s="25" t="b">
        <f>AND($L135="B",$C$6=Data!$G$24)</f>
        <v>0</v>
      </c>
      <c r="W135" s="25" t="b">
        <f>AND($L135="B",$C$6=Data!$G$23)</f>
        <v>0</v>
      </c>
      <c r="X135" s="55">
        <f t="shared" si="23"/>
        <v>0</v>
      </c>
      <c r="Y135" s="55">
        <f t="shared" si="17"/>
        <v>0</v>
      </c>
      <c r="Z135" s="25" t="b">
        <f>AND($L135="C",$C$7=Data!$G$24)</f>
        <v>0</v>
      </c>
      <c r="AA135" s="25" t="b">
        <f>AND($L135="C",$C$7=Data!$G$23)</f>
        <v>0</v>
      </c>
      <c r="AB135" s="55">
        <f t="shared" si="24"/>
        <v>0</v>
      </c>
      <c r="AC135" s="55">
        <f t="shared" si="18"/>
        <v>0</v>
      </c>
      <c r="AE135" s="55">
        <f t="shared" si="25"/>
        <v>0</v>
      </c>
      <c r="AG135" s="125" t="b">
        <f>OR(AND($C$5=Data!$G$24,K135="A"),AND($C$6=Data!$G$24,K135="B"),AND($C$7=Data!$G$24,K135="C"))*COUNTIFS(B:B,B135,K:K,K135,B:B,"&lt;&gt;"&amp;"",C:C,"&lt;&gt;"&amp;"")&gt;1</f>
        <v>0</v>
      </c>
      <c r="AH135" s="125" t="b">
        <f t="shared" si="26"/>
        <v>0</v>
      </c>
      <c r="AI135" s="55">
        <f t="shared" si="27"/>
        <v>0</v>
      </c>
    </row>
    <row r="136" spans="1:35" ht="30.75" customHeight="1" x14ac:dyDescent="0.25">
      <c r="A136" s="57"/>
      <c r="B136" s="57"/>
      <c r="C136" s="59"/>
      <c r="D136" s="119"/>
      <c r="E136" s="43"/>
      <c r="F136" s="43"/>
      <c r="G136" s="58"/>
      <c r="H136" s="123"/>
      <c r="I136" s="132"/>
      <c r="J136" s="135">
        <f t="shared" si="19"/>
        <v>0</v>
      </c>
      <c r="K136" s="64" t="str">
        <f t="shared" si="14"/>
        <v>0</v>
      </c>
      <c r="L136" s="65" t="str">
        <f t="shared" si="15"/>
        <v>0</v>
      </c>
      <c r="M136" s="55">
        <f>SUMIFS($J:$J,$C:$C,Data!$B$6,$B:$B,$B136)</f>
        <v>0</v>
      </c>
      <c r="N136" s="55">
        <f>SUMIFS($J:$J,$C:$C,Data!$B$7,$B:$B,$B136)</f>
        <v>0</v>
      </c>
      <c r="O136" s="55">
        <f>SUMIFS($J:$J,$C:$C,Data!$B$8,$B:$B,$B136)</f>
        <v>0</v>
      </c>
      <c r="P136" s="55">
        <f t="shared" si="20"/>
        <v>0</v>
      </c>
      <c r="Q136" s="55">
        <f t="shared" si="21"/>
        <v>0</v>
      </c>
      <c r="R136" s="25" t="b">
        <f>AND($L136="A",$C$5=Data!$G$24)</f>
        <v>0</v>
      </c>
      <c r="S136" s="25" t="b">
        <f>AND($L136="A",$C$5=Data!$G$23)</f>
        <v>0</v>
      </c>
      <c r="T136" s="55">
        <f t="shared" si="22"/>
        <v>0</v>
      </c>
      <c r="U136" s="55">
        <f t="shared" si="16"/>
        <v>0</v>
      </c>
      <c r="V136" s="25" t="b">
        <f>AND($L136="B",$C$6=Data!$G$24)</f>
        <v>0</v>
      </c>
      <c r="W136" s="25" t="b">
        <f>AND($L136="B",$C$6=Data!$G$23)</f>
        <v>0</v>
      </c>
      <c r="X136" s="55">
        <f t="shared" si="23"/>
        <v>0</v>
      </c>
      <c r="Y136" s="55">
        <f t="shared" si="17"/>
        <v>0</v>
      </c>
      <c r="Z136" s="25" t="b">
        <f>AND($L136="C",$C$7=Data!$G$24)</f>
        <v>0</v>
      </c>
      <c r="AA136" s="25" t="b">
        <f>AND($L136="C",$C$7=Data!$G$23)</f>
        <v>0</v>
      </c>
      <c r="AB136" s="55">
        <f t="shared" si="24"/>
        <v>0</v>
      </c>
      <c r="AC136" s="55">
        <f t="shared" si="18"/>
        <v>0</v>
      </c>
      <c r="AE136" s="55">
        <f t="shared" si="25"/>
        <v>0</v>
      </c>
      <c r="AG136" s="125" t="b">
        <f>OR(AND($C$5=Data!$G$24,K136="A"),AND($C$6=Data!$G$24,K136="B"),AND($C$7=Data!$G$24,K136="C"))*COUNTIFS(B:B,B136,K:K,K136,B:B,"&lt;&gt;"&amp;"",C:C,"&lt;&gt;"&amp;"")&gt;1</f>
        <v>0</v>
      </c>
      <c r="AH136" s="125" t="b">
        <f t="shared" si="26"/>
        <v>0</v>
      </c>
      <c r="AI136" s="55">
        <f t="shared" si="27"/>
        <v>0</v>
      </c>
    </row>
    <row r="137" spans="1:35" ht="30.75" customHeight="1" x14ac:dyDescent="0.25">
      <c r="A137" s="57"/>
      <c r="B137" s="57"/>
      <c r="C137" s="59"/>
      <c r="D137" s="119"/>
      <c r="E137" s="43"/>
      <c r="F137" s="43"/>
      <c r="G137" s="58"/>
      <c r="H137" s="123"/>
      <c r="I137" s="132"/>
      <c r="J137" s="135">
        <f t="shared" si="19"/>
        <v>0</v>
      </c>
      <c r="K137" s="64" t="str">
        <f t="shared" si="14"/>
        <v>0</v>
      </c>
      <c r="L137" s="65" t="str">
        <f t="shared" si="15"/>
        <v>0</v>
      </c>
      <c r="M137" s="55">
        <f>SUMIFS($J:$J,$C:$C,Data!$B$6,$B:$B,$B137)</f>
        <v>0</v>
      </c>
      <c r="N137" s="55">
        <f>SUMIFS($J:$J,$C:$C,Data!$B$7,$B:$B,$B137)</f>
        <v>0</v>
      </c>
      <c r="O137" s="55">
        <f>SUMIFS($J:$J,$C:$C,Data!$B$8,$B:$B,$B137)</f>
        <v>0</v>
      </c>
      <c r="P137" s="55">
        <f t="shared" si="20"/>
        <v>0</v>
      </c>
      <c r="Q137" s="55">
        <f t="shared" si="21"/>
        <v>0</v>
      </c>
      <c r="R137" s="25" t="b">
        <f>AND($L137="A",$C$5=Data!$G$24)</f>
        <v>0</v>
      </c>
      <c r="S137" s="25" t="b">
        <f>AND($L137="A",$C$5=Data!$G$23)</f>
        <v>0</v>
      </c>
      <c r="T137" s="55">
        <f t="shared" si="22"/>
        <v>0</v>
      </c>
      <c r="U137" s="55">
        <f t="shared" si="16"/>
        <v>0</v>
      </c>
      <c r="V137" s="25" t="b">
        <f>AND($L137="B",$C$6=Data!$G$24)</f>
        <v>0</v>
      </c>
      <c r="W137" s="25" t="b">
        <f>AND($L137="B",$C$6=Data!$G$23)</f>
        <v>0</v>
      </c>
      <c r="X137" s="55">
        <f t="shared" si="23"/>
        <v>0</v>
      </c>
      <c r="Y137" s="55">
        <f t="shared" si="17"/>
        <v>0</v>
      </c>
      <c r="Z137" s="25" t="b">
        <f>AND($L137="C",$C$7=Data!$G$24)</f>
        <v>0</v>
      </c>
      <c r="AA137" s="25" t="b">
        <f>AND($L137="C",$C$7=Data!$G$23)</f>
        <v>0</v>
      </c>
      <c r="AB137" s="55">
        <f t="shared" si="24"/>
        <v>0</v>
      </c>
      <c r="AC137" s="55">
        <f t="shared" si="18"/>
        <v>0</v>
      </c>
      <c r="AE137" s="55">
        <f t="shared" si="25"/>
        <v>0</v>
      </c>
      <c r="AG137" s="125" t="b">
        <f>OR(AND($C$5=Data!$G$24,K137="A"),AND($C$6=Data!$G$24,K137="B"),AND($C$7=Data!$G$24,K137="C"))*COUNTIFS(B:B,B137,K:K,K137,B:B,"&lt;&gt;"&amp;"",C:C,"&lt;&gt;"&amp;"")&gt;1</f>
        <v>0</v>
      </c>
      <c r="AH137" s="125" t="b">
        <f t="shared" si="26"/>
        <v>0</v>
      </c>
      <c r="AI137" s="55">
        <f t="shared" si="27"/>
        <v>0</v>
      </c>
    </row>
    <row r="138" spans="1:35" ht="30.75" customHeight="1" x14ac:dyDescent="0.25">
      <c r="A138" s="57"/>
      <c r="B138" s="57"/>
      <c r="C138" s="59"/>
      <c r="D138" s="119"/>
      <c r="E138" s="43"/>
      <c r="F138" s="43"/>
      <c r="G138" s="58"/>
      <c r="H138" s="123"/>
      <c r="I138" s="132"/>
      <c r="J138" s="135">
        <f t="shared" si="19"/>
        <v>0</v>
      </c>
      <c r="K138" s="64" t="str">
        <f t="shared" ref="K138:K201" si="28">IF(C138&lt;&gt;"",VLOOKUP(C138,budgetLine11ext,2,FALSE),"0")</f>
        <v>0</v>
      </c>
      <c r="L138" s="65" t="str">
        <f t="shared" ref="L138:L201" si="29">IF(C138&lt;&gt;"",VLOOKUP(C138,budgetLine11ext,3,FALSE),"0")</f>
        <v>0</v>
      </c>
      <c r="M138" s="55">
        <f>SUMIFS($J:$J,$C:$C,Data!$B$6,$B:$B,$B138)</f>
        <v>0</v>
      </c>
      <c r="N138" s="55">
        <f>SUMIFS($J:$J,$C:$C,Data!$B$7,$B:$B,$B138)</f>
        <v>0</v>
      </c>
      <c r="O138" s="55">
        <f>SUMIFS($J:$J,$C:$C,Data!$B$8,$B:$B,$B138)</f>
        <v>0</v>
      </c>
      <c r="P138" s="55">
        <f t="shared" si="20"/>
        <v>0</v>
      </c>
      <c r="Q138" s="55">
        <f t="shared" si="21"/>
        <v>0</v>
      </c>
      <c r="R138" s="25" t="b">
        <f>AND($L138="A",$C$5=Data!$G$24)</f>
        <v>0</v>
      </c>
      <c r="S138" s="25" t="b">
        <f>AND($L138="A",$C$5=Data!$G$23)</f>
        <v>0</v>
      </c>
      <c r="T138" s="55">
        <f t="shared" si="22"/>
        <v>0</v>
      </c>
      <c r="U138" s="55">
        <f t="shared" ref="U138:U201" si="30">IF(R138,P138*$D$5,0)</f>
        <v>0</v>
      </c>
      <c r="V138" s="25" t="b">
        <f>AND($L138="B",$C$6=Data!$G$24)</f>
        <v>0</v>
      </c>
      <c r="W138" s="25" t="b">
        <f>AND($L138="B",$C$6=Data!$G$23)</f>
        <v>0</v>
      </c>
      <c r="X138" s="55">
        <f t="shared" si="23"/>
        <v>0</v>
      </c>
      <c r="Y138" s="55">
        <f t="shared" ref="Y138:Y201" si="31">IF(V138,Q138*$D$6,0)</f>
        <v>0</v>
      </c>
      <c r="Z138" s="25" t="b">
        <f>AND($L138="C",$C$7=Data!$G$24)</f>
        <v>0</v>
      </c>
      <c r="AA138" s="25" t="b">
        <f>AND($L138="C",$C$7=Data!$G$23)</f>
        <v>0</v>
      </c>
      <c r="AB138" s="55">
        <f t="shared" si="24"/>
        <v>0</v>
      </c>
      <c r="AC138" s="55">
        <f t="shared" ref="AC138:AC201" si="32">IF(Z138,Q138*$D$7,0)</f>
        <v>0</v>
      </c>
      <c r="AE138" s="55">
        <f t="shared" si="25"/>
        <v>0</v>
      </c>
      <c r="AG138" s="125" t="b">
        <f>OR(AND($C$5=Data!$G$24,K138="A"),AND($C$6=Data!$G$24,K138="B"),AND($C$7=Data!$G$24,K138="C"))*COUNTIFS(B:B,B138,K:K,K138,B:B,"&lt;&gt;"&amp;"",C:C,"&lt;&gt;"&amp;"")&gt;1</f>
        <v>0</v>
      </c>
      <c r="AH138" s="125" t="b">
        <f t="shared" si="26"/>
        <v>0</v>
      </c>
      <c r="AI138" s="55">
        <f t="shared" si="27"/>
        <v>0</v>
      </c>
    </row>
    <row r="139" spans="1:35" ht="30.75" customHeight="1" x14ac:dyDescent="0.25">
      <c r="A139" s="57"/>
      <c r="B139" s="57"/>
      <c r="C139" s="59"/>
      <c r="D139" s="119"/>
      <c r="E139" s="43"/>
      <c r="F139" s="43"/>
      <c r="G139" s="58"/>
      <c r="H139" s="123"/>
      <c r="I139" s="132"/>
      <c r="J139" s="135">
        <f t="shared" ref="J139:J202" si="33">AI139</f>
        <v>0</v>
      </c>
      <c r="K139" s="64" t="str">
        <f t="shared" si="28"/>
        <v>0</v>
      </c>
      <c r="L139" s="65" t="str">
        <f t="shared" si="29"/>
        <v>0</v>
      </c>
      <c r="M139" s="55">
        <f>SUMIFS($J:$J,$C:$C,Data!$B$6,$B:$B,$B139)</f>
        <v>0</v>
      </c>
      <c r="N139" s="55">
        <f>SUMIFS($J:$J,$C:$C,Data!$B$7,$B:$B,$B139)</f>
        <v>0</v>
      </c>
      <c r="O139" s="55">
        <f>SUMIFS($J:$J,$C:$C,Data!$B$8,$B:$B,$B139)</f>
        <v>0</v>
      </c>
      <c r="P139" s="55">
        <f t="shared" ref="P139:P202" si="34">M139+N139+O139</f>
        <v>0</v>
      </c>
      <c r="Q139" s="55">
        <f t="shared" ref="Q139:Q202" si="35">SUMIFS(J:J,L:L,"A*",B:B,B139)</f>
        <v>0</v>
      </c>
      <c r="R139" s="25" t="b">
        <f>AND($L139="A",$C$5=Data!$G$24)</f>
        <v>0</v>
      </c>
      <c r="S139" s="25" t="b">
        <f>AND($L139="A",$C$5=Data!$G$23)</f>
        <v>0</v>
      </c>
      <c r="T139" s="55">
        <f t="shared" ref="T139:T202" si="36">IF(S139,$G139*$H139*$I139,0)</f>
        <v>0</v>
      </c>
      <c r="U139" s="55">
        <f t="shared" si="30"/>
        <v>0</v>
      </c>
      <c r="V139" s="25" t="b">
        <f>AND($L139="B",$C$6=Data!$G$24)</f>
        <v>0</v>
      </c>
      <c r="W139" s="25" t="b">
        <f>AND($L139="B",$C$6=Data!$G$23)</f>
        <v>0</v>
      </c>
      <c r="X139" s="55">
        <f t="shared" ref="X139:X202" si="37">IF(W139,$G139*$I139,0)</f>
        <v>0</v>
      </c>
      <c r="Y139" s="55">
        <f t="shared" si="31"/>
        <v>0</v>
      </c>
      <c r="Z139" s="25" t="b">
        <f>AND($L139="C",$C$7=Data!$G$24)</f>
        <v>0</v>
      </c>
      <c r="AA139" s="25" t="b">
        <f>AND($L139="C",$C$7=Data!$G$23)</f>
        <v>0</v>
      </c>
      <c r="AB139" s="55">
        <f t="shared" ref="AB139:AB202" si="38">IF(AA139,$G139*$H139*$I139,0)</f>
        <v>0</v>
      </c>
      <c r="AC139" s="55">
        <f t="shared" si="32"/>
        <v>0</v>
      </c>
      <c r="AE139" s="55">
        <f t="shared" ref="AE139:AE202" si="39">IF(OR(L139="D",L139="E",L139="F"),$G139*$I139,0)</f>
        <v>0</v>
      </c>
      <c r="AG139" s="125" t="b">
        <f>OR(AND($C$5=Data!$G$24,K139="A"),AND($C$6=Data!$G$24,K139="B"),AND($C$7=Data!$G$24,K139="C"))*COUNTIFS(B:B,B139,K:K,K139,B:B,"&lt;&gt;"&amp;"",C:C,"&lt;&gt;"&amp;"")&gt;1</f>
        <v>0</v>
      </c>
      <c r="AH139" s="125" t="b">
        <f t="shared" ref="AH139:AH202" si="40">AND(AND(A139&lt;&gt;"",B139&lt;&gt;""),RIGHT(A139,1)&lt;&gt;MID(B139,3,1))</f>
        <v>0</v>
      </c>
      <c r="AI139" s="55">
        <f t="shared" ref="AI139:AI202" si="41">T139+U139+X139+Y139+AB139+AC139+AE139</f>
        <v>0</v>
      </c>
    </row>
    <row r="140" spans="1:35" ht="30.75" customHeight="1" x14ac:dyDescent="0.25">
      <c r="A140" s="57"/>
      <c r="B140" s="57"/>
      <c r="C140" s="59"/>
      <c r="D140" s="119"/>
      <c r="E140" s="43"/>
      <c r="F140" s="43"/>
      <c r="G140" s="58"/>
      <c r="H140" s="123"/>
      <c r="I140" s="132"/>
      <c r="J140" s="135">
        <f t="shared" si="33"/>
        <v>0</v>
      </c>
      <c r="K140" s="64" t="str">
        <f t="shared" si="28"/>
        <v>0</v>
      </c>
      <c r="L140" s="65" t="str">
        <f t="shared" si="29"/>
        <v>0</v>
      </c>
      <c r="M140" s="55">
        <f>SUMIFS($J:$J,$C:$C,Data!$B$6,$B:$B,$B140)</f>
        <v>0</v>
      </c>
      <c r="N140" s="55">
        <f>SUMIFS($J:$J,$C:$C,Data!$B$7,$B:$B,$B140)</f>
        <v>0</v>
      </c>
      <c r="O140" s="55">
        <f>SUMIFS($J:$J,$C:$C,Data!$B$8,$B:$B,$B140)</f>
        <v>0</v>
      </c>
      <c r="P140" s="55">
        <f t="shared" si="34"/>
        <v>0</v>
      </c>
      <c r="Q140" s="55">
        <f t="shared" si="35"/>
        <v>0</v>
      </c>
      <c r="R140" s="25" t="b">
        <f>AND($L140="A",$C$5=Data!$G$24)</f>
        <v>0</v>
      </c>
      <c r="S140" s="25" t="b">
        <f>AND($L140="A",$C$5=Data!$G$23)</f>
        <v>0</v>
      </c>
      <c r="T140" s="55">
        <f t="shared" si="36"/>
        <v>0</v>
      </c>
      <c r="U140" s="55">
        <f t="shared" si="30"/>
        <v>0</v>
      </c>
      <c r="V140" s="25" t="b">
        <f>AND($L140="B",$C$6=Data!$G$24)</f>
        <v>0</v>
      </c>
      <c r="W140" s="25" t="b">
        <f>AND($L140="B",$C$6=Data!$G$23)</f>
        <v>0</v>
      </c>
      <c r="X140" s="55">
        <f t="shared" si="37"/>
        <v>0</v>
      </c>
      <c r="Y140" s="55">
        <f t="shared" si="31"/>
        <v>0</v>
      </c>
      <c r="Z140" s="25" t="b">
        <f>AND($L140="C",$C$7=Data!$G$24)</f>
        <v>0</v>
      </c>
      <c r="AA140" s="25" t="b">
        <f>AND($L140="C",$C$7=Data!$G$23)</f>
        <v>0</v>
      </c>
      <c r="AB140" s="55">
        <f t="shared" si="38"/>
        <v>0</v>
      </c>
      <c r="AC140" s="55">
        <f t="shared" si="32"/>
        <v>0</v>
      </c>
      <c r="AE140" s="55">
        <f t="shared" si="39"/>
        <v>0</v>
      </c>
      <c r="AG140" s="125" t="b">
        <f>OR(AND($C$5=Data!$G$24,K140="A"),AND($C$6=Data!$G$24,K140="B"),AND($C$7=Data!$G$24,K140="C"))*COUNTIFS(B:B,B140,K:K,K140,B:B,"&lt;&gt;"&amp;"",C:C,"&lt;&gt;"&amp;"")&gt;1</f>
        <v>0</v>
      </c>
      <c r="AH140" s="125" t="b">
        <f t="shared" si="40"/>
        <v>0</v>
      </c>
      <c r="AI140" s="55">
        <f t="shared" si="41"/>
        <v>0</v>
      </c>
    </row>
    <row r="141" spans="1:35" ht="30.75" customHeight="1" x14ac:dyDescent="0.25">
      <c r="A141" s="57"/>
      <c r="B141" s="57"/>
      <c r="C141" s="59"/>
      <c r="D141" s="119"/>
      <c r="E141" s="43"/>
      <c r="F141" s="43"/>
      <c r="G141" s="58"/>
      <c r="H141" s="123"/>
      <c r="I141" s="132"/>
      <c r="J141" s="135">
        <f t="shared" si="33"/>
        <v>0</v>
      </c>
      <c r="K141" s="64" t="str">
        <f t="shared" si="28"/>
        <v>0</v>
      </c>
      <c r="L141" s="65" t="str">
        <f t="shared" si="29"/>
        <v>0</v>
      </c>
      <c r="M141" s="55">
        <f>SUMIFS($J:$J,$C:$C,Data!$B$6,$B:$B,$B141)</f>
        <v>0</v>
      </c>
      <c r="N141" s="55">
        <f>SUMIFS($J:$J,$C:$C,Data!$B$7,$B:$B,$B141)</f>
        <v>0</v>
      </c>
      <c r="O141" s="55">
        <f>SUMIFS($J:$J,$C:$C,Data!$B$8,$B:$B,$B141)</f>
        <v>0</v>
      </c>
      <c r="P141" s="55">
        <f t="shared" si="34"/>
        <v>0</v>
      </c>
      <c r="Q141" s="55">
        <f t="shared" si="35"/>
        <v>0</v>
      </c>
      <c r="R141" s="25" t="b">
        <f>AND($L141="A",$C$5=Data!$G$24)</f>
        <v>0</v>
      </c>
      <c r="S141" s="25" t="b">
        <f>AND($L141="A",$C$5=Data!$G$23)</f>
        <v>0</v>
      </c>
      <c r="T141" s="55">
        <f t="shared" si="36"/>
        <v>0</v>
      </c>
      <c r="U141" s="55">
        <f t="shared" si="30"/>
        <v>0</v>
      </c>
      <c r="V141" s="25" t="b">
        <f>AND($L141="B",$C$6=Data!$G$24)</f>
        <v>0</v>
      </c>
      <c r="W141" s="25" t="b">
        <f>AND($L141="B",$C$6=Data!$G$23)</f>
        <v>0</v>
      </c>
      <c r="X141" s="55">
        <f t="shared" si="37"/>
        <v>0</v>
      </c>
      <c r="Y141" s="55">
        <f t="shared" si="31"/>
        <v>0</v>
      </c>
      <c r="Z141" s="25" t="b">
        <f>AND($L141="C",$C$7=Data!$G$24)</f>
        <v>0</v>
      </c>
      <c r="AA141" s="25" t="b">
        <f>AND($L141="C",$C$7=Data!$G$23)</f>
        <v>0</v>
      </c>
      <c r="AB141" s="55">
        <f t="shared" si="38"/>
        <v>0</v>
      </c>
      <c r="AC141" s="55">
        <f t="shared" si="32"/>
        <v>0</v>
      </c>
      <c r="AE141" s="55">
        <f t="shared" si="39"/>
        <v>0</v>
      </c>
      <c r="AG141" s="125" t="b">
        <f>OR(AND($C$5=Data!$G$24,K141="A"),AND($C$6=Data!$G$24,K141="B"),AND($C$7=Data!$G$24,K141="C"))*COUNTIFS(B:B,B141,K:K,K141,B:B,"&lt;&gt;"&amp;"",C:C,"&lt;&gt;"&amp;"")&gt;1</f>
        <v>0</v>
      </c>
      <c r="AH141" s="125" t="b">
        <f t="shared" si="40"/>
        <v>0</v>
      </c>
      <c r="AI141" s="55">
        <f t="shared" si="41"/>
        <v>0</v>
      </c>
    </row>
    <row r="142" spans="1:35" ht="30.75" customHeight="1" x14ac:dyDescent="0.25">
      <c r="A142" s="57"/>
      <c r="B142" s="57"/>
      <c r="C142" s="59"/>
      <c r="D142" s="119"/>
      <c r="E142" s="43"/>
      <c r="F142" s="43"/>
      <c r="G142" s="58"/>
      <c r="H142" s="123"/>
      <c r="I142" s="132"/>
      <c r="J142" s="135">
        <f t="shared" si="33"/>
        <v>0</v>
      </c>
      <c r="K142" s="64" t="str">
        <f t="shared" si="28"/>
        <v>0</v>
      </c>
      <c r="L142" s="65" t="str">
        <f t="shared" si="29"/>
        <v>0</v>
      </c>
      <c r="M142" s="55">
        <f>SUMIFS($J:$J,$C:$C,Data!$B$6,$B:$B,$B142)</f>
        <v>0</v>
      </c>
      <c r="N142" s="55">
        <f>SUMIFS($J:$J,$C:$C,Data!$B$7,$B:$B,$B142)</f>
        <v>0</v>
      </c>
      <c r="O142" s="55">
        <f>SUMIFS($J:$J,$C:$C,Data!$B$8,$B:$B,$B142)</f>
        <v>0</v>
      </c>
      <c r="P142" s="55">
        <f t="shared" si="34"/>
        <v>0</v>
      </c>
      <c r="Q142" s="55">
        <f t="shared" si="35"/>
        <v>0</v>
      </c>
      <c r="R142" s="25" t="b">
        <f>AND($L142="A",$C$5=Data!$G$24)</f>
        <v>0</v>
      </c>
      <c r="S142" s="25" t="b">
        <f>AND($L142="A",$C$5=Data!$G$23)</f>
        <v>0</v>
      </c>
      <c r="T142" s="55">
        <f t="shared" si="36"/>
        <v>0</v>
      </c>
      <c r="U142" s="55">
        <f t="shared" si="30"/>
        <v>0</v>
      </c>
      <c r="V142" s="25" t="b">
        <f>AND($L142="B",$C$6=Data!$G$24)</f>
        <v>0</v>
      </c>
      <c r="W142" s="25" t="b">
        <f>AND($L142="B",$C$6=Data!$G$23)</f>
        <v>0</v>
      </c>
      <c r="X142" s="55">
        <f t="shared" si="37"/>
        <v>0</v>
      </c>
      <c r="Y142" s="55">
        <f t="shared" si="31"/>
        <v>0</v>
      </c>
      <c r="Z142" s="25" t="b">
        <f>AND($L142="C",$C$7=Data!$G$24)</f>
        <v>0</v>
      </c>
      <c r="AA142" s="25" t="b">
        <f>AND($L142="C",$C$7=Data!$G$23)</f>
        <v>0</v>
      </c>
      <c r="AB142" s="55">
        <f t="shared" si="38"/>
        <v>0</v>
      </c>
      <c r="AC142" s="55">
        <f t="shared" si="32"/>
        <v>0</v>
      </c>
      <c r="AE142" s="55">
        <f t="shared" si="39"/>
        <v>0</v>
      </c>
      <c r="AG142" s="125" t="b">
        <f>OR(AND($C$5=Data!$G$24,K142="A"),AND($C$6=Data!$G$24,K142="B"),AND($C$7=Data!$G$24,K142="C"))*COUNTIFS(B:B,B142,K:K,K142,B:B,"&lt;&gt;"&amp;"",C:C,"&lt;&gt;"&amp;"")&gt;1</f>
        <v>0</v>
      </c>
      <c r="AH142" s="125" t="b">
        <f t="shared" si="40"/>
        <v>0</v>
      </c>
      <c r="AI142" s="55">
        <f t="shared" si="41"/>
        <v>0</v>
      </c>
    </row>
    <row r="143" spans="1:35" ht="30.75" customHeight="1" x14ac:dyDescent="0.25">
      <c r="A143" s="57"/>
      <c r="B143" s="57"/>
      <c r="C143" s="59"/>
      <c r="D143" s="119"/>
      <c r="E143" s="43"/>
      <c r="F143" s="43"/>
      <c r="G143" s="58"/>
      <c r="H143" s="123"/>
      <c r="I143" s="132"/>
      <c r="J143" s="135">
        <f t="shared" si="33"/>
        <v>0</v>
      </c>
      <c r="K143" s="64" t="str">
        <f t="shared" si="28"/>
        <v>0</v>
      </c>
      <c r="L143" s="65" t="str">
        <f t="shared" si="29"/>
        <v>0</v>
      </c>
      <c r="M143" s="55">
        <f>SUMIFS($J:$J,$C:$C,Data!$B$6,$B:$B,$B143)</f>
        <v>0</v>
      </c>
      <c r="N143" s="55">
        <f>SUMIFS($J:$J,$C:$C,Data!$B$7,$B:$B,$B143)</f>
        <v>0</v>
      </c>
      <c r="O143" s="55">
        <f>SUMIFS($J:$J,$C:$C,Data!$B$8,$B:$B,$B143)</f>
        <v>0</v>
      </c>
      <c r="P143" s="55">
        <f t="shared" si="34"/>
        <v>0</v>
      </c>
      <c r="Q143" s="55">
        <f t="shared" si="35"/>
        <v>0</v>
      </c>
      <c r="R143" s="25" t="b">
        <f>AND($L143="A",$C$5=Data!$G$24)</f>
        <v>0</v>
      </c>
      <c r="S143" s="25" t="b">
        <f>AND($L143="A",$C$5=Data!$G$23)</f>
        <v>0</v>
      </c>
      <c r="T143" s="55">
        <f t="shared" si="36"/>
        <v>0</v>
      </c>
      <c r="U143" s="55">
        <f t="shared" si="30"/>
        <v>0</v>
      </c>
      <c r="V143" s="25" t="b">
        <f>AND($L143="B",$C$6=Data!$G$24)</f>
        <v>0</v>
      </c>
      <c r="W143" s="25" t="b">
        <f>AND($L143="B",$C$6=Data!$G$23)</f>
        <v>0</v>
      </c>
      <c r="X143" s="55">
        <f t="shared" si="37"/>
        <v>0</v>
      </c>
      <c r="Y143" s="55">
        <f t="shared" si="31"/>
        <v>0</v>
      </c>
      <c r="Z143" s="25" t="b">
        <f>AND($L143="C",$C$7=Data!$G$24)</f>
        <v>0</v>
      </c>
      <c r="AA143" s="25" t="b">
        <f>AND($L143="C",$C$7=Data!$G$23)</f>
        <v>0</v>
      </c>
      <c r="AB143" s="55">
        <f t="shared" si="38"/>
        <v>0</v>
      </c>
      <c r="AC143" s="55">
        <f t="shared" si="32"/>
        <v>0</v>
      </c>
      <c r="AE143" s="55">
        <f t="shared" si="39"/>
        <v>0</v>
      </c>
      <c r="AG143" s="125" t="b">
        <f>OR(AND($C$5=Data!$G$24,K143="A"),AND($C$6=Data!$G$24,K143="B"),AND($C$7=Data!$G$24,K143="C"))*COUNTIFS(B:B,B143,K:K,K143,B:B,"&lt;&gt;"&amp;"",C:C,"&lt;&gt;"&amp;"")&gt;1</f>
        <v>0</v>
      </c>
      <c r="AH143" s="125" t="b">
        <f t="shared" si="40"/>
        <v>0</v>
      </c>
      <c r="AI143" s="55">
        <f t="shared" si="41"/>
        <v>0</v>
      </c>
    </row>
    <row r="144" spans="1:35" ht="30.75" customHeight="1" x14ac:dyDescent="0.25">
      <c r="A144" s="57"/>
      <c r="B144" s="57"/>
      <c r="C144" s="59"/>
      <c r="D144" s="119"/>
      <c r="E144" s="43"/>
      <c r="F144" s="43"/>
      <c r="G144" s="58"/>
      <c r="H144" s="123"/>
      <c r="I144" s="132"/>
      <c r="J144" s="135">
        <f t="shared" si="33"/>
        <v>0</v>
      </c>
      <c r="K144" s="64" t="str">
        <f t="shared" si="28"/>
        <v>0</v>
      </c>
      <c r="L144" s="65" t="str">
        <f t="shared" si="29"/>
        <v>0</v>
      </c>
      <c r="M144" s="55">
        <f>SUMIFS($J:$J,$C:$C,Data!$B$6,$B:$B,$B144)</f>
        <v>0</v>
      </c>
      <c r="N144" s="55">
        <f>SUMIFS($J:$J,$C:$C,Data!$B$7,$B:$B,$B144)</f>
        <v>0</v>
      </c>
      <c r="O144" s="55">
        <f>SUMIFS($J:$J,$C:$C,Data!$B$8,$B:$B,$B144)</f>
        <v>0</v>
      </c>
      <c r="P144" s="55">
        <f t="shared" si="34"/>
        <v>0</v>
      </c>
      <c r="Q144" s="55">
        <f t="shared" si="35"/>
        <v>0</v>
      </c>
      <c r="R144" s="25" t="b">
        <f>AND($L144="A",$C$5=Data!$G$24)</f>
        <v>0</v>
      </c>
      <c r="S144" s="25" t="b">
        <f>AND($L144="A",$C$5=Data!$G$23)</f>
        <v>0</v>
      </c>
      <c r="T144" s="55">
        <f t="shared" si="36"/>
        <v>0</v>
      </c>
      <c r="U144" s="55">
        <f t="shared" si="30"/>
        <v>0</v>
      </c>
      <c r="V144" s="25" t="b">
        <f>AND($L144="B",$C$6=Data!$G$24)</f>
        <v>0</v>
      </c>
      <c r="W144" s="25" t="b">
        <f>AND($L144="B",$C$6=Data!$G$23)</f>
        <v>0</v>
      </c>
      <c r="X144" s="55">
        <f t="shared" si="37"/>
        <v>0</v>
      </c>
      <c r="Y144" s="55">
        <f t="shared" si="31"/>
        <v>0</v>
      </c>
      <c r="Z144" s="25" t="b">
        <f>AND($L144="C",$C$7=Data!$G$24)</f>
        <v>0</v>
      </c>
      <c r="AA144" s="25" t="b">
        <f>AND($L144="C",$C$7=Data!$G$23)</f>
        <v>0</v>
      </c>
      <c r="AB144" s="55">
        <f t="shared" si="38"/>
        <v>0</v>
      </c>
      <c r="AC144" s="55">
        <f t="shared" si="32"/>
        <v>0</v>
      </c>
      <c r="AE144" s="55">
        <f t="shared" si="39"/>
        <v>0</v>
      </c>
      <c r="AG144" s="125" t="b">
        <f>OR(AND($C$5=Data!$G$24,K144="A"),AND($C$6=Data!$G$24,K144="B"),AND($C$7=Data!$G$24,K144="C"))*COUNTIFS(B:B,B144,K:K,K144,B:B,"&lt;&gt;"&amp;"",C:C,"&lt;&gt;"&amp;"")&gt;1</f>
        <v>0</v>
      </c>
      <c r="AH144" s="125" t="b">
        <f t="shared" si="40"/>
        <v>0</v>
      </c>
      <c r="AI144" s="55">
        <f t="shared" si="41"/>
        <v>0</v>
      </c>
    </row>
    <row r="145" spans="1:35" ht="30.75" customHeight="1" x14ac:dyDescent="0.25">
      <c r="A145" s="57"/>
      <c r="B145" s="57"/>
      <c r="C145" s="59"/>
      <c r="D145" s="119"/>
      <c r="E145" s="43"/>
      <c r="F145" s="43"/>
      <c r="G145" s="58"/>
      <c r="H145" s="123"/>
      <c r="I145" s="132"/>
      <c r="J145" s="135">
        <f t="shared" si="33"/>
        <v>0</v>
      </c>
      <c r="K145" s="64" t="str">
        <f t="shared" si="28"/>
        <v>0</v>
      </c>
      <c r="L145" s="65" t="str">
        <f t="shared" si="29"/>
        <v>0</v>
      </c>
      <c r="M145" s="55">
        <f>SUMIFS($J:$J,$C:$C,Data!$B$6,$B:$B,$B145)</f>
        <v>0</v>
      </c>
      <c r="N145" s="55">
        <f>SUMIFS($J:$J,$C:$C,Data!$B$7,$B:$B,$B145)</f>
        <v>0</v>
      </c>
      <c r="O145" s="55">
        <f>SUMIFS($J:$J,$C:$C,Data!$B$8,$B:$B,$B145)</f>
        <v>0</v>
      </c>
      <c r="P145" s="55">
        <f t="shared" si="34"/>
        <v>0</v>
      </c>
      <c r="Q145" s="55">
        <f t="shared" si="35"/>
        <v>0</v>
      </c>
      <c r="R145" s="25" t="b">
        <f>AND($L145="A",$C$5=Data!$G$24)</f>
        <v>0</v>
      </c>
      <c r="S145" s="25" t="b">
        <f>AND($L145="A",$C$5=Data!$G$23)</f>
        <v>0</v>
      </c>
      <c r="T145" s="55">
        <f t="shared" si="36"/>
        <v>0</v>
      </c>
      <c r="U145" s="55">
        <f t="shared" si="30"/>
        <v>0</v>
      </c>
      <c r="V145" s="25" t="b">
        <f>AND($L145="B",$C$6=Data!$G$24)</f>
        <v>0</v>
      </c>
      <c r="W145" s="25" t="b">
        <f>AND($L145="B",$C$6=Data!$G$23)</f>
        <v>0</v>
      </c>
      <c r="X145" s="55">
        <f t="shared" si="37"/>
        <v>0</v>
      </c>
      <c r="Y145" s="55">
        <f t="shared" si="31"/>
        <v>0</v>
      </c>
      <c r="Z145" s="25" t="b">
        <f>AND($L145="C",$C$7=Data!$G$24)</f>
        <v>0</v>
      </c>
      <c r="AA145" s="25" t="b">
        <f>AND($L145="C",$C$7=Data!$G$23)</f>
        <v>0</v>
      </c>
      <c r="AB145" s="55">
        <f t="shared" si="38"/>
        <v>0</v>
      </c>
      <c r="AC145" s="55">
        <f t="shared" si="32"/>
        <v>0</v>
      </c>
      <c r="AE145" s="55">
        <f t="shared" si="39"/>
        <v>0</v>
      </c>
      <c r="AG145" s="125" t="b">
        <f>OR(AND($C$5=Data!$G$24,K145="A"),AND($C$6=Data!$G$24,K145="B"),AND($C$7=Data!$G$24,K145="C"))*COUNTIFS(B:B,B145,K:K,K145,B:B,"&lt;&gt;"&amp;"",C:C,"&lt;&gt;"&amp;"")&gt;1</f>
        <v>0</v>
      </c>
      <c r="AH145" s="125" t="b">
        <f t="shared" si="40"/>
        <v>0</v>
      </c>
      <c r="AI145" s="55">
        <f t="shared" si="41"/>
        <v>0</v>
      </c>
    </row>
    <row r="146" spans="1:35" ht="30.75" customHeight="1" x14ac:dyDescent="0.25">
      <c r="A146" s="57"/>
      <c r="B146" s="57"/>
      <c r="C146" s="59"/>
      <c r="D146" s="119"/>
      <c r="E146" s="43"/>
      <c r="F146" s="43"/>
      <c r="G146" s="58"/>
      <c r="H146" s="123"/>
      <c r="I146" s="132"/>
      <c r="J146" s="135">
        <f t="shared" si="33"/>
        <v>0</v>
      </c>
      <c r="K146" s="64" t="str">
        <f t="shared" si="28"/>
        <v>0</v>
      </c>
      <c r="L146" s="65" t="str">
        <f t="shared" si="29"/>
        <v>0</v>
      </c>
      <c r="M146" s="55">
        <f>SUMIFS($J:$J,$C:$C,Data!$B$6,$B:$B,$B146)</f>
        <v>0</v>
      </c>
      <c r="N146" s="55">
        <f>SUMIFS($J:$J,$C:$C,Data!$B$7,$B:$B,$B146)</f>
        <v>0</v>
      </c>
      <c r="O146" s="55">
        <f>SUMIFS($J:$J,$C:$C,Data!$B$8,$B:$B,$B146)</f>
        <v>0</v>
      </c>
      <c r="P146" s="55">
        <f t="shared" si="34"/>
        <v>0</v>
      </c>
      <c r="Q146" s="55">
        <f t="shared" si="35"/>
        <v>0</v>
      </c>
      <c r="R146" s="25" t="b">
        <f>AND($L146="A",$C$5=Data!$G$24)</f>
        <v>0</v>
      </c>
      <c r="S146" s="25" t="b">
        <f>AND($L146="A",$C$5=Data!$G$23)</f>
        <v>0</v>
      </c>
      <c r="T146" s="55">
        <f t="shared" si="36"/>
        <v>0</v>
      </c>
      <c r="U146" s="55">
        <f t="shared" si="30"/>
        <v>0</v>
      </c>
      <c r="V146" s="25" t="b">
        <f>AND($L146="B",$C$6=Data!$G$24)</f>
        <v>0</v>
      </c>
      <c r="W146" s="25" t="b">
        <f>AND($L146="B",$C$6=Data!$G$23)</f>
        <v>0</v>
      </c>
      <c r="X146" s="55">
        <f t="shared" si="37"/>
        <v>0</v>
      </c>
      <c r="Y146" s="55">
        <f t="shared" si="31"/>
        <v>0</v>
      </c>
      <c r="Z146" s="25" t="b">
        <f>AND($L146="C",$C$7=Data!$G$24)</f>
        <v>0</v>
      </c>
      <c r="AA146" s="25" t="b">
        <f>AND($L146="C",$C$7=Data!$G$23)</f>
        <v>0</v>
      </c>
      <c r="AB146" s="55">
        <f t="shared" si="38"/>
        <v>0</v>
      </c>
      <c r="AC146" s="55">
        <f t="shared" si="32"/>
        <v>0</v>
      </c>
      <c r="AE146" s="55">
        <f t="shared" si="39"/>
        <v>0</v>
      </c>
      <c r="AG146" s="125" t="b">
        <f>OR(AND($C$5=Data!$G$24,K146="A"),AND($C$6=Data!$G$24,K146="B"),AND($C$7=Data!$G$24,K146="C"))*COUNTIFS(B:B,B146,K:K,K146,B:B,"&lt;&gt;"&amp;"",C:C,"&lt;&gt;"&amp;"")&gt;1</f>
        <v>0</v>
      </c>
      <c r="AH146" s="125" t="b">
        <f t="shared" si="40"/>
        <v>0</v>
      </c>
      <c r="AI146" s="55">
        <f t="shared" si="41"/>
        <v>0</v>
      </c>
    </row>
    <row r="147" spans="1:35" ht="30.75" customHeight="1" x14ac:dyDescent="0.25">
      <c r="A147" s="57"/>
      <c r="B147" s="57"/>
      <c r="C147" s="59"/>
      <c r="D147" s="119"/>
      <c r="E147" s="43"/>
      <c r="F147" s="43"/>
      <c r="G147" s="58"/>
      <c r="H147" s="123"/>
      <c r="I147" s="132"/>
      <c r="J147" s="135">
        <f t="shared" si="33"/>
        <v>0</v>
      </c>
      <c r="K147" s="64" t="str">
        <f t="shared" si="28"/>
        <v>0</v>
      </c>
      <c r="L147" s="65" t="str">
        <f t="shared" si="29"/>
        <v>0</v>
      </c>
      <c r="M147" s="55">
        <f>SUMIFS($J:$J,$C:$C,Data!$B$6,$B:$B,$B147)</f>
        <v>0</v>
      </c>
      <c r="N147" s="55">
        <f>SUMIFS($J:$J,$C:$C,Data!$B$7,$B:$B,$B147)</f>
        <v>0</v>
      </c>
      <c r="O147" s="55">
        <f>SUMIFS($J:$J,$C:$C,Data!$B$8,$B:$B,$B147)</f>
        <v>0</v>
      </c>
      <c r="P147" s="55">
        <f t="shared" si="34"/>
        <v>0</v>
      </c>
      <c r="Q147" s="55">
        <f t="shared" si="35"/>
        <v>0</v>
      </c>
      <c r="R147" s="25" t="b">
        <f>AND($L147="A",$C$5=Data!$G$24)</f>
        <v>0</v>
      </c>
      <c r="S147" s="25" t="b">
        <f>AND($L147="A",$C$5=Data!$G$23)</f>
        <v>0</v>
      </c>
      <c r="T147" s="55">
        <f t="shared" si="36"/>
        <v>0</v>
      </c>
      <c r="U147" s="55">
        <f t="shared" si="30"/>
        <v>0</v>
      </c>
      <c r="V147" s="25" t="b">
        <f>AND($L147="B",$C$6=Data!$G$24)</f>
        <v>0</v>
      </c>
      <c r="W147" s="25" t="b">
        <f>AND($L147="B",$C$6=Data!$G$23)</f>
        <v>0</v>
      </c>
      <c r="X147" s="55">
        <f t="shared" si="37"/>
        <v>0</v>
      </c>
      <c r="Y147" s="55">
        <f t="shared" si="31"/>
        <v>0</v>
      </c>
      <c r="Z147" s="25" t="b">
        <f>AND($L147="C",$C$7=Data!$G$24)</f>
        <v>0</v>
      </c>
      <c r="AA147" s="25" t="b">
        <f>AND($L147="C",$C$7=Data!$G$23)</f>
        <v>0</v>
      </c>
      <c r="AB147" s="55">
        <f t="shared" si="38"/>
        <v>0</v>
      </c>
      <c r="AC147" s="55">
        <f t="shared" si="32"/>
        <v>0</v>
      </c>
      <c r="AE147" s="55">
        <f t="shared" si="39"/>
        <v>0</v>
      </c>
      <c r="AG147" s="125" t="b">
        <f>OR(AND($C$5=Data!$G$24,K147="A"),AND($C$6=Data!$G$24,K147="B"),AND($C$7=Data!$G$24,K147="C"))*COUNTIFS(B:B,B147,K:K,K147,B:B,"&lt;&gt;"&amp;"",C:C,"&lt;&gt;"&amp;"")&gt;1</f>
        <v>0</v>
      </c>
      <c r="AH147" s="125" t="b">
        <f t="shared" si="40"/>
        <v>0</v>
      </c>
      <c r="AI147" s="55">
        <f t="shared" si="41"/>
        <v>0</v>
      </c>
    </row>
    <row r="148" spans="1:35" ht="30.75" customHeight="1" x14ac:dyDescent="0.25">
      <c r="A148" s="57"/>
      <c r="B148" s="57"/>
      <c r="C148" s="59"/>
      <c r="D148" s="119"/>
      <c r="E148" s="43"/>
      <c r="F148" s="43"/>
      <c r="G148" s="58"/>
      <c r="H148" s="123"/>
      <c r="I148" s="132"/>
      <c r="J148" s="135">
        <f t="shared" si="33"/>
        <v>0</v>
      </c>
      <c r="K148" s="64" t="str">
        <f t="shared" si="28"/>
        <v>0</v>
      </c>
      <c r="L148" s="65" t="str">
        <f t="shared" si="29"/>
        <v>0</v>
      </c>
      <c r="M148" s="55">
        <f>SUMIFS($J:$J,$C:$C,Data!$B$6,$B:$B,$B148)</f>
        <v>0</v>
      </c>
      <c r="N148" s="55">
        <f>SUMIFS($J:$J,$C:$C,Data!$B$7,$B:$B,$B148)</f>
        <v>0</v>
      </c>
      <c r="O148" s="55">
        <f>SUMIFS($J:$J,$C:$C,Data!$B$8,$B:$B,$B148)</f>
        <v>0</v>
      </c>
      <c r="P148" s="55">
        <f t="shared" si="34"/>
        <v>0</v>
      </c>
      <c r="Q148" s="55">
        <f t="shared" si="35"/>
        <v>0</v>
      </c>
      <c r="R148" s="25" t="b">
        <f>AND($L148="A",$C$5=Data!$G$24)</f>
        <v>0</v>
      </c>
      <c r="S148" s="25" t="b">
        <f>AND($L148="A",$C$5=Data!$G$23)</f>
        <v>0</v>
      </c>
      <c r="T148" s="55">
        <f t="shared" si="36"/>
        <v>0</v>
      </c>
      <c r="U148" s="55">
        <f t="shared" si="30"/>
        <v>0</v>
      </c>
      <c r="V148" s="25" t="b">
        <f>AND($L148="B",$C$6=Data!$G$24)</f>
        <v>0</v>
      </c>
      <c r="W148" s="25" t="b">
        <f>AND($L148="B",$C$6=Data!$G$23)</f>
        <v>0</v>
      </c>
      <c r="X148" s="55">
        <f t="shared" si="37"/>
        <v>0</v>
      </c>
      <c r="Y148" s="55">
        <f t="shared" si="31"/>
        <v>0</v>
      </c>
      <c r="Z148" s="25" t="b">
        <f>AND($L148="C",$C$7=Data!$G$24)</f>
        <v>0</v>
      </c>
      <c r="AA148" s="25" t="b">
        <f>AND($L148="C",$C$7=Data!$G$23)</f>
        <v>0</v>
      </c>
      <c r="AB148" s="55">
        <f t="shared" si="38"/>
        <v>0</v>
      </c>
      <c r="AC148" s="55">
        <f t="shared" si="32"/>
        <v>0</v>
      </c>
      <c r="AE148" s="55">
        <f t="shared" si="39"/>
        <v>0</v>
      </c>
      <c r="AG148" s="125" t="b">
        <f>OR(AND($C$5=Data!$G$24,K148="A"),AND($C$6=Data!$G$24,K148="B"),AND($C$7=Data!$G$24,K148="C"))*COUNTIFS(B:B,B148,K:K,K148,B:B,"&lt;&gt;"&amp;"",C:C,"&lt;&gt;"&amp;"")&gt;1</f>
        <v>0</v>
      </c>
      <c r="AH148" s="125" t="b">
        <f t="shared" si="40"/>
        <v>0</v>
      </c>
      <c r="AI148" s="55">
        <f t="shared" si="41"/>
        <v>0</v>
      </c>
    </row>
    <row r="149" spans="1:35" ht="30.75" customHeight="1" x14ac:dyDescent="0.25">
      <c r="A149" s="57"/>
      <c r="B149" s="57"/>
      <c r="C149" s="59"/>
      <c r="D149" s="119"/>
      <c r="E149" s="43"/>
      <c r="F149" s="43"/>
      <c r="G149" s="58"/>
      <c r="H149" s="123"/>
      <c r="I149" s="132"/>
      <c r="J149" s="135">
        <f t="shared" si="33"/>
        <v>0</v>
      </c>
      <c r="K149" s="64" t="str">
        <f t="shared" si="28"/>
        <v>0</v>
      </c>
      <c r="L149" s="65" t="str">
        <f t="shared" si="29"/>
        <v>0</v>
      </c>
      <c r="M149" s="55">
        <f>SUMIFS($J:$J,$C:$C,Data!$B$6,$B:$B,$B149)</f>
        <v>0</v>
      </c>
      <c r="N149" s="55">
        <f>SUMIFS($J:$J,$C:$C,Data!$B$7,$B:$B,$B149)</f>
        <v>0</v>
      </c>
      <c r="O149" s="55">
        <f>SUMIFS($J:$J,$C:$C,Data!$B$8,$B:$B,$B149)</f>
        <v>0</v>
      </c>
      <c r="P149" s="55">
        <f t="shared" si="34"/>
        <v>0</v>
      </c>
      <c r="Q149" s="55">
        <f t="shared" si="35"/>
        <v>0</v>
      </c>
      <c r="R149" s="25" t="b">
        <f>AND($L149="A",$C$5=Data!$G$24)</f>
        <v>0</v>
      </c>
      <c r="S149" s="25" t="b">
        <f>AND($L149="A",$C$5=Data!$G$23)</f>
        <v>0</v>
      </c>
      <c r="T149" s="55">
        <f t="shared" si="36"/>
        <v>0</v>
      </c>
      <c r="U149" s="55">
        <f t="shared" si="30"/>
        <v>0</v>
      </c>
      <c r="V149" s="25" t="b">
        <f>AND($L149="B",$C$6=Data!$G$24)</f>
        <v>0</v>
      </c>
      <c r="W149" s="25" t="b">
        <f>AND($L149="B",$C$6=Data!$G$23)</f>
        <v>0</v>
      </c>
      <c r="X149" s="55">
        <f t="shared" si="37"/>
        <v>0</v>
      </c>
      <c r="Y149" s="55">
        <f t="shared" si="31"/>
        <v>0</v>
      </c>
      <c r="Z149" s="25" t="b">
        <f>AND($L149="C",$C$7=Data!$G$24)</f>
        <v>0</v>
      </c>
      <c r="AA149" s="25" t="b">
        <f>AND($L149="C",$C$7=Data!$G$23)</f>
        <v>0</v>
      </c>
      <c r="AB149" s="55">
        <f t="shared" si="38"/>
        <v>0</v>
      </c>
      <c r="AC149" s="55">
        <f t="shared" si="32"/>
        <v>0</v>
      </c>
      <c r="AE149" s="55">
        <f t="shared" si="39"/>
        <v>0</v>
      </c>
      <c r="AG149" s="125" t="b">
        <f>OR(AND($C$5=Data!$G$24,K149="A"),AND($C$6=Data!$G$24,K149="B"),AND($C$7=Data!$G$24,K149="C"))*COUNTIFS(B:B,B149,K:K,K149,B:B,"&lt;&gt;"&amp;"",C:C,"&lt;&gt;"&amp;"")&gt;1</f>
        <v>0</v>
      </c>
      <c r="AH149" s="125" t="b">
        <f t="shared" si="40"/>
        <v>0</v>
      </c>
      <c r="AI149" s="55">
        <f t="shared" si="41"/>
        <v>0</v>
      </c>
    </row>
    <row r="150" spans="1:35" ht="30.75" customHeight="1" x14ac:dyDescent="0.25">
      <c r="A150" s="57"/>
      <c r="B150" s="57"/>
      <c r="C150" s="59"/>
      <c r="D150" s="119"/>
      <c r="E150" s="43"/>
      <c r="F150" s="43"/>
      <c r="G150" s="58"/>
      <c r="H150" s="123"/>
      <c r="I150" s="132"/>
      <c r="J150" s="135">
        <f t="shared" si="33"/>
        <v>0</v>
      </c>
      <c r="K150" s="64" t="str">
        <f t="shared" si="28"/>
        <v>0</v>
      </c>
      <c r="L150" s="65" t="str">
        <f t="shared" si="29"/>
        <v>0</v>
      </c>
      <c r="M150" s="55">
        <f>SUMIFS($J:$J,$C:$C,Data!$B$6,$B:$B,$B150)</f>
        <v>0</v>
      </c>
      <c r="N150" s="55">
        <f>SUMIFS($J:$J,$C:$C,Data!$B$7,$B:$B,$B150)</f>
        <v>0</v>
      </c>
      <c r="O150" s="55">
        <f>SUMIFS($J:$J,$C:$C,Data!$B$8,$B:$B,$B150)</f>
        <v>0</v>
      </c>
      <c r="P150" s="55">
        <f t="shared" si="34"/>
        <v>0</v>
      </c>
      <c r="Q150" s="55">
        <f t="shared" si="35"/>
        <v>0</v>
      </c>
      <c r="R150" s="25" t="b">
        <f>AND($L150="A",$C$5=Data!$G$24)</f>
        <v>0</v>
      </c>
      <c r="S150" s="25" t="b">
        <f>AND($L150="A",$C$5=Data!$G$23)</f>
        <v>0</v>
      </c>
      <c r="T150" s="55">
        <f t="shared" si="36"/>
        <v>0</v>
      </c>
      <c r="U150" s="55">
        <f t="shared" si="30"/>
        <v>0</v>
      </c>
      <c r="V150" s="25" t="b">
        <f>AND($L150="B",$C$6=Data!$G$24)</f>
        <v>0</v>
      </c>
      <c r="W150" s="25" t="b">
        <f>AND($L150="B",$C$6=Data!$G$23)</f>
        <v>0</v>
      </c>
      <c r="X150" s="55">
        <f t="shared" si="37"/>
        <v>0</v>
      </c>
      <c r="Y150" s="55">
        <f t="shared" si="31"/>
        <v>0</v>
      </c>
      <c r="Z150" s="25" t="b">
        <f>AND($L150="C",$C$7=Data!$G$24)</f>
        <v>0</v>
      </c>
      <c r="AA150" s="25" t="b">
        <f>AND($L150="C",$C$7=Data!$G$23)</f>
        <v>0</v>
      </c>
      <c r="AB150" s="55">
        <f t="shared" si="38"/>
        <v>0</v>
      </c>
      <c r="AC150" s="55">
        <f t="shared" si="32"/>
        <v>0</v>
      </c>
      <c r="AE150" s="55">
        <f t="shared" si="39"/>
        <v>0</v>
      </c>
      <c r="AG150" s="125" t="b">
        <f>OR(AND($C$5=Data!$G$24,K150="A"),AND($C$6=Data!$G$24,K150="B"),AND($C$7=Data!$G$24,K150="C"))*COUNTIFS(B:B,B150,K:K,K150,B:B,"&lt;&gt;"&amp;"",C:C,"&lt;&gt;"&amp;"")&gt;1</f>
        <v>0</v>
      </c>
      <c r="AH150" s="125" t="b">
        <f t="shared" si="40"/>
        <v>0</v>
      </c>
      <c r="AI150" s="55">
        <f t="shared" si="41"/>
        <v>0</v>
      </c>
    </row>
    <row r="151" spans="1:35" ht="30.75" customHeight="1" x14ac:dyDescent="0.25">
      <c r="A151" s="57"/>
      <c r="B151" s="57"/>
      <c r="C151" s="59"/>
      <c r="D151" s="119"/>
      <c r="E151" s="43"/>
      <c r="F151" s="43"/>
      <c r="G151" s="58"/>
      <c r="H151" s="123"/>
      <c r="I151" s="132"/>
      <c r="J151" s="135">
        <f t="shared" si="33"/>
        <v>0</v>
      </c>
      <c r="K151" s="64" t="str">
        <f t="shared" si="28"/>
        <v>0</v>
      </c>
      <c r="L151" s="65" t="str">
        <f t="shared" si="29"/>
        <v>0</v>
      </c>
      <c r="M151" s="55">
        <f>SUMIFS($J:$J,$C:$C,Data!$B$6,$B:$B,$B151)</f>
        <v>0</v>
      </c>
      <c r="N151" s="55">
        <f>SUMIFS($J:$J,$C:$C,Data!$B$7,$B:$B,$B151)</f>
        <v>0</v>
      </c>
      <c r="O151" s="55">
        <f>SUMIFS($J:$J,$C:$C,Data!$B$8,$B:$B,$B151)</f>
        <v>0</v>
      </c>
      <c r="P151" s="55">
        <f t="shared" si="34"/>
        <v>0</v>
      </c>
      <c r="Q151" s="55">
        <f t="shared" si="35"/>
        <v>0</v>
      </c>
      <c r="R151" s="25" t="b">
        <f>AND($L151="A",$C$5=Data!$G$24)</f>
        <v>0</v>
      </c>
      <c r="S151" s="25" t="b">
        <f>AND($L151="A",$C$5=Data!$G$23)</f>
        <v>0</v>
      </c>
      <c r="T151" s="55">
        <f t="shared" si="36"/>
        <v>0</v>
      </c>
      <c r="U151" s="55">
        <f t="shared" si="30"/>
        <v>0</v>
      </c>
      <c r="V151" s="25" t="b">
        <f>AND($L151="B",$C$6=Data!$G$24)</f>
        <v>0</v>
      </c>
      <c r="W151" s="25" t="b">
        <f>AND($L151="B",$C$6=Data!$G$23)</f>
        <v>0</v>
      </c>
      <c r="X151" s="55">
        <f t="shared" si="37"/>
        <v>0</v>
      </c>
      <c r="Y151" s="55">
        <f t="shared" si="31"/>
        <v>0</v>
      </c>
      <c r="Z151" s="25" t="b">
        <f>AND($L151="C",$C$7=Data!$G$24)</f>
        <v>0</v>
      </c>
      <c r="AA151" s="25" t="b">
        <f>AND($L151="C",$C$7=Data!$G$23)</f>
        <v>0</v>
      </c>
      <c r="AB151" s="55">
        <f t="shared" si="38"/>
        <v>0</v>
      </c>
      <c r="AC151" s="55">
        <f t="shared" si="32"/>
        <v>0</v>
      </c>
      <c r="AE151" s="55">
        <f t="shared" si="39"/>
        <v>0</v>
      </c>
      <c r="AG151" s="125" t="b">
        <f>OR(AND($C$5=Data!$G$24,K151="A"),AND($C$6=Data!$G$24,K151="B"),AND($C$7=Data!$G$24,K151="C"))*COUNTIFS(B:B,B151,K:K,K151,B:B,"&lt;&gt;"&amp;"",C:C,"&lt;&gt;"&amp;"")&gt;1</f>
        <v>0</v>
      </c>
      <c r="AH151" s="125" t="b">
        <f t="shared" si="40"/>
        <v>0</v>
      </c>
      <c r="AI151" s="55">
        <f t="shared" si="41"/>
        <v>0</v>
      </c>
    </row>
    <row r="152" spans="1:35" ht="30.75" customHeight="1" x14ac:dyDescent="0.25">
      <c r="A152" s="57"/>
      <c r="B152" s="57"/>
      <c r="C152" s="59"/>
      <c r="D152" s="119"/>
      <c r="E152" s="43"/>
      <c r="F152" s="43"/>
      <c r="G152" s="58"/>
      <c r="H152" s="123"/>
      <c r="I152" s="132"/>
      <c r="J152" s="135">
        <f t="shared" si="33"/>
        <v>0</v>
      </c>
      <c r="K152" s="64" t="str">
        <f t="shared" si="28"/>
        <v>0</v>
      </c>
      <c r="L152" s="65" t="str">
        <f t="shared" si="29"/>
        <v>0</v>
      </c>
      <c r="M152" s="55">
        <f>SUMIFS($J:$J,$C:$C,Data!$B$6,$B:$B,$B152)</f>
        <v>0</v>
      </c>
      <c r="N152" s="55">
        <f>SUMIFS($J:$J,$C:$C,Data!$B$7,$B:$B,$B152)</f>
        <v>0</v>
      </c>
      <c r="O152" s="55">
        <f>SUMIFS($J:$J,$C:$C,Data!$B$8,$B:$B,$B152)</f>
        <v>0</v>
      </c>
      <c r="P152" s="55">
        <f t="shared" si="34"/>
        <v>0</v>
      </c>
      <c r="Q152" s="55">
        <f t="shared" si="35"/>
        <v>0</v>
      </c>
      <c r="R152" s="25" t="b">
        <f>AND($L152="A",$C$5=Data!$G$24)</f>
        <v>0</v>
      </c>
      <c r="S152" s="25" t="b">
        <f>AND($L152="A",$C$5=Data!$G$23)</f>
        <v>0</v>
      </c>
      <c r="T152" s="55">
        <f t="shared" si="36"/>
        <v>0</v>
      </c>
      <c r="U152" s="55">
        <f t="shared" si="30"/>
        <v>0</v>
      </c>
      <c r="V152" s="25" t="b">
        <f>AND($L152="B",$C$6=Data!$G$24)</f>
        <v>0</v>
      </c>
      <c r="W152" s="25" t="b">
        <f>AND($L152="B",$C$6=Data!$G$23)</f>
        <v>0</v>
      </c>
      <c r="X152" s="55">
        <f t="shared" si="37"/>
        <v>0</v>
      </c>
      <c r="Y152" s="55">
        <f t="shared" si="31"/>
        <v>0</v>
      </c>
      <c r="Z152" s="25" t="b">
        <f>AND($L152="C",$C$7=Data!$G$24)</f>
        <v>0</v>
      </c>
      <c r="AA152" s="25" t="b">
        <f>AND($L152="C",$C$7=Data!$G$23)</f>
        <v>0</v>
      </c>
      <c r="AB152" s="55">
        <f t="shared" si="38"/>
        <v>0</v>
      </c>
      <c r="AC152" s="55">
        <f t="shared" si="32"/>
        <v>0</v>
      </c>
      <c r="AE152" s="55">
        <f t="shared" si="39"/>
        <v>0</v>
      </c>
      <c r="AG152" s="125" t="b">
        <f>OR(AND($C$5=Data!$G$24,K152="A"),AND($C$6=Data!$G$24,K152="B"),AND($C$7=Data!$G$24,K152="C"))*COUNTIFS(B:B,B152,K:K,K152,B:B,"&lt;&gt;"&amp;"",C:C,"&lt;&gt;"&amp;"")&gt;1</f>
        <v>0</v>
      </c>
      <c r="AH152" s="125" t="b">
        <f t="shared" si="40"/>
        <v>0</v>
      </c>
      <c r="AI152" s="55">
        <f t="shared" si="41"/>
        <v>0</v>
      </c>
    </row>
    <row r="153" spans="1:35" ht="30.75" customHeight="1" x14ac:dyDescent="0.25">
      <c r="A153" s="57"/>
      <c r="B153" s="57"/>
      <c r="C153" s="59"/>
      <c r="D153" s="119"/>
      <c r="E153" s="43"/>
      <c r="F153" s="43"/>
      <c r="G153" s="58"/>
      <c r="H153" s="123"/>
      <c r="I153" s="132"/>
      <c r="J153" s="135">
        <f t="shared" si="33"/>
        <v>0</v>
      </c>
      <c r="K153" s="64" t="str">
        <f t="shared" si="28"/>
        <v>0</v>
      </c>
      <c r="L153" s="65" t="str">
        <f t="shared" si="29"/>
        <v>0</v>
      </c>
      <c r="M153" s="55">
        <f>SUMIFS($J:$J,$C:$C,Data!$B$6,$B:$B,$B153)</f>
        <v>0</v>
      </c>
      <c r="N153" s="55">
        <f>SUMIFS($J:$J,$C:$C,Data!$B$7,$B:$B,$B153)</f>
        <v>0</v>
      </c>
      <c r="O153" s="55">
        <f>SUMIFS($J:$J,$C:$C,Data!$B$8,$B:$B,$B153)</f>
        <v>0</v>
      </c>
      <c r="P153" s="55">
        <f t="shared" si="34"/>
        <v>0</v>
      </c>
      <c r="Q153" s="55">
        <f t="shared" si="35"/>
        <v>0</v>
      </c>
      <c r="R153" s="25" t="b">
        <f>AND($L153="A",$C$5=Data!$G$24)</f>
        <v>0</v>
      </c>
      <c r="S153" s="25" t="b">
        <f>AND($L153="A",$C$5=Data!$G$23)</f>
        <v>0</v>
      </c>
      <c r="T153" s="55">
        <f t="shared" si="36"/>
        <v>0</v>
      </c>
      <c r="U153" s="55">
        <f t="shared" si="30"/>
        <v>0</v>
      </c>
      <c r="V153" s="25" t="b">
        <f>AND($L153="B",$C$6=Data!$G$24)</f>
        <v>0</v>
      </c>
      <c r="W153" s="25" t="b">
        <f>AND($L153="B",$C$6=Data!$G$23)</f>
        <v>0</v>
      </c>
      <c r="X153" s="55">
        <f t="shared" si="37"/>
        <v>0</v>
      </c>
      <c r="Y153" s="55">
        <f t="shared" si="31"/>
        <v>0</v>
      </c>
      <c r="Z153" s="25" t="b">
        <f>AND($L153="C",$C$7=Data!$G$24)</f>
        <v>0</v>
      </c>
      <c r="AA153" s="25" t="b">
        <f>AND($L153="C",$C$7=Data!$G$23)</f>
        <v>0</v>
      </c>
      <c r="AB153" s="55">
        <f t="shared" si="38"/>
        <v>0</v>
      </c>
      <c r="AC153" s="55">
        <f t="shared" si="32"/>
        <v>0</v>
      </c>
      <c r="AE153" s="55">
        <f t="shared" si="39"/>
        <v>0</v>
      </c>
      <c r="AG153" s="125" t="b">
        <f>OR(AND($C$5=Data!$G$24,K153="A"),AND($C$6=Data!$G$24,K153="B"),AND($C$7=Data!$G$24,K153="C"))*COUNTIFS(B:B,B153,K:K,K153,B:B,"&lt;&gt;"&amp;"",C:C,"&lt;&gt;"&amp;"")&gt;1</f>
        <v>0</v>
      </c>
      <c r="AH153" s="125" t="b">
        <f t="shared" si="40"/>
        <v>0</v>
      </c>
      <c r="AI153" s="55">
        <f t="shared" si="41"/>
        <v>0</v>
      </c>
    </row>
    <row r="154" spans="1:35" ht="30.75" customHeight="1" x14ac:dyDescent="0.25">
      <c r="A154" s="57"/>
      <c r="B154" s="57"/>
      <c r="C154" s="59"/>
      <c r="D154" s="119"/>
      <c r="E154" s="43"/>
      <c r="F154" s="43"/>
      <c r="G154" s="58"/>
      <c r="H154" s="123"/>
      <c r="I154" s="132"/>
      <c r="J154" s="135">
        <f t="shared" si="33"/>
        <v>0</v>
      </c>
      <c r="K154" s="64" t="str">
        <f t="shared" si="28"/>
        <v>0</v>
      </c>
      <c r="L154" s="65" t="str">
        <f t="shared" si="29"/>
        <v>0</v>
      </c>
      <c r="M154" s="55">
        <f>SUMIFS($J:$J,$C:$C,Data!$B$6,$B:$B,$B154)</f>
        <v>0</v>
      </c>
      <c r="N154" s="55">
        <f>SUMIFS($J:$J,$C:$C,Data!$B$7,$B:$B,$B154)</f>
        <v>0</v>
      </c>
      <c r="O154" s="55">
        <f>SUMIFS($J:$J,$C:$C,Data!$B$8,$B:$B,$B154)</f>
        <v>0</v>
      </c>
      <c r="P154" s="55">
        <f t="shared" si="34"/>
        <v>0</v>
      </c>
      <c r="Q154" s="55">
        <f t="shared" si="35"/>
        <v>0</v>
      </c>
      <c r="R154" s="25" t="b">
        <f>AND($L154="A",$C$5=Data!$G$24)</f>
        <v>0</v>
      </c>
      <c r="S154" s="25" t="b">
        <f>AND($L154="A",$C$5=Data!$G$23)</f>
        <v>0</v>
      </c>
      <c r="T154" s="55">
        <f t="shared" si="36"/>
        <v>0</v>
      </c>
      <c r="U154" s="55">
        <f t="shared" si="30"/>
        <v>0</v>
      </c>
      <c r="V154" s="25" t="b">
        <f>AND($L154="B",$C$6=Data!$G$24)</f>
        <v>0</v>
      </c>
      <c r="W154" s="25" t="b">
        <f>AND($L154="B",$C$6=Data!$G$23)</f>
        <v>0</v>
      </c>
      <c r="X154" s="55">
        <f t="shared" si="37"/>
        <v>0</v>
      </c>
      <c r="Y154" s="55">
        <f t="shared" si="31"/>
        <v>0</v>
      </c>
      <c r="Z154" s="25" t="b">
        <f>AND($L154="C",$C$7=Data!$G$24)</f>
        <v>0</v>
      </c>
      <c r="AA154" s="25" t="b">
        <f>AND($L154="C",$C$7=Data!$G$23)</f>
        <v>0</v>
      </c>
      <c r="AB154" s="55">
        <f t="shared" si="38"/>
        <v>0</v>
      </c>
      <c r="AC154" s="55">
        <f t="shared" si="32"/>
        <v>0</v>
      </c>
      <c r="AE154" s="55">
        <f t="shared" si="39"/>
        <v>0</v>
      </c>
      <c r="AG154" s="125" t="b">
        <f>OR(AND($C$5=Data!$G$24,K154="A"),AND($C$6=Data!$G$24,K154="B"),AND($C$7=Data!$G$24,K154="C"))*COUNTIFS(B:B,B154,K:K,K154,B:B,"&lt;&gt;"&amp;"",C:C,"&lt;&gt;"&amp;"")&gt;1</f>
        <v>0</v>
      </c>
      <c r="AH154" s="125" t="b">
        <f t="shared" si="40"/>
        <v>0</v>
      </c>
      <c r="AI154" s="55">
        <f t="shared" si="41"/>
        <v>0</v>
      </c>
    </row>
    <row r="155" spans="1:35" ht="30.75" customHeight="1" x14ac:dyDescent="0.25">
      <c r="A155" s="57"/>
      <c r="B155" s="57"/>
      <c r="C155" s="59"/>
      <c r="D155" s="119"/>
      <c r="E155" s="43"/>
      <c r="F155" s="43"/>
      <c r="G155" s="58"/>
      <c r="H155" s="123"/>
      <c r="I155" s="132"/>
      <c r="J155" s="135">
        <f t="shared" si="33"/>
        <v>0</v>
      </c>
      <c r="K155" s="64" t="str">
        <f t="shared" si="28"/>
        <v>0</v>
      </c>
      <c r="L155" s="65" t="str">
        <f t="shared" si="29"/>
        <v>0</v>
      </c>
      <c r="M155" s="55">
        <f>SUMIFS($J:$J,$C:$C,Data!$B$6,$B:$B,$B155)</f>
        <v>0</v>
      </c>
      <c r="N155" s="55">
        <f>SUMIFS($J:$J,$C:$C,Data!$B$7,$B:$B,$B155)</f>
        <v>0</v>
      </c>
      <c r="O155" s="55">
        <f>SUMIFS($J:$J,$C:$C,Data!$B$8,$B:$B,$B155)</f>
        <v>0</v>
      </c>
      <c r="P155" s="55">
        <f t="shared" si="34"/>
        <v>0</v>
      </c>
      <c r="Q155" s="55">
        <f t="shared" si="35"/>
        <v>0</v>
      </c>
      <c r="R155" s="25" t="b">
        <f>AND($L155="A",$C$5=Data!$G$24)</f>
        <v>0</v>
      </c>
      <c r="S155" s="25" t="b">
        <f>AND($L155="A",$C$5=Data!$G$23)</f>
        <v>0</v>
      </c>
      <c r="T155" s="55">
        <f t="shared" si="36"/>
        <v>0</v>
      </c>
      <c r="U155" s="55">
        <f t="shared" si="30"/>
        <v>0</v>
      </c>
      <c r="V155" s="25" t="b">
        <f>AND($L155="B",$C$6=Data!$G$24)</f>
        <v>0</v>
      </c>
      <c r="W155" s="25" t="b">
        <f>AND($L155="B",$C$6=Data!$G$23)</f>
        <v>0</v>
      </c>
      <c r="X155" s="55">
        <f t="shared" si="37"/>
        <v>0</v>
      </c>
      <c r="Y155" s="55">
        <f t="shared" si="31"/>
        <v>0</v>
      </c>
      <c r="Z155" s="25" t="b">
        <f>AND($L155="C",$C$7=Data!$G$24)</f>
        <v>0</v>
      </c>
      <c r="AA155" s="25" t="b">
        <f>AND($L155="C",$C$7=Data!$G$23)</f>
        <v>0</v>
      </c>
      <c r="AB155" s="55">
        <f t="shared" si="38"/>
        <v>0</v>
      </c>
      <c r="AC155" s="55">
        <f t="shared" si="32"/>
        <v>0</v>
      </c>
      <c r="AE155" s="55">
        <f t="shared" si="39"/>
        <v>0</v>
      </c>
      <c r="AG155" s="125" t="b">
        <f>OR(AND($C$5=Data!$G$24,K155="A"),AND($C$6=Data!$G$24,K155="B"),AND($C$7=Data!$G$24,K155="C"))*COUNTIFS(B:B,B155,K:K,K155,B:B,"&lt;&gt;"&amp;"",C:C,"&lt;&gt;"&amp;"")&gt;1</f>
        <v>0</v>
      </c>
      <c r="AH155" s="125" t="b">
        <f t="shared" si="40"/>
        <v>0</v>
      </c>
      <c r="AI155" s="55">
        <f t="shared" si="41"/>
        <v>0</v>
      </c>
    </row>
    <row r="156" spans="1:35" ht="30.75" customHeight="1" x14ac:dyDescent="0.25">
      <c r="A156" s="57"/>
      <c r="B156" s="57"/>
      <c r="C156" s="59"/>
      <c r="D156" s="119"/>
      <c r="E156" s="43"/>
      <c r="F156" s="43"/>
      <c r="G156" s="58"/>
      <c r="H156" s="123"/>
      <c r="I156" s="132"/>
      <c r="J156" s="135">
        <f t="shared" si="33"/>
        <v>0</v>
      </c>
      <c r="K156" s="64" t="str">
        <f t="shared" si="28"/>
        <v>0</v>
      </c>
      <c r="L156" s="65" t="str">
        <f t="shared" si="29"/>
        <v>0</v>
      </c>
      <c r="M156" s="55">
        <f>SUMIFS($J:$J,$C:$C,Data!$B$6,$B:$B,$B156)</f>
        <v>0</v>
      </c>
      <c r="N156" s="55">
        <f>SUMIFS($J:$J,$C:$C,Data!$B$7,$B:$B,$B156)</f>
        <v>0</v>
      </c>
      <c r="O156" s="55">
        <f>SUMIFS($J:$J,$C:$C,Data!$B$8,$B:$B,$B156)</f>
        <v>0</v>
      </c>
      <c r="P156" s="55">
        <f t="shared" si="34"/>
        <v>0</v>
      </c>
      <c r="Q156" s="55">
        <f t="shared" si="35"/>
        <v>0</v>
      </c>
      <c r="R156" s="25" t="b">
        <f>AND($L156="A",$C$5=Data!$G$24)</f>
        <v>0</v>
      </c>
      <c r="S156" s="25" t="b">
        <f>AND($L156="A",$C$5=Data!$G$23)</f>
        <v>0</v>
      </c>
      <c r="T156" s="55">
        <f t="shared" si="36"/>
        <v>0</v>
      </c>
      <c r="U156" s="55">
        <f t="shared" si="30"/>
        <v>0</v>
      </c>
      <c r="V156" s="25" t="b">
        <f>AND($L156="B",$C$6=Data!$G$24)</f>
        <v>0</v>
      </c>
      <c r="W156" s="25" t="b">
        <f>AND($L156="B",$C$6=Data!$G$23)</f>
        <v>0</v>
      </c>
      <c r="X156" s="55">
        <f t="shared" si="37"/>
        <v>0</v>
      </c>
      <c r="Y156" s="55">
        <f t="shared" si="31"/>
        <v>0</v>
      </c>
      <c r="Z156" s="25" t="b">
        <f>AND($L156="C",$C$7=Data!$G$24)</f>
        <v>0</v>
      </c>
      <c r="AA156" s="25" t="b">
        <f>AND($L156="C",$C$7=Data!$G$23)</f>
        <v>0</v>
      </c>
      <c r="AB156" s="55">
        <f t="shared" si="38"/>
        <v>0</v>
      </c>
      <c r="AC156" s="55">
        <f t="shared" si="32"/>
        <v>0</v>
      </c>
      <c r="AE156" s="55">
        <f t="shared" si="39"/>
        <v>0</v>
      </c>
      <c r="AG156" s="125" t="b">
        <f>OR(AND($C$5=Data!$G$24,K156="A"),AND($C$6=Data!$G$24,K156="B"),AND($C$7=Data!$G$24,K156="C"))*COUNTIFS(B:B,B156,K:K,K156,B:B,"&lt;&gt;"&amp;"",C:C,"&lt;&gt;"&amp;"")&gt;1</f>
        <v>0</v>
      </c>
      <c r="AH156" s="125" t="b">
        <f t="shared" si="40"/>
        <v>0</v>
      </c>
      <c r="AI156" s="55">
        <f t="shared" si="41"/>
        <v>0</v>
      </c>
    </row>
    <row r="157" spans="1:35" ht="30.75" customHeight="1" x14ac:dyDescent="0.25">
      <c r="A157" s="57"/>
      <c r="B157" s="57"/>
      <c r="C157" s="59"/>
      <c r="D157" s="119"/>
      <c r="E157" s="43"/>
      <c r="F157" s="43"/>
      <c r="G157" s="58"/>
      <c r="H157" s="123"/>
      <c r="I157" s="132"/>
      <c r="J157" s="135">
        <f t="shared" si="33"/>
        <v>0</v>
      </c>
      <c r="K157" s="64" t="str">
        <f t="shared" si="28"/>
        <v>0</v>
      </c>
      <c r="L157" s="65" t="str">
        <f t="shared" si="29"/>
        <v>0</v>
      </c>
      <c r="M157" s="55">
        <f>SUMIFS($J:$J,$C:$C,Data!$B$6,$B:$B,$B157)</f>
        <v>0</v>
      </c>
      <c r="N157" s="55">
        <f>SUMIFS($J:$J,$C:$C,Data!$B$7,$B:$B,$B157)</f>
        <v>0</v>
      </c>
      <c r="O157" s="55">
        <f>SUMIFS($J:$J,$C:$C,Data!$B$8,$B:$B,$B157)</f>
        <v>0</v>
      </c>
      <c r="P157" s="55">
        <f t="shared" si="34"/>
        <v>0</v>
      </c>
      <c r="Q157" s="55">
        <f t="shared" si="35"/>
        <v>0</v>
      </c>
      <c r="R157" s="25" t="b">
        <f>AND($L157="A",$C$5=Data!$G$24)</f>
        <v>0</v>
      </c>
      <c r="S157" s="25" t="b">
        <f>AND($L157="A",$C$5=Data!$G$23)</f>
        <v>0</v>
      </c>
      <c r="T157" s="55">
        <f t="shared" si="36"/>
        <v>0</v>
      </c>
      <c r="U157" s="55">
        <f t="shared" si="30"/>
        <v>0</v>
      </c>
      <c r="V157" s="25" t="b">
        <f>AND($L157="B",$C$6=Data!$G$24)</f>
        <v>0</v>
      </c>
      <c r="W157" s="25" t="b">
        <f>AND($L157="B",$C$6=Data!$G$23)</f>
        <v>0</v>
      </c>
      <c r="X157" s="55">
        <f t="shared" si="37"/>
        <v>0</v>
      </c>
      <c r="Y157" s="55">
        <f t="shared" si="31"/>
        <v>0</v>
      </c>
      <c r="Z157" s="25" t="b">
        <f>AND($L157="C",$C$7=Data!$G$24)</f>
        <v>0</v>
      </c>
      <c r="AA157" s="25" t="b">
        <f>AND($L157="C",$C$7=Data!$G$23)</f>
        <v>0</v>
      </c>
      <c r="AB157" s="55">
        <f t="shared" si="38"/>
        <v>0</v>
      </c>
      <c r="AC157" s="55">
        <f t="shared" si="32"/>
        <v>0</v>
      </c>
      <c r="AE157" s="55">
        <f t="shared" si="39"/>
        <v>0</v>
      </c>
      <c r="AG157" s="125" t="b">
        <f>OR(AND($C$5=Data!$G$24,K157="A"),AND($C$6=Data!$G$24,K157="B"),AND($C$7=Data!$G$24,K157="C"))*COUNTIFS(B:B,B157,K:K,K157,B:B,"&lt;&gt;"&amp;"",C:C,"&lt;&gt;"&amp;"")&gt;1</f>
        <v>0</v>
      </c>
      <c r="AH157" s="125" t="b">
        <f t="shared" si="40"/>
        <v>0</v>
      </c>
      <c r="AI157" s="55">
        <f t="shared" si="41"/>
        <v>0</v>
      </c>
    </row>
    <row r="158" spans="1:35" ht="30.75" customHeight="1" x14ac:dyDescent="0.25">
      <c r="A158" s="57"/>
      <c r="B158" s="57"/>
      <c r="C158" s="59"/>
      <c r="D158" s="119"/>
      <c r="E158" s="43"/>
      <c r="F158" s="43"/>
      <c r="G158" s="58"/>
      <c r="H158" s="123"/>
      <c r="I158" s="132"/>
      <c r="J158" s="135">
        <f t="shared" si="33"/>
        <v>0</v>
      </c>
      <c r="K158" s="64" t="str">
        <f t="shared" si="28"/>
        <v>0</v>
      </c>
      <c r="L158" s="65" t="str">
        <f t="shared" si="29"/>
        <v>0</v>
      </c>
      <c r="M158" s="55">
        <f>SUMIFS($J:$J,$C:$C,Data!$B$6,$B:$B,$B158)</f>
        <v>0</v>
      </c>
      <c r="N158" s="55">
        <f>SUMIFS($J:$J,$C:$C,Data!$B$7,$B:$B,$B158)</f>
        <v>0</v>
      </c>
      <c r="O158" s="55">
        <f>SUMIFS($J:$J,$C:$C,Data!$B$8,$B:$B,$B158)</f>
        <v>0</v>
      </c>
      <c r="P158" s="55">
        <f t="shared" si="34"/>
        <v>0</v>
      </c>
      <c r="Q158" s="55">
        <f t="shared" si="35"/>
        <v>0</v>
      </c>
      <c r="R158" s="25" t="b">
        <f>AND($L158="A",$C$5=Data!$G$24)</f>
        <v>0</v>
      </c>
      <c r="S158" s="25" t="b">
        <f>AND($L158="A",$C$5=Data!$G$23)</f>
        <v>0</v>
      </c>
      <c r="T158" s="55">
        <f t="shared" si="36"/>
        <v>0</v>
      </c>
      <c r="U158" s="55">
        <f t="shared" si="30"/>
        <v>0</v>
      </c>
      <c r="V158" s="25" t="b">
        <f>AND($L158="B",$C$6=Data!$G$24)</f>
        <v>0</v>
      </c>
      <c r="W158" s="25" t="b">
        <f>AND($L158="B",$C$6=Data!$G$23)</f>
        <v>0</v>
      </c>
      <c r="X158" s="55">
        <f t="shared" si="37"/>
        <v>0</v>
      </c>
      <c r="Y158" s="55">
        <f t="shared" si="31"/>
        <v>0</v>
      </c>
      <c r="Z158" s="25" t="b">
        <f>AND($L158="C",$C$7=Data!$G$24)</f>
        <v>0</v>
      </c>
      <c r="AA158" s="25" t="b">
        <f>AND($L158="C",$C$7=Data!$G$23)</f>
        <v>0</v>
      </c>
      <c r="AB158" s="55">
        <f t="shared" si="38"/>
        <v>0</v>
      </c>
      <c r="AC158" s="55">
        <f t="shared" si="32"/>
        <v>0</v>
      </c>
      <c r="AE158" s="55">
        <f t="shared" si="39"/>
        <v>0</v>
      </c>
      <c r="AG158" s="125" t="b">
        <f>OR(AND($C$5=Data!$G$24,K158="A"),AND($C$6=Data!$G$24,K158="B"),AND($C$7=Data!$G$24,K158="C"))*COUNTIFS(B:B,B158,K:K,K158,B:B,"&lt;&gt;"&amp;"",C:C,"&lt;&gt;"&amp;"")&gt;1</f>
        <v>0</v>
      </c>
      <c r="AH158" s="125" t="b">
        <f t="shared" si="40"/>
        <v>0</v>
      </c>
      <c r="AI158" s="55">
        <f t="shared" si="41"/>
        <v>0</v>
      </c>
    </row>
    <row r="159" spans="1:35" ht="30.75" customHeight="1" x14ac:dyDescent="0.25">
      <c r="A159" s="57"/>
      <c r="B159" s="57"/>
      <c r="C159" s="59"/>
      <c r="D159" s="119"/>
      <c r="E159" s="43"/>
      <c r="F159" s="43"/>
      <c r="G159" s="58"/>
      <c r="H159" s="123"/>
      <c r="I159" s="132"/>
      <c r="J159" s="135">
        <f t="shared" si="33"/>
        <v>0</v>
      </c>
      <c r="K159" s="64" t="str">
        <f t="shared" si="28"/>
        <v>0</v>
      </c>
      <c r="L159" s="65" t="str">
        <f t="shared" si="29"/>
        <v>0</v>
      </c>
      <c r="M159" s="55">
        <f>SUMIFS($J:$J,$C:$C,Data!$B$6,$B:$B,$B159)</f>
        <v>0</v>
      </c>
      <c r="N159" s="55">
        <f>SUMIFS($J:$J,$C:$C,Data!$B$7,$B:$B,$B159)</f>
        <v>0</v>
      </c>
      <c r="O159" s="55">
        <f>SUMIFS($J:$J,$C:$C,Data!$B$8,$B:$B,$B159)</f>
        <v>0</v>
      </c>
      <c r="P159" s="55">
        <f t="shared" si="34"/>
        <v>0</v>
      </c>
      <c r="Q159" s="55">
        <f t="shared" si="35"/>
        <v>0</v>
      </c>
      <c r="R159" s="25" t="b">
        <f>AND($L159="A",$C$5=Data!$G$24)</f>
        <v>0</v>
      </c>
      <c r="S159" s="25" t="b">
        <f>AND($L159="A",$C$5=Data!$G$23)</f>
        <v>0</v>
      </c>
      <c r="T159" s="55">
        <f t="shared" si="36"/>
        <v>0</v>
      </c>
      <c r="U159" s="55">
        <f t="shared" si="30"/>
        <v>0</v>
      </c>
      <c r="V159" s="25" t="b">
        <f>AND($L159="B",$C$6=Data!$G$24)</f>
        <v>0</v>
      </c>
      <c r="W159" s="25" t="b">
        <f>AND($L159="B",$C$6=Data!$G$23)</f>
        <v>0</v>
      </c>
      <c r="X159" s="55">
        <f t="shared" si="37"/>
        <v>0</v>
      </c>
      <c r="Y159" s="55">
        <f t="shared" si="31"/>
        <v>0</v>
      </c>
      <c r="Z159" s="25" t="b">
        <f>AND($L159="C",$C$7=Data!$G$24)</f>
        <v>0</v>
      </c>
      <c r="AA159" s="25" t="b">
        <f>AND($L159="C",$C$7=Data!$G$23)</f>
        <v>0</v>
      </c>
      <c r="AB159" s="55">
        <f t="shared" si="38"/>
        <v>0</v>
      </c>
      <c r="AC159" s="55">
        <f t="shared" si="32"/>
        <v>0</v>
      </c>
      <c r="AE159" s="55">
        <f t="shared" si="39"/>
        <v>0</v>
      </c>
      <c r="AG159" s="125" t="b">
        <f>OR(AND($C$5=Data!$G$24,K159="A"),AND($C$6=Data!$G$24,K159="B"),AND($C$7=Data!$G$24,K159="C"))*COUNTIFS(B:B,B159,K:K,K159,B:B,"&lt;&gt;"&amp;"",C:C,"&lt;&gt;"&amp;"")&gt;1</f>
        <v>0</v>
      </c>
      <c r="AH159" s="125" t="b">
        <f t="shared" si="40"/>
        <v>0</v>
      </c>
      <c r="AI159" s="55">
        <f t="shared" si="41"/>
        <v>0</v>
      </c>
    </row>
    <row r="160" spans="1:35" ht="30.75" customHeight="1" x14ac:dyDescent="0.25">
      <c r="A160" s="57"/>
      <c r="B160" s="57"/>
      <c r="C160" s="59"/>
      <c r="D160" s="119"/>
      <c r="E160" s="43"/>
      <c r="F160" s="43"/>
      <c r="G160" s="58"/>
      <c r="H160" s="123"/>
      <c r="I160" s="132"/>
      <c r="J160" s="135">
        <f t="shared" si="33"/>
        <v>0</v>
      </c>
      <c r="K160" s="64" t="str">
        <f t="shared" si="28"/>
        <v>0</v>
      </c>
      <c r="L160" s="65" t="str">
        <f t="shared" si="29"/>
        <v>0</v>
      </c>
      <c r="M160" s="55">
        <f>SUMIFS($J:$J,$C:$C,Data!$B$6,$B:$B,$B160)</f>
        <v>0</v>
      </c>
      <c r="N160" s="55">
        <f>SUMIFS($J:$J,$C:$C,Data!$B$7,$B:$B,$B160)</f>
        <v>0</v>
      </c>
      <c r="O160" s="55">
        <f>SUMIFS($J:$J,$C:$C,Data!$B$8,$B:$B,$B160)</f>
        <v>0</v>
      </c>
      <c r="P160" s="55">
        <f t="shared" si="34"/>
        <v>0</v>
      </c>
      <c r="Q160" s="55">
        <f t="shared" si="35"/>
        <v>0</v>
      </c>
      <c r="R160" s="25" t="b">
        <f>AND($L160="A",$C$5=Data!$G$24)</f>
        <v>0</v>
      </c>
      <c r="S160" s="25" t="b">
        <f>AND($L160="A",$C$5=Data!$G$23)</f>
        <v>0</v>
      </c>
      <c r="T160" s="55">
        <f t="shared" si="36"/>
        <v>0</v>
      </c>
      <c r="U160" s="55">
        <f t="shared" si="30"/>
        <v>0</v>
      </c>
      <c r="V160" s="25" t="b">
        <f>AND($L160="B",$C$6=Data!$G$24)</f>
        <v>0</v>
      </c>
      <c r="W160" s="25" t="b">
        <f>AND($L160="B",$C$6=Data!$G$23)</f>
        <v>0</v>
      </c>
      <c r="X160" s="55">
        <f t="shared" si="37"/>
        <v>0</v>
      </c>
      <c r="Y160" s="55">
        <f t="shared" si="31"/>
        <v>0</v>
      </c>
      <c r="Z160" s="25" t="b">
        <f>AND($L160="C",$C$7=Data!$G$24)</f>
        <v>0</v>
      </c>
      <c r="AA160" s="25" t="b">
        <f>AND($L160="C",$C$7=Data!$G$23)</f>
        <v>0</v>
      </c>
      <c r="AB160" s="55">
        <f t="shared" si="38"/>
        <v>0</v>
      </c>
      <c r="AC160" s="55">
        <f t="shared" si="32"/>
        <v>0</v>
      </c>
      <c r="AE160" s="55">
        <f t="shared" si="39"/>
        <v>0</v>
      </c>
      <c r="AG160" s="125" t="b">
        <f>OR(AND($C$5=Data!$G$24,K160="A"),AND($C$6=Data!$G$24,K160="B"),AND($C$7=Data!$G$24,K160="C"))*COUNTIFS(B:B,B160,K:K,K160,B:B,"&lt;&gt;"&amp;"",C:C,"&lt;&gt;"&amp;"")&gt;1</f>
        <v>0</v>
      </c>
      <c r="AH160" s="125" t="b">
        <f t="shared" si="40"/>
        <v>0</v>
      </c>
      <c r="AI160" s="55">
        <f t="shared" si="41"/>
        <v>0</v>
      </c>
    </row>
    <row r="161" spans="1:35" ht="30.75" customHeight="1" x14ac:dyDescent="0.25">
      <c r="A161" s="57"/>
      <c r="B161" s="57"/>
      <c r="C161" s="59"/>
      <c r="D161" s="119"/>
      <c r="E161" s="43"/>
      <c r="F161" s="43"/>
      <c r="G161" s="58"/>
      <c r="H161" s="123"/>
      <c r="I161" s="132"/>
      <c r="J161" s="135">
        <f t="shared" si="33"/>
        <v>0</v>
      </c>
      <c r="K161" s="64" t="str">
        <f t="shared" si="28"/>
        <v>0</v>
      </c>
      <c r="L161" s="65" t="str">
        <f t="shared" si="29"/>
        <v>0</v>
      </c>
      <c r="M161" s="55">
        <f>SUMIFS($J:$J,$C:$C,Data!$B$6,$B:$B,$B161)</f>
        <v>0</v>
      </c>
      <c r="N161" s="55">
        <f>SUMIFS($J:$J,$C:$C,Data!$B$7,$B:$B,$B161)</f>
        <v>0</v>
      </c>
      <c r="O161" s="55">
        <f>SUMIFS($J:$J,$C:$C,Data!$B$8,$B:$B,$B161)</f>
        <v>0</v>
      </c>
      <c r="P161" s="55">
        <f t="shared" si="34"/>
        <v>0</v>
      </c>
      <c r="Q161" s="55">
        <f t="shared" si="35"/>
        <v>0</v>
      </c>
      <c r="R161" s="25" t="b">
        <f>AND($L161="A",$C$5=Data!$G$24)</f>
        <v>0</v>
      </c>
      <c r="S161" s="25" t="b">
        <f>AND($L161="A",$C$5=Data!$G$23)</f>
        <v>0</v>
      </c>
      <c r="T161" s="55">
        <f t="shared" si="36"/>
        <v>0</v>
      </c>
      <c r="U161" s="55">
        <f t="shared" si="30"/>
        <v>0</v>
      </c>
      <c r="V161" s="25" t="b">
        <f>AND($L161="B",$C$6=Data!$G$24)</f>
        <v>0</v>
      </c>
      <c r="W161" s="25" t="b">
        <f>AND($L161="B",$C$6=Data!$G$23)</f>
        <v>0</v>
      </c>
      <c r="X161" s="55">
        <f t="shared" si="37"/>
        <v>0</v>
      </c>
      <c r="Y161" s="55">
        <f t="shared" si="31"/>
        <v>0</v>
      </c>
      <c r="Z161" s="25" t="b">
        <f>AND($L161="C",$C$7=Data!$G$24)</f>
        <v>0</v>
      </c>
      <c r="AA161" s="25" t="b">
        <f>AND($L161="C",$C$7=Data!$G$23)</f>
        <v>0</v>
      </c>
      <c r="AB161" s="55">
        <f t="shared" si="38"/>
        <v>0</v>
      </c>
      <c r="AC161" s="55">
        <f t="shared" si="32"/>
        <v>0</v>
      </c>
      <c r="AE161" s="55">
        <f t="shared" si="39"/>
        <v>0</v>
      </c>
      <c r="AG161" s="125" t="b">
        <f>OR(AND($C$5=Data!$G$24,K161="A"),AND($C$6=Data!$G$24,K161="B"),AND($C$7=Data!$G$24,K161="C"))*COUNTIFS(B:B,B161,K:K,K161,B:B,"&lt;&gt;"&amp;"",C:C,"&lt;&gt;"&amp;"")&gt;1</f>
        <v>0</v>
      </c>
      <c r="AH161" s="125" t="b">
        <f t="shared" si="40"/>
        <v>0</v>
      </c>
      <c r="AI161" s="55">
        <f t="shared" si="41"/>
        <v>0</v>
      </c>
    </row>
    <row r="162" spans="1:35" ht="30.75" customHeight="1" x14ac:dyDescent="0.25">
      <c r="A162" s="57"/>
      <c r="B162" s="57"/>
      <c r="C162" s="59"/>
      <c r="D162" s="119"/>
      <c r="E162" s="43"/>
      <c r="F162" s="43"/>
      <c r="G162" s="58"/>
      <c r="H162" s="123"/>
      <c r="I162" s="132"/>
      <c r="J162" s="135">
        <f t="shared" si="33"/>
        <v>0</v>
      </c>
      <c r="K162" s="64" t="str">
        <f t="shared" si="28"/>
        <v>0</v>
      </c>
      <c r="L162" s="65" t="str">
        <f t="shared" si="29"/>
        <v>0</v>
      </c>
      <c r="M162" s="55">
        <f>SUMIFS($J:$J,$C:$C,Data!$B$6,$B:$B,$B162)</f>
        <v>0</v>
      </c>
      <c r="N162" s="55">
        <f>SUMIFS($J:$J,$C:$C,Data!$B$7,$B:$B,$B162)</f>
        <v>0</v>
      </c>
      <c r="O162" s="55">
        <f>SUMIFS($J:$J,$C:$C,Data!$B$8,$B:$B,$B162)</f>
        <v>0</v>
      </c>
      <c r="P162" s="55">
        <f t="shared" si="34"/>
        <v>0</v>
      </c>
      <c r="Q162" s="55">
        <f t="shared" si="35"/>
        <v>0</v>
      </c>
      <c r="R162" s="25" t="b">
        <f>AND($L162="A",$C$5=Data!$G$24)</f>
        <v>0</v>
      </c>
      <c r="S162" s="25" t="b">
        <f>AND($L162="A",$C$5=Data!$G$23)</f>
        <v>0</v>
      </c>
      <c r="T162" s="55">
        <f t="shared" si="36"/>
        <v>0</v>
      </c>
      <c r="U162" s="55">
        <f t="shared" si="30"/>
        <v>0</v>
      </c>
      <c r="V162" s="25" t="b">
        <f>AND($L162="B",$C$6=Data!$G$24)</f>
        <v>0</v>
      </c>
      <c r="W162" s="25" t="b">
        <f>AND($L162="B",$C$6=Data!$G$23)</f>
        <v>0</v>
      </c>
      <c r="X162" s="55">
        <f t="shared" si="37"/>
        <v>0</v>
      </c>
      <c r="Y162" s="55">
        <f t="shared" si="31"/>
        <v>0</v>
      </c>
      <c r="Z162" s="25" t="b">
        <f>AND($L162="C",$C$7=Data!$G$24)</f>
        <v>0</v>
      </c>
      <c r="AA162" s="25" t="b">
        <f>AND($L162="C",$C$7=Data!$G$23)</f>
        <v>0</v>
      </c>
      <c r="AB162" s="55">
        <f t="shared" si="38"/>
        <v>0</v>
      </c>
      <c r="AC162" s="55">
        <f t="shared" si="32"/>
        <v>0</v>
      </c>
      <c r="AE162" s="55">
        <f t="shared" si="39"/>
        <v>0</v>
      </c>
      <c r="AG162" s="125" t="b">
        <f>OR(AND($C$5=Data!$G$24,K162="A"),AND($C$6=Data!$G$24,K162="B"),AND($C$7=Data!$G$24,K162="C"))*COUNTIFS(B:B,B162,K:K,K162,B:B,"&lt;&gt;"&amp;"",C:C,"&lt;&gt;"&amp;"")&gt;1</f>
        <v>0</v>
      </c>
      <c r="AH162" s="125" t="b">
        <f t="shared" si="40"/>
        <v>0</v>
      </c>
      <c r="AI162" s="55">
        <f t="shared" si="41"/>
        <v>0</v>
      </c>
    </row>
    <row r="163" spans="1:35" ht="30.75" customHeight="1" x14ac:dyDescent="0.25">
      <c r="A163" s="57"/>
      <c r="B163" s="57"/>
      <c r="C163" s="59"/>
      <c r="D163" s="119"/>
      <c r="E163" s="43"/>
      <c r="F163" s="43"/>
      <c r="G163" s="58"/>
      <c r="H163" s="123"/>
      <c r="I163" s="132"/>
      <c r="J163" s="135">
        <f t="shared" si="33"/>
        <v>0</v>
      </c>
      <c r="K163" s="64" t="str">
        <f t="shared" si="28"/>
        <v>0</v>
      </c>
      <c r="L163" s="65" t="str">
        <f t="shared" si="29"/>
        <v>0</v>
      </c>
      <c r="M163" s="55">
        <f>SUMIFS($J:$J,$C:$C,Data!$B$6,$B:$B,$B163)</f>
        <v>0</v>
      </c>
      <c r="N163" s="55">
        <f>SUMIFS($J:$J,$C:$C,Data!$B$7,$B:$B,$B163)</f>
        <v>0</v>
      </c>
      <c r="O163" s="55">
        <f>SUMIFS($J:$J,$C:$C,Data!$B$8,$B:$B,$B163)</f>
        <v>0</v>
      </c>
      <c r="P163" s="55">
        <f t="shared" si="34"/>
        <v>0</v>
      </c>
      <c r="Q163" s="55">
        <f t="shared" si="35"/>
        <v>0</v>
      </c>
      <c r="R163" s="25" t="b">
        <f>AND($L163="A",$C$5=Data!$G$24)</f>
        <v>0</v>
      </c>
      <c r="S163" s="25" t="b">
        <f>AND($L163="A",$C$5=Data!$G$23)</f>
        <v>0</v>
      </c>
      <c r="T163" s="55">
        <f t="shared" si="36"/>
        <v>0</v>
      </c>
      <c r="U163" s="55">
        <f t="shared" si="30"/>
        <v>0</v>
      </c>
      <c r="V163" s="25" t="b">
        <f>AND($L163="B",$C$6=Data!$G$24)</f>
        <v>0</v>
      </c>
      <c r="W163" s="25" t="b">
        <f>AND($L163="B",$C$6=Data!$G$23)</f>
        <v>0</v>
      </c>
      <c r="X163" s="55">
        <f t="shared" si="37"/>
        <v>0</v>
      </c>
      <c r="Y163" s="55">
        <f t="shared" si="31"/>
        <v>0</v>
      </c>
      <c r="Z163" s="25" t="b">
        <f>AND($L163="C",$C$7=Data!$G$24)</f>
        <v>0</v>
      </c>
      <c r="AA163" s="25" t="b">
        <f>AND($L163="C",$C$7=Data!$G$23)</f>
        <v>0</v>
      </c>
      <c r="AB163" s="55">
        <f t="shared" si="38"/>
        <v>0</v>
      </c>
      <c r="AC163" s="55">
        <f t="shared" si="32"/>
        <v>0</v>
      </c>
      <c r="AE163" s="55">
        <f t="shared" si="39"/>
        <v>0</v>
      </c>
      <c r="AG163" s="125" t="b">
        <f>OR(AND($C$5=Data!$G$24,K163="A"),AND($C$6=Data!$G$24,K163="B"),AND($C$7=Data!$G$24,K163="C"))*COUNTIFS(B:B,B163,K:K,K163,B:B,"&lt;&gt;"&amp;"",C:C,"&lt;&gt;"&amp;"")&gt;1</f>
        <v>0</v>
      </c>
      <c r="AH163" s="125" t="b">
        <f t="shared" si="40"/>
        <v>0</v>
      </c>
      <c r="AI163" s="55">
        <f t="shared" si="41"/>
        <v>0</v>
      </c>
    </row>
    <row r="164" spans="1:35" ht="30.75" customHeight="1" x14ac:dyDescent="0.25">
      <c r="A164" s="57"/>
      <c r="B164" s="57"/>
      <c r="C164" s="59"/>
      <c r="D164" s="119"/>
      <c r="E164" s="43"/>
      <c r="F164" s="43"/>
      <c r="G164" s="58"/>
      <c r="H164" s="123"/>
      <c r="I164" s="132"/>
      <c r="J164" s="135">
        <f t="shared" si="33"/>
        <v>0</v>
      </c>
      <c r="K164" s="64" t="str">
        <f t="shared" si="28"/>
        <v>0</v>
      </c>
      <c r="L164" s="65" t="str">
        <f t="shared" si="29"/>
        <v>0</v>
      </c>
      <c r="M164" s="55">
        <f>SUMIFS($J:$J,$C:$C,Data!$B$6,$B:$B,$B164)</f>
        <v>0</v>
      </c>
      <c r="N164" s="55">
        <f>SUMIFS($J:$J,$C:$C,Data!$B$7,$B:$B,$B164)</f>
        <v>0</v>
      </c>
      <c r="O164" s="55">
        <f>SUMIFS($J:$J,$C:$C,Data!$B$8,$B:$B,$B164)</f>
        <v>0</v>
      </c>
      <c r="P164" s="55">
        <f t="shared" si="34"/>
        <v>0</v>
      </c>
      <c r="Q164" s="55">
        <f t="shared" si="35"/>
        <v>0</v>
      </c>
      <c r="R164" s="25" t="b">
        <f>AND($L164="A",$C$5=Data!$G$24)</f>
        <v>0</v>
      </c>
      <c r="S164" s="25" t="b">
        <f>AND($L164="A",$C$5=Data!$G$23)</f>
        <v>0</v>
      </c>
      <c r="T164" s="55">
        <f t="shared" si="36"/>
        <v>0</v>
      </c>
      <c r="U164" s="55">
        <f t="shared" si="30"/>
        <v>0</v>
      </c>
      <c r="V164" s="25" t="b">
        <f>AND($L164="B",$C$6=Data!$G$24)</f>
        <v>0</v>
      </c>
      <c r="W164" s="25" t="b">
        <f>AND($L164="B",$C$6=Data!$G$23)</f>
        <v>0</v>
      </c>
      <c r="X164" s="55">
        <f t="shared" si="37"/>
        <v>0</v>
      </c>
      <c r="Y164" s="55">
        <f t="shared" si="31"/>
        <v>0</v>
      </c>
      <c r="Z164" s="25" t="b">
        <f>AND($L164="C",$C$7=Data!$G$24)</f>
        <v>0</v>
      </c>
      <c r="AA164" s="25" t="b">
        <f>AND($L164="C",$C$7=Data!$G$23)</f>
        <v>0</v>
      </c>
      <c r="AB164" s="55">
        <f t="shared" si="38"/>
        <v>0</v>
      </c>
      <c r="AC164" s="55">
        <f t="shared" si="32"/>
        <v>0</v>
      </c>
      <c r="AE164" s="55">
        <f t="shared" si="39"/>
        <v>0</v>
      </c>
      <c r="AG164" s="125" t="b">
        <f>OR(AND($C$5=Data!$G$24,K164="A"),AND($C$6=Data!$G$24,K164="B"),AND($C$7=Data!$G$24,K164="C"))*COUNTIFS(B:B,B164,K:K,K164,B:B,"&lt;&gt;"&amp;"",C:C,"&lt;&gt;"&amp;"")&gt;1</f>
        <v>0</v>
      </c>
      <c r="AH164" s="125" t="b">
        <f t="shared" si="40"/>
        <v>0</v>
      </c>
      <c r="AI164" s="55">
        <f t="shared" si="41"/>
        <v>0</v>
      </c>
    </row>
    <row r="165" spans="1:35" ht="30.75" customHeight="1" x14ac:dyDescent="0.25">
      <c r="A165" s="57"/>
      <c r="B165" s="57"/>
      <c r="C165" s="59"/>
      <c r="D165" s="119"/>
      <c r="E165" s="43"/>
      <c r="F165" s="43"/>
      <c r="G165" s="58"/>
      <c r="H165" s="123"/>
      <c r="I165" s="132"/>
      <c r="J165" s="135">
        <f t="shared" si="33"/>
        <v>0</v>
      </c>
      <c r="K165" s="64" t="str">
        <f t="shared" si="28"/>
        <v>0</v>
      </c>
      <c r="L165" s="65" t="str">
        <f t="shared" si="29"/>
        <v>0</v>
      </c>
      <c r="M165" s="55">
        <f>SUMIFS($J:$J,$C:$C,Data!$B$6,$B:$B,$B165)</f>
        <v>0</v>
      </c>
      <c r="N165" s="55">
        <f>SUMIFS($J:$J,$C:$C,Data!$B$7,$B:$B,$B165)</f>
        <v>0</v>
      </c>
      <c r="O165" s="55">
        <f>SUMIFS($J:$J,$C:$C,Data!$B$8,$B:$B,$B165)</f>
        <v>0</v>
      </c>
      <c r="P165" s="55">
        <f t="shared" si="34"/>
        <v>0</v>
      </c>
      <c r="Q165" s="55">
        <f t="shared" si="35"/>
        <v>0</v>
      </c>
      <c r="R165" s="25" t="b">
        <f>AND($L165="A",$C$5=Data!$G$24)</f>
        <v>0</v>
      </c>
      <c r="S165" s="25" t="b">
        <f>AND($L165="A",$C$5=Data!$G$23)</f>
        <v>0</v>
      </c>
      <c r="T165" s="55">
        <f t="shared" si="36"/>
        <v>0</v>
      </c>
      <c r="U165" s="55">
        <f t="shared" si="30"/>
        <v>0</v>
      </c>
      <c r="V165" s="25" t="b">
        <f>AND($L165="B",$C$6=Data!$G$24)</f>
        <v>0</v>
      </c>
      <c r="W165" s="25" t="b">
        <f>AND($L165="B",$C$6=Data!$G$23)</f>
        <v>0</v>
      </c>
      <c r="X165" s="55">
        <f t="shared" si="37"/>
        <v>0</v>
      </c>
      <c r="Y165" s="55">
        <f t="shared" si="31"/>
        <v>0</v>
      </c>
      <c r="Z165" s="25" t="b">
        <f>AND($L165="C",$C$7=Data!$G$24)</f>
        <v>0</v>
      </c>
      <c r="AA165" s="25" t="b">
        <f>AND($L165="C",$C$7=Data!$G$23)</f>
        <v>0</v>
      </c>
      <c r="AB165" s="55">
        <f t="shared" si="38"/>
        <v>0</v>
      </c>
      <c r="AC165" s="55">
        <f t="shared" si="32"/>
        <v>0</v>
      </c>
      <c r="AE165" s="55">
        <f t="shared" si="39"/>
        <v>0</v>
      </c>
      <c r="AG165" s="125" t="b">
        <f>OR(AND($C$5=Data!$G$24,K165="A"),AND($C$6=Data!$G$24,K165="B"),AND($C$7=Data!$G$24,K165="C"))*COUNTIFS(B:B,B165,K:K,K165,B:B,"&lt;&gt;"&amp;"",C:C,"&lt;&gt;"&amp;"")&gt;1</f>
        <v>0</v>
      </c>
      <c r="AH165" s="125" t="b">
        <f t="shared" si="40"/>
        <v>0</v>
      </c>
      <c r="AI165" s="55">
        <f t="shared" si="41"/>
        <v>0</v>
      </c>
    </row>
    <row r="166" spans="1:35" ht="30.75" customHeight="1" x14ac:dyDescent="0.25">
      <c r="A166" s="57"/>
      <c r="B166" s="57"/>
      <c r="C166" s="59"/>
      <c r="D166" s="119"/>
      <c r="E166" s="43"/>
      <c r="F166" s="43"/>
      <c r="G166" s="58"/>
      <c r="H166" s="123"/>
      <c r="I166" s="132"/>
      <c r="J166" s="135">
        <f t="shared" si="33"/>
        <v>0</v>
      </c>
      <c r="K166" s="64" t="str">
        <f t="shared" si="28"/>
        <v>0</v>
      </c>
      <c r="L166" s="65" t="str">
        <f t="shared" si="29"/>
        <v>0</v>
      </c>
      <c r="M166" s="55">
        <f>SUMIFS($J:$J,$C:$C,Data!$B$6,$B:$B,$B166)</f>
        <v>0</v>
      </c>
      <c r="N166" s="55">
        <f>SUMIFS($J:$J,$C:$C,Data!$B$7,$B:$B,$B166)</f>
        <v>0</v>
      </c>
      <c r="O166" s="55">
        <f>SUMIFS($J:$J,$C:$C,Data!$B$8,$B:$B,$B166)</f>
        <v>0</v>
      </c>
      <c r="P166" s="55">
        <f t="shared" si="34"/>
        <v>0</v>
      </c>
      <c r="Q166" s="55">
        <f t="shared" si="35"/>
        <v>0</v>
      </c>
      <c r="R166" s="25" t="b">
        <f>AND($L166="A",$C$5=Data!$G$24)</f>
        <v>0</v>
      </c>
      <c r="S166" s="25" t="b">
        <f>AND($L166="A",$C$5=Data!$G$23)</f>
        <v>0</v>
      </c>
      <c r="T166" s="55">
        <f t="shared" si="36"/>
        <v>0</v>
      </c>
      <c r="U166" s="55">
        <f t="shared" si="30"/>
        <v>0</v>
      </c>
      <c r="V166" s="25" t="b">
        <f>AND($L166="B",$C$6=Data!$G$24)</f>
        <v>0</v>
      </c>
      <c r="W166" s="25" t="b">
        <f>AND($L166="B",$C$6=Data!$G$23)</f>
        <v>0</v>
      </c>
      <c r="X166" s="55">
        <f t="shared" si="37"/>
        <v>0</v>
      </c>
      <c r="Y166" s="55">
        <f t="shared" si="31"/>
        <v>0</v>
      </c>
      <c r="Z166" s="25" t="b">
        <f>AND($L166="C",$C$7=Data!$G$24)</f>
        <v>0</v>
      </c>
      <c r="AA166" s="25" t="b">
        <f>AND($L166="C",$C$7=Data!$G$23)</f>
        <v>0</v>
      </c>
      <c r="AB166" s="55">
        <f t="shared" si="38"/>
        <v>0</v>
      </c>
      <c r="AC166" s="55">
        <f t="shared" si="32"/>
        <v>0</v>
      </c>
      <c r="AE166" s="55">
        <f t="shared" si="39"/>
        <v>0</v>
      </c>
      <c r="AG166" s="125" t="b">
        <f>OR(AND($C$5=Data!$G$24,K166="A"),AND($C$6=Data!$G$24,K166="B"),AND($C$7=Data!$G$24,K166="C"))*COUNTIFS(B:B,B166,K:K,K166,B:B,"&lt;&gt;"&amp;"",C:C,"&lt;&gt;"&amp;"")&gt;1</f>
        <v>0</v>
      </c>
      <c r="AH166" s="125" t="b">
        <f t="shared" si="40"/>
        <v>0</v>
      </c>
      <c r="AI166" s="55">
        <f t="shared" si="41"/>
        <v>0</v>
      </c>
    </row>
    <row r="167" spans="1:35" ht="30.75" customHeight="1" x14ac:dyDescent="0.25">
      <c r="A167" s="57"/>
      <c r="B167" s="57"/>
      <c r="C167" s="59"/>
      <c r="D167" s="119"/>
      <c r="E167" s="43"/>
      <c r="F167" s="43"/>
      <c r="G167" s="58"/>
      <c r="H167" s="123"/>
      <c r="I167" s="132"/>
      <c r="J167" s="135">
        <f t="shared" si="33"/>
        <v>0</v>
      </c>
      <c r="K167" s="64" t="str">
        <f t="shared" si="28"/>
        <v>0</v>
      </c>
      <c r="L167" s="65" t="str">
        <f t="shared" si="29"/>
        <v>0</v>
      </c>
      <c r="M167" s="55">
        <f>SUMIFS($J:$J,$C:$C,Data!$B$6,$B:$B,$B167)</f>
        <v>0</v>
      </c>
      <c r="N167" s="55">
        <f>SUMIFS($J:$J,$C:$C,Data!$B$7,$B:$B,$B167)</f>
        <v>0</v>
      </c>
      <c r="O167" s="55">
        <f>SUMIFS($J:$J,$C:$C,Data!$B$8,$B:$B,$B167)</f>
        <v>0</v>
      </c>
      <c r="P167" s="55">
        <f t="shared" si="34"/>
        <v>0</v>
      </c>
      <c r="Q167" s="55">
        <f t="shared" si="35"/>
        <v>0</v>
      </c>
      <c r="R167" s="25" t="b">
        <f>AND($L167="A",$C$5=Data!$G$24)</f>
        <v>0</v>
      </c>
      <c r="S167" s="25" t="b">
        <f>AND($L167="A",$C$5=Data!$G$23)</f>
        <v>0</v>
      </c>
      <c r="T167" s="55">
        <f t="shared" si="36"/>
        <v>0</v>
      </c>
      <c r="U167" s="55">
        <f t="shared" si="30"/>
        <v>0</v>
      </c>
      <c r="V167" s="25" t="b">
        <f>AND($L167="B",$C$6=Data!$G$24)</f>
        <v>0</v>
      </c>
      <c r="W167" s="25" t="b">
        <f>AND($L167="B",$C$6=Data!$G$23)</f>
        <v>0</v>
      </c>
      <c r="X167" s="55">
        <f t="shared" si="37"/>
        <v>0</v>
      </c>
      <c r="Y167" s="55">
        <f t="shared" si="31"/>
        <v>0</v>
      </c>
      <c r="Z167" s="25" t="b">
        <f>AND($L167="C",$C$7=Data!$G$24)</f>
        <v>0</v>
      </c>
      <c r="AA167" s="25" t="b">
        <f>AND($L167="C",$C$7=Data!$G$23)</f>
        <v>0</v>
      </c>
      <c r="AB167" s="55">
        <f t="shared" si="38"/>
        <v>0</v>
      </c>
      <c r="AC167" s="55">
        <f t="shared" si="32"/>
        <v>0</v>
      </c>
      <c r="AE167" s="55">
        <f t="shared" si="39"/>
        <v>0</v>
      </c>
      <c r="AG167" s="125" t="b">
        <f>OR(AND($C$5=Data!$G$24,K167="A"),AND($C$6=Data!$G$24,K167="B"),AND($C$7=Data!$G$24,K167="C"))*COUNTIFS(B:B,B167,K:K,K167,B:B,"&lt;&gt;"&amp;"",C:C,"&lt;&gt;"&amp;"")&gt;1</f>
        <v>0</v>
      </c>
      <c r="AH167" s="125" t="b">
        <f t="shared" si="40"/>
        <v>0</v>
      </c>
      <c r="AI167" s="55">
        <f t="shared" si="41"/>
        <v>0</v>
      </c>
    </row>
    <row r="168" spans="1:35" ht="30.75" customHeight="1" x14ac:dyDescent="0.25">
      <c r="A168" s="57"/>
      <c r="B168" s="57"/>
      <c r="C168" s="59"/>
      <c r="D168" s="119"/>
      <c r="E168" s="43"/>
      <c r="F168" s="43"/>
      <c r="G168" s="58"/>
      <c r="H168" s="123"/>
      <c r="I168" s="132"/>
      <c r="J168" s="135">
        <f t="shared" si="33"/>
        <v>0</v>
      </c>
      <c r="K168" s="64" t="str">
        <f t="shared" si="28"/>
        <v>0</v>
      </c>
      <c r="L168" s="65" t="str">
        <f t="shared" si="29"/>
        <v>0</v>
      </c>
      <c r="M168" s="55">
        <f>SUMIFS($J:$J,$C:$C,Data!$B$6,$B:$B,$B168)</f>
        <v>0</v>
      </c>
      <c r="N168" s="55">
        <f>SUMIFS($J:$J,$C:$C,Data!$B$7,$B:$B,$B168)</f>
        <v>0</v>
      </c>
      <c r="O168" s="55">
        <f>SUMIFS($J:$J,$C:$C,Data!$B$8,$B:$B,$B168)</f>
        <v>0</v>
      </c>
      <c r="P168" s="55">
        <f t="shared" si="34"/>
        <v>0</v>
      </c>
      <c r="Q168" s="55">
        <f t="shared" si="35"/>
        <v>0</v>
      </c>
      <c r="R168" s="25" t="b">
        <f>AND($L168="A",$C$5=Data!$G$24)</f>
        <v>0</v>
      </c>
      <c r="S168" s="25" t="b">
        <f>AND($L168="A",$C$5=Data!$G$23)</f>
        <v>0</v>
      </c>
      <c r="T168" s="55">
        <f t="shared" si="36"/>
        <v>0</v>
      </c>
      <c r="U168" s="55">
        <f t="shared" si="30"/>
        <v>0</v>
      </c>
      <c r="V168" s="25" t="b">
        <f>AND($L168="B",$C$6=Data!$G$24)</f>
        <v>0</v>
      </c>
      <c r="W168" s="25" t="b">
        <f>AND($L168="B",$C$6=Data!$G$23)</f>
        <v>0</v>
      </c>
      <c r="X168" s="55">
        <f t="shared" si="37"/>
        <v>0</v>
      </c>
      <c r="Y168" s="55">
        <f t="shared" si="31"/>
        <v>0</v>
      </c>
      <c r="Z168" s="25" t="b">
        <f>AND($L168="C",$C$7=Data!$G$24)</f>
        <v>0</v>
      </c>
      <c r="AA168" s="25" t="b">
        <f>AND($L168="C",$C$7=Data!$G$23)</f>
        <v>0</v>
      </c>
      <c r="AB168" s="55">
        <f t="shared" si="38"/>
        <v>0</v>
      </c>
      <c r="AC168" s="55">
        <f t="shared" si="32"/>
        <v>0</v>
      </c>
      <c r="AE168" s="55">
        <f t="shared" si="39"/>
        <v>0</v>
      </c>
      <c r="AG168" s="125" t="b">
        <f>OR(AND($C$5=Data!$G$24,K168="A"),AND($C$6=Data!$G$24,K168="B"),AND($C$7=Data!$G$24,K168="C"))*COUNTIFS(B:B,B168,K:K,K168,B:B,"&lt;&gt;"&amp;"",C:C,"&lt;&gt;"&amp;"")&gt;1</f>
        <v>0</v>
      </c>
      <c r="AH168" s="125" t="b">
        <f t="shared" si="40"/>
        <v>0</v>
      </c>
      <c r="AI168" s="55">
        <f t="shared" si="41"/>
        <v>0</v>
      </c>
    </row>
    <row r="169" spans="1:35" ht="30.75" customHeight="1" x14ac:dyDescent="0.25">
      <c r="A169" s="57"/>
      <c r="B169" s="57"/>
      <c r="C169" s="59"/>
      <c r="D169" s="119"/>
      <c r="E169" s="43"/>
      <c r="F169" s="43"/>
      <c r="G169" s="58"/>
      <c r="H169" s="123"/>
      <c r="I169" s="132"/>
      <c r="J169" s="135">
        <f t="shared" si="33"/>
        <v>0</v>
      </c>
      <c r="K169" s="64" t="str">
        <f t="shared" si="28"/>
        <v>0</v>
      </c>
      <c r="L169" s="65" t="str">
        <f t="shared" si="29"/>
        <v>0</v>
      </c>
      <c r="M169" s="55">
        <f>SUMIFS($J:$J,$C:$C,Data!$B$6,$B:$B,$B169)</f>
        <v>0</v>
      </c>
      <c r="N169" s="55">
        <f>SUMIFS($J:$J,$C:$C,Data!$B$7,$B:$B,$B169)</f>
        <v>0</v>
      </c>
      <c r="O169" s="55">
        <f>SUMIFS($J:$J,$C:$C,Data!$B$8,$B:$B,$B169)</f>
        <v>0</v>
      </c>
      <c r="P169" s="55">
        <f t="shared" si="34"/>
        <v>0</v>
      </c>
      <c r="Q169" s="55">
        <f t="shared" si="35"/>
        <v>0</v>
      </c>
      <c r="R169" s="25" t="b">
        <f>AND($L169="A",$C$5=Data!$G$24)</f>
        <v>0</v>
      </c>
      <c r="S169" s="25" t="b">
        <f>AND($L169="A",$C$5=Data!$G$23)</f>
        <v>0</v>
      </c>
      <c r="T169" s="55">
        <f t="shared" si="36"/>
        <v>0</v>
      </c>
      <c r="U169" s="55">
        <f t="shared" si="30"/>
        <v>0</v>
      </c>
      <c r="V169" s="25" t="b">
        <f>AND($L169="B",$C$6=Data!$G$24)</f>
        <v>0</v>
      </c>
      <c r="W169" s="25" t="b">
        <f>AND($L169="B",$C$6=Data!$G$23)</f>
        <v>0</v>
      </c>
      <c r="X169" s="55">
        <f t="shared" si="37"/>
        <v>0</v>
      </c>
      <c r="Y169" s="55">
        <f t="shared" si="31"/>
        <v>0</v>
      </c>
      <c r="Z169" s="25" t="b">
        <f>AND($L169="C",$C$7=Data!$G$24)</f>
        <v>0</v>
      </c>
      <c r="AA169" s="25" t="b">
        <f>AND($L169="C",$C$7=Data!$G$23)</f>
        <v>0</v>
      </c>
      <c r="AB169" s="55">
        <f t="shared" si="38"/>
        <v>0</v>
      </c>
      <c r="AC169" s="55">
        <f t="shared" si="32"/>
        <v>0</v>
      </c>
      <c r="AE169" s="55">
        <f t="shared" si="39"/>
        <v>0</v>
      </c>
      <c r="AG169" s="125" t="b">
        <f>OR(AND($C$5=Data!$G$24,K169="A"),AND($C$6=Data!$G$24,K169="B"),AND($C$7=Data!$G$24,K169="C"))*COUNTIFS(B:B,B169,K:K,K169,B:B,"&lt;&gt;"&amp;"",C:C,"&lt;&gt;"&amp;"")&gt;1</f>
        <v>0</v>
      </c>
      <c r="AH169" s="125" t="b">
        <f t="shared" si="40"/>
        <v>0</v>
      </c>
      <c r="AI169" s="55">
        <f t="shared" si="41"/>
        <v>0</v>
      </c>
    </row>
    <row r="170" spans="1:35" ht="30.75" customHeight="1" x14ac:dyDescent="0.25">
      <c r="A170" s="57"/>
      <c r="B170" s="57"/>
      <c r="C170" s="59"/>
      <c r="D170" s="119"/>
      <c r="E170" s="43"/>
      <c r="F170" s="43"/>
      <c r="G170" s="58"/>
      <c r="H170" s="123"/>
      <c r="I170" s="132"/>
      <c r="J170" s="135">
        <f t="shared" si="33"/>
        <v>0</v>
      </c>
      <c r="K170" s="64" t="str">
        <f t="shared" si="28"/>
        <v>0</v>
      </c>
      <c r="L170" s="65" t="str">
        <f t="shared" si="29"/>
        <v>0</v>
      </c>
      <c r="M170" s="55">
        <f>SUMIFS($J:$J,$C:$C,Data!$B$6,$B:$B,$B170)</f>
        <v>0</v>
      </c>
      <c r="N170" s="55">
        <f>SUMIFS($J:$J,$C:$C,Data!$B$7,$B:$B,$B170)</f>
        <v>0</v>
      </c>
      <c r="O170" s="55">
        <f>SUMIFS($J:$J,$C:$C,Data!$B$8,$B:$B,$B170)</f>
        <v>0</v>
      </c>
      <c r="P170" s="55">
        <f t="shared" si="34"/>
        <v>0</v>
      </c>
      <c r="Q170" s="55">
        <f t="shared" si="35"/>
        <v>0</v>
      </c>
      <c r="R170" s="25" t="b">
        <f>AND($L170="A",$C$5=Data!$G$24)</f>
        <v>0</v>
      </c>
      <c r="S170" s="25" t="b">
        <f>AND($L170="A",$C$5=Data!$G$23)</f>
        <v>0</v>
      </c>
      <c r="T170" s="55">
        <f t="shared" si="36"/>
        <v>0</v>
      </c>
      <c r="U170" s="55">
        <f t="shared" si="30"/>
        <v>0</v>
      </c>
      <c r="V170" s="25" t="b">
        <f>AND($L170="B",$C$6=Data!$G$24)</f>
        <v>0</v>
      </c>
      <c r="W170" s="25" t="b">
        <f>AND($L170="B",$C$6=Data!$G$23)</f>
        <v>0</v>
      </c>
      <c r="X170" s="55">
        <f t="shared" si="37"/>
        <v>0</v>
      </c>
      <c r="Y170" s="55">
        <f t="shared" si="31"/>
        <v>0</v>
      </c>
      <c r="Z170" s="25" t="b">
        <f>AND($L170="C",$C$7=Data!$G$24)</f>
        <v>0</v>
      </c>
      <c r="AA170" s="25" t="b">
        <f>AND($L170="C",$C$7=Data!$G$23)</f>
        <v>0</v>
      </c>
      <c r="AB170" s="55">
        <f t="shared" si="38"/>
        <v>0</v>
      </c>
      <c r="AC170" s="55">
        <f t="shared" si="32"/>
        <v>0</v>
      </c>
      <c r="AE170" s="55">
        <f t="shared" si="39"/>
        <v>0</v>
      </c>
      <c r="AG170" s="125" t="b">
        <f>OR(AND($C$5=Data!$G$24,K170="A"),AND($C$6=Data!$G$24,K170="B"),AND($C$7=Data!$G$24,K170="C"))*COUNTIFS(B:B,B170,K:K,K170,B:B,"&lt;&gt;"&amp;"",C:C,"&lt;&gt;"&amp;"")&gt;1</f>
        <v>0</v>
      </c>
      <c r="AH170" s="125" t="b">
        <f t="shared" si="40"/>
        <v>0</v>
      </c>
      <c r="AI170" s="55">
        <f t="shared" si="41"/>
        <v>0</v>
      </c>
    </row>
    <row r="171" spans="1:35" ht="30.75" customHeight="1" x14ac:dyDescent="0.25">
      <c r="A171" s="57"/>
      <c r="B171" s="57"/>
      <c r="C171" s="59"/>
      <c r="D171" s="119"/>
      <c r="E171" s="43"/>
      <c r="F171" s="43"/>
      <c r="G171" s="58"/>
      <c r="H171" s="123"/>
      <c r="I171" s="132"/>
      <c r="J171" s="135">
        <f t="shared" si="33"/>
        <v>0</v>
      </c>
      <c r="K171" s="64" t="str">
        <f t="shared" si="28"/>
        <v>0</v>
      </c>
      <c r="L171" s="65" t="str">
        <f t="shared" si="29"/>
        <v>0</v>
      </c>
      <c r="M171" s="55">
        <f>SUMIFS($J:$J,$C:$C,Data!$B$6,$B:$B,$B171)</f>
        <v>0</v>
      </c>
      <c r="N171" s="55">
        <f>SUMIFS($J:$J,$C:$C,Data!$B$7,$B:$B,$B171)</f>
        <v>0</v>
      </c>
      <c r="O171" s="55">
        <f>SUMIFS($J:$J,$C:$C,Data!$B$8,$B:$B,$B171)</f>
        <v>0</v>
      </c>
      <c r="P171" s="55">
        <f t="shared" si="34"/>
        <v>0</v>
      </c>
      <c r="Q171" s="55">
        <f t="shared" si="35"/>
        <v>0</v>
      </c>
      <c r="R171" s="25" t="b">
        <f>AND($L171="A",$C$5=Data!$G$24)</f>
        <v>0</v>
      </c>
      <c r="S171" s="25" t="b">
        <f>AND($L171="A",$C$5=Data!$G$23)</f>
        <v>0</v>
      </c>
      <c r="T171" s="55">
        <f t="shared" si="36"/>
        <v>0</v>
      </c>
      <c r="U171" s="55">
        <f t="shared" si="30"/>
        <v>0</v>
      </c>
      <c r="V171" s="25" t="b">
        <f>AND($L171="B",$C$6=Data!$G$24)</f>
        <v>0</v>
      </c>
      <c r="W171" s="25" t="b">
        <f>AND($L171="B",$C$6=Data!$G$23)</f>
        <v>0</v>
      </c>
      <c r="X171" s="55">
        <f t="shared" si="37"/>
        <v>0</v>
      </c>
      <c r="Y171" s="55">
        <f t="shared" si="31"/>
        <v>0</v>
      </c>
      <c r="Z171" s="25" t="b">
        <f>AND($L171="C",$C$7=Data!$G$24)</f>
        <v>0</v>
      </c>
      <c r="AA171" s="25" t="b">
        <f>AND($L171="C",$C$7=Data!$G$23)</f>
        <v>0</v>
      </c>
      <c r="AB171" s="55">
        <f t="shared" si="38"/>
        <v>0</v>
      </c>
      <c r="AC171" s="55">
        <f t="shared" si="32"/>
        <v>0</v>
      </c>
      <c r="AE171" s="55">
        <f t="shared" si="39"/>
        <v>0</v>
      </c>
      <c r="AG171" s="125" t="b">
        <f>OR(AND($C$5=Data!$G$24,K171="A"),AND($C$6=Data!$G$24,K171="B"),AND($C$7=Data!$G$24,K171="C"))*COUNTIFS(B:B,B171,K:K,K171,B:B,"&lt;&gt;"&amp;"",C:C,"&lt;&gt;"&amp;"")&gt;1</f>
        <v>0</v>
      </c>
      <c r="AH171" s="125" t="b">
        <f t="shared" si="40"/>
        <v>0</v>
      </c>
      <c r="AI171" s="55">
        <f t="shared" si="41"/>
        <v>0</v>
      </c>
    </row>
    <row r="172" spans="1:35" ht="30.75" customHeight="1" x14ac:dyDescent="0.25">
      <c r="A172" s="57"/>
      <c r="B172" s="57"/>
      <c r="C172" s="59"/>
      <c r="D172" s="119"/>
      <c r="E172" s="43"/>
      <c r="F172" s="43"/>
      <c r="G172" s="58"/>
      <c r="H172" s="123"/>
      <c r="I172" s="132"/>
      <c r="J172" s="135">
        <f t="shared" si="33"/>
        <v>0</v>
      </c>
      <c r="K172" s="64" t="str">
        <f t="shared" si="28"/>
        <v>0</v>
      </c>
      <c r="L172" s="65" t="str">
        <f t="shared" si="29"/>
        <v>0</v>
      </c>
      <c r="M172" s="55">
        <f>SUMIFS($J:$J,$C:$C,Data!$B$6,$B:$B,$B172)</f>
        <v>0</v>
      </c>
      <c r="N172" s="55">
        <f>SUMIFS($J:$J,$C:$C,Data!$B$7,$B:$B,$B172)</f>
        <v>0</v>
      </c>
      <c r="O172" s="55">
        <f>SUMIFS($J:$J,$C:$C,Data!$B$8,$B:$B,$B172)</f>
        <v>0</v>
      </c>
      <c r="P172" s="55">
        <f t="shared" si="34"/>
        <v>0</v>
      </c>
      <c r="Q172" s="55">
        <f t="shared" si="35"/>
        <v>0</v>
      </c>
      <c r="R172" s="25" t="b">
        <f>AND($L172="A",$C$5=Data!$G$24)</f>
        <v>0</v>
      </c>
      <c r="S172" s="25" t="b">
        <f>AND($L172="A",$C$5=Data!$G$23)</f>
        <v>0</v>
      </c>
      <c r="T172" s="55">
        <f t="shared" si="36"/>
        <v>0</v>
      </c>
      <c r="U172" s="55">
        <f t="shared" si="30"/>
        <v>0</v>
      </c>
      <c r="V172" s="25" t="b">
        <f>AND($L172="B",$C$6=Data!$G$24)</f>
        <v>0</v>
      </c>
      <c r="W172" s="25" t="b">
        <f>AND($L172="B",$C$6=Data!$G$23)</f>
        <v>0</v>
      </c>
      <c r="X172" s="55">
        <f t="shared" si="37"/>
        <v>0</v>
      </c>
      <c r="Y172" s="55">
        <f t="shared" si="31"/>
        <v>0</v>
      </c>
      <c r="Z172" s="25" t="b">
        <f>AND($L172="C",$C$7=Data!$G$24)</f>
        <v>0</v>
      </c>
      <c r="AA172" s="25" t="b">
        <f>AND($L172="C",$C$7=Data!$G$23)</f>
        <v>0</v>
      </c>
      <c r="AB172" s="55">
        <f t="shared" si="38"/>
        <v>0</v>
      </c>
      <c r="AC172" s="55">
        <f t="shared" si="32"/>
        <v>0</v>
      </c>
      <c r="AE172" s="55">
        <f t="shared" si="39"/>
        <v>0</v>
      </c>
      <c r="AG172" s="125" t="b">
        <f>OR(AND($C$5=Data!$G$24,K172="A"),AND($C$6=Data!$G$24,K172="B"),AND($C$7=Data!$G$24,K172="C"))*COUNTIFS(B:B,B172,K:K,K172,B:B,"&lt;&gt;"&amp;"",C:C,"&lt;&gt;"&amp;"")&gt;1</f>
        <v>0</v>
      </c>
      <c r="AH172" s="125" t="b">
        <f t="shared" si="40"/>
        <v>0</v>
      </c>
      <c r="AI172" s="55">
        <f t="shared" si="41"/>
        <v>0</v>
      </c>
    </row>
    <row r="173" spans="1:35" ht="30.75" customHeight="1" x14ac:dyDescent="0.25">
      <c r="A173" s="57"/>
      <c r="B173" s="57"/>
      <c r="C173" s="59"/>
      <c r="D173" s="119"/>
      <c r="E173" s="43"/>
      <c r="F173" s="43"/>
      <c r="G173" s="58"/>
      <c r="H173" s="123"/>
      <c r="I173" s="132"/>
      <c r="J173" s="135">
        <f t="shared" si="33"/>
        <v>0</v>
      </c>
      <c r="K173" s="64" t="str">
        <f t="shared" si="28"/>
        <v>0</v>
      </c>
      <c r="L173" s="65" t="str">
        <f t="shared" si="29"/>
        <v>0</v>
      </c>
      <c r="M173" s="55">
        <f>SUMIFS($J:$J,$C:$C,Data!$B$6,$B:$B,$B173)</f>
        <v>0</v>
      </c>
      <c r="N173" s="55">
        <f>SUMIFS($J:$J,$C:$C,Data!$B$7,$B:$B,$B173)</f>
        <v>0</v>
      </c>
      <c r="O173" s="55">
        <f>SUMIFS($J:$J,$C:$C,Data!$B$8,$B:$B,$B173)</f>
        <v>0</v>
      </c>
      <c r="P173" s="55">
        <f t="shared" si="34"/>
        <v>0</v>
      </c>
      <c r="Q173" s="55">
        <f t="shared" si="35"/>
        <v>0</v>
      </c>
      <c r="R173" s="25" t="b">
        <f>AND($L173="A",$C$5=Data!$G$24)</f>
        <v>0</v>
      </c>
      <c r="S173" s="25" t="b">
        <f>AND($L173="A",$C$5=Data!$G$23)</f>
        <v>0</v>
      </c>
      <c r="T173" s="55">
        <f t="shared" si="36"/>
        <v>0</v>
      </c>
      <c r="U173" s="55">
        <f t="shared" si="30"/>
        <v>0</v>
      </c>
      <c r="V173" s="25" t="b">
        <f>AND($L173="B",$C$6=Data!$G$24)</f>
        <v>0</v>
      </c>
      <c r="W173" s="25" t="b">
        <f>AND($L173="B",$C$6=Data!$G$23)</f>
        <v>0</v>
      </c>
      <c r="X173" s="55">
        <f t="shared" si="37"/>
        <v>0</v>
      </c>
      <c r="Y173" s="55">
        <f t="shared" si="31"/>
        <v>0</v>
      </c>
      <c r="Z173" s="25" t="b">
        <f>AND($L173="C",$C$7=Data!$G$24)</f>
        <v>0</v>
      </c>
      <c r="AA173" s="25" t="b">
        <f>AND($L173="C",$C$7=Data!$G$23)</f>
        <v>0</v>
      </c>
      <c r="AB173" s="55">
        <f t="shared" si="38"/>
        <v>0</v>
      </c>
      <c r="AC173" s="55">
        <f t="shared" si="32"/>
        <v>0</v>
      </c>
      <c r="AE173" s="55">
        <f t="shared" si="39"/>
        <v>0</v>
      </c>
      <c r="AG173" s="125" t="b">
        <f>OR(AND($C$5=Data!$G$24,K173="A"),AND($C$6=Data!$G$24,K173="B"),AND($C$7=Data!$G$24,K173="C"))*COUNTIFS(B:B,B173,K:K,K173,B:B,"&lt;&gt;"&amp;"",C:C,"&lt;&gt;"&amp;"")&gt;1</f>
        <v>0</v>
      </c>
      <c r="AH173" s="125" t="b">
        <f t="shared" si="40"/>
        <v>0</v>
      </c>
      <c r="AI173" s="55">
        <f t="shared" si="41"/>
        <v>0</v>
      </c>
    </row>
    <row r="174" spans="1:35" ht="30.75" customHeight="1" x14ac:dyDescent="0.25">
      <c r="A174" s="57"/>
      <c r="B174" s="57"/>
      <c r="C174" s="59"/>
      <c r="D174" s="119"/>
      <c r="E174" s="43"/>
      <c r="F174" s="43"/>
      <c r="G174" s="58"/>
      <c r="H174" s="123"/>
      <c r="I174" s="132"/>
      <c r="J174" s="135">
        <f t="shared" si="33"/>
        <v>0</v>
      </c>
      <c r="K174" s="64" t="str">
        <f t="shared" si="28"/>
        <v>0</v>
      </c>
      <c r="L174" s="65" t="str">
        <f t="shared" si="29"/>
        <v>0</v>
      </c>
      <c r="M174" s="55">
        <f>SUMIFS($J:$J,$C:$C,Data!$B$6,$B:$B,$B174)</f>
        <v>0</v>
      </c>
      <c r="N174" s="55">
        <f>SUMIFS($J:$J,$C:$C,Data!$B$7,$B:$B,$B174)</f>
        <v>0</v>
      </c>
      <c r="O174" s="55">
        <f>SUMIFS($J:$J,$C:$C,Data!$B$8,$B:$B,$B174)</f>
        <v>0</v>
      </c>
      <c r="P174" s="55">
        <f t="shared" si="34"/>
        <v>0</v>
      </c>
      <c r="Q174" s="55">
        <f t="shared" si="35"/>
        <v>0</v>
      </c>
      <c r="R174" s="25" t="b">
        <f>AND($L174="A",$C$5=Data!$G$24)</f>
        <v>0</v>
      </c>
      <c r="S174" s="25" t="b">
        <f>AND($L174="A",$C$5=Data!$G$23)</f>
        <v>0</v>
      </c>
      <c r="T174" s="55">
        <f t="shared" si="36"/>
        <v>0</v>
      </c>
      <c r="U174" s="55">
        <f t="shared" si="30"/>
        <v>0</v>
      </c>
      <c r="V174" s="25" t="b">
        <f>AND($L174="B",$C$6=Data!$G$24)</f>
        <v>0</v>
      </c>
      <c r="W174" s="25" t="b">
        <f>AND($L174="B",$C$6=Data!$G$23)</f>
        <v>0</v>
      </c>
      <c r="X174" s="55">
        <f t="shared" si="37"/>
        <v>0</v>
      </c>
      <c r="Y174" s="55">
        <f t="shared" si="31"/>
        <v>0</v>
      </c>
      <c r="Z174" s="25" t="b">
        <f>AND($L174="C",$C$7=Data!$G$24)</f>
        <v>0</v>
      </c>
      <c r="AA174" s="25" t="b">
        <f>AND($L174="C",$C$7=Data!$G$23)</f>
        <v>0</v>
      </c>
      <c r="AB174" s="55">
        <f t="shared" si="38"/>
        <v>0</v>
      </c>
      <c r="AC174" s="55">
        <f t="shared" si="32"/>
        <v>0</v>
      </c>
      <c r="AE174" s="55">
        <f t="shared" si="39"/>
        <v>0</v>
      </c>
      <c r="AG174" s="125" t="b">
        <f>OR(AND($C$5=Data!$G$24,K174="A"),AND($C$6=Data!$G$24,K174="B"),AND($C$7=Data!$G$24,K174="C"))*COUNTIFS(B:B,B174,K:K,K174,B:B,"&lt;&gt;"&amp;"",C:C,"&lt;&gt;"&amp;"")&gt;1</f>
        <v>0</v>
      </c>
      <c r="AH174" s="125" t="b">
        <f t="shared" si="40"/>
        <v>0</v>
      </c>
      <c r="AI174" s="55">
        <f t="shared" si="41"/>
        <v>0</v>
      </c>
    </row>
    <row r="175" spans="1:35" ht="30.75" customHeight="1" x14ac:dyDescent="0.25">
      <c r="A175" s="57"/>
      <c r="B175" s="57"/>
      <c r="C175" s="59"/>
      <c r="D175" s="119"/>
      <c r="E175" s="43"/>
      <c r="F175" s="43"/>
      <c r="G175" s="58"/>
      <c r="H175" s="123"/>
      <c r="I175" s="132"/>
      <c r="J175" s="135">
        <f t="shared" si="33"/>
        <v>0</v>
      </c>
      <c r="K175" s="64" t="str">
        <f t="shared" si="28"/>
        <v>0</v>
      </c>
      <c r="L175" s="65" t="str">
        <f t="shared" si="29"/>
        <v>0</v>
      </c>
      <c r="M175" s="55">
        <f>SUMIFS($J:$J,$C:$C,Data!$B$6,$B:$B,$B175)</f>
        <v>0</v>
      </c>
      <c r="N175" s="55">
        <f>SUMIFS($J:$J,$C:$C,Data!$B$7,$B:$B,$B175)</f>
        <v>0</v>
      </c>
      <c r="O175" s="55">
        <f>SUMIFS($J:$J,$C:$C,Data!$B$8,$B:$B,$B175)</f>
        <v>0</v>
      </c>
      <c r="P175" s="55">
        <f t="shared" si="34"/>
        <v>0</v>
      </c>
      <c r="Q175" s="55">
        <f t="shared" si="35"/>
        <v>0</v>
      </c>
      <c r="R175" s="25" t="b">
        <f>AND($L175="A",$C$5=Data!$G$24)</f>
        <v>0</v>
      </c>
      <c r="S175" s="25" t="b">
        <f>AND($L175="A",$C$5=Data!$G$23)</f>
        <v>0</v>
      </c>
      <c r="T175" s="55">
        <f t="shared" si="36"/>
        <v>0</v>
      </c>
      <c r="U175" s="55">
        <f t="shared" si="30"/>
        <v>0</v>
      </c>
      <c r="V175" s="25" t="b">
        <f>AND($L175="B",$C$6=Data!$G$24)</f>
        <v>0</v>
      </c>
      <c r="W175" s="25" t="b">
        <f>AND($L175="B",$C$6=Data!$G$23)</f>
        <v>0</v>
      </c>
      <c r="X175" s="55">
        <f t="shared" si="37"/>
        <v>0</v>
      </c>
      <c r="Y175" s="55">
        <f t="shared" si="31"/>
        <v>0</v>
      </c>
      <c r="Z175" s="25" t="b">
        <f>AND($L175="C",$C$7=Data!$G$24)</f>
        <v>0</v>
      </c>
      <c r="AA175" s="25" t="b">
        <f>AND($L175="C",$C$7=Data!$G$23)</f>
        <v>0</v>
      </c>
      <c r="AB175" s="55">
        <f t="shared" si="38"/>
        <v>0</v>
      </c>
      <c r="AC175" s="55">
        <f t="shared" si="32"/>
        <v>0</v>
      </c>
      <c r="AE175" s="55">
        <f t="shared" si="39"/>
        <v>0</v>
      </c>
      <c r="AG175" s="125" t="b">
        <f>OR(AND($C$5=Data!$G$24,K175="A"),AND($C$6=Data!$G$24,K175="B"),AND($C$7=Data!$G$24,K175="C"))*COUNTIFS(B:B,B175,K:K,K175,B:B,"&lt;&gt;"&amp;"",C:C,"&lt;&gt;"&amp;"")&gt;1</f>
        <v>0</v>
      </c>
      <c r="AH175" s="125" t="b">
        <f t="shared" si="40"/>
        <v>0</v>
      </c>
      <c r="AI175" s="55">
        <f t="shared" si="41"/>
        <v>0</v>
      </c>
    </row>
    <row r="176" spans="1:35" ht="30.75" customHeight="1" x14ac:dyDescent="0.25">
      <c r="A176" s="57"/>
      <c r="B176" s="57"/>
      <c r="C176" s="59"/>
      <c r="D176" s="119"/>
      <c r="E176" s="43"/>
      <c r="F176" s="43"/>
      <c r="G176" s="58"/>
      <c r="H176" s="123"/>
      <c r="I176" s="132"/>
      <c r="J176" s="135">
        <f t="shared" si="33"/>
        <v>0</v>
      </c>
      <c r="K176" s="64" t="str">
        <f t="shared" si="28"/>
        <v>0</v>
      </c>
      <c r="L176" s="65" t="str">
        <f t="shared" si="29"/>
        <v>0</v>
      </c>
      <c r="M176" s="55">
        <f>SUMIFS($J:$J,$C:$C,Data!$B$6,$B:$B,$B176)</f>
        <v>0</v>
      </c>
      <c r="N176" s="55">
        <f>SUMIFS($J:$J,$C:$C,Data!$B$7,$B:$B,$B176)</f>
        <v>0</v>
      </c>
      <c r="O176" s="55">
        <f>SUMIFS($J:$J,$C:$C,Data!$B$8,$B:$B,$B176)</f>
        <v>0</v>
      </c>
      <c r="P176" s="55">
        <f t="shared" si="34"/>
        <v>0</v>
      </c>
      <c r="Q176" s="55">
        <f t="shared" si="35"/>
        <v>0</v>
      </c>
      <c r="R176" s="25" t="b">
        <f>AND($L176="A",$C$5=Data!$G$24)</f>
        <v>0</v>
      </c>
      <c r="S176" s="25" t="b">
        <f>AND($L176="A",$C$5=Data!$G$23)</f>
        <v>0</v>
      </c>
      <c r="T176" s="55">
        <f t="shared" si="36"/>
        <v>0</v>
      </c>
      <c r="U176" s="55">
        <f t="shared" si="30"/>
        <v>0</v>
      </c>
      <c r="V176" s="25" t="b">
        <f>AND($L176="B",$C$6=Data!$G$24)</f>
        <v>0</v>
      </c>
      <c r="W176" s="25" t="b">
        <f>AND($L176="B",$C$6=Data!$G$23)</f>
        <v>0</v>
      </c>
      <c r="X176" s="55">
        <f t="shared" si="37"/>
        <v>0</v>
      </c>
      <c r="Y176" s="55">
        <f t="shared" si="31"/>
        <v>0</v>
      </c>
      <c r="Z176" s="25" t="b">
        <f>AND($L176="C",$C$7=Data!$G$24)</f>
        <v>0</v>
      </c>
      <c r="AA176" s="25" t="b">
        <f>AND($L176="C",$C$7=Data!$G$23)</f>
        <v>0</v>
      </c>
      <c r="AB176" s="55">
        <f t="shared" si="38"/>
        <v>0</v>
      </c>
      <c r="AC176" s="55">
        <f t="shared" si="32"/>
        <v>0</v>
      </c>
      <c r="AE176" s="55">
        <f t="shared" si="39"/>
        <v>0</v>
      </c>
      <c r="AG176" s="125" t="b">
        <f>OR(AND($C$5=Data!$G$24,K176="A"),AND($C$6=Data!$G$24,K176="B"),AND($C$7=Data!$G$24,K176="C"))*COUNTIFS(B:B,B176,K:K,K176,B:B,"&lt;&gt;"&amp;"",C:C,"&lt;&gt;"&amp;"")&gt;1</f>
        <v>0</v>
      </c>
      <c r="AH176" s="125" t="b">
        <f t="shared" si="40"/>
        <v>0</v>
      </c>
      <c r="AI176" s="55">
        <f t="shared" si="41"/>
        <v>0</v>
      </c>
    </row>
    <row r="177" spans="1:35" ht="30.75" customHeight="1" x14ac:dyDescent="0.25">
      <c r="A177" s="57"/>
      <c r="B177" s="57"/>
      <c r="C177" s="59"/>
      <c r="D177" s="119"/>
      <c r="E177" s="43"/>
      <c r="F177" s="43"/>
      <c r="G177" s="58"/>
      <c r="H177" s="123"/>
      <c r="I177" s="132"/>
      <c r="J177" s="135">
        <f t="shared" si="33"/>
        <v>0</v>
      </c>
      <c r="K177" s="64" t="str">
        <f t="shared" si="28"/>
        <v>0</v>
      </c>
      <c r="L177" s="65" t="str">
        <f t="shared" si="29"/>
        <v>0</v>
      </c>
      <c r="M177" s="55">
        <f>SUMIFS($J:$J,$C:$C,Data!$B$6,$B:$B,$B177)</f>
        <v>0</v>
      </c>
      <c r="N177" s="55">
        <f>SUMIFS($J:$J,$C:$C,Data!$B$7,$B:$B,$B177)</f>
        <v>0</v>
      </c>
      <c r="O177" s="55">
        <f>SUMIFS($J:$J,$C:$C,Data!$B$8,$B:$B,$B177)</f>
        <v>0</v>
      </c>
      <c r="P177" s="55">
        <f t="shared" si="34"/>
        <v>0</v>
      </c>
      <c r="Q177" s="55">
        <f t="shared" si="35"/>
        <v>0</v>
      </c>
      <c r="R177" s="25" t="b">
        <f>AND($L177="A",$C$5=Data!$G$24)</f>
        <v>0</v>
      </c>
      <c r="S177" s="25" t="b">
        <f>AND($L177="A",$C$5=Data!$G$23)</f>
        <v>0</v>
      </c>
      <c r="T177" s="55">
        <f t="shared" si="36"/>
        <v>0</v>
      </c>
      <c r="U177" s="55">
        <f t="shared" si="30"/>
        <v>0</v>
      </c>
      <c r="V177" s="25" t="b">
        <f>AND($L177="B",$C$6=Data!$G$24)</f>
        <v>0</v>
      </c>
      <c r="W177" s="25" t="b">
        <f>AND($L177="B",$C$6=Data!$G$23)</f>
        <v>0</v>
      </c>
      <c r="X177" s="55">
        <f t="shared" si="37"/>
        <v>0</v>
      </c>
      <c r="Y177" s="55">
        <f t="shared" si="31"/>
        <v>0</v>
      </c>
      <c r="Z177" s="25" t="b">
        <f>AND($L177="C",$C$7=Data!$G$24)</f>
        <v>0</v>
      </c>
      <c r="AA177" s="25" t="b">
        <f>AND($L177="C",$C$7=Data!$G$23)</f>
        <v>0</v>
      </c>
      <c r="AB177" s="55">
        <f t="shared" si="38"/>
        <v>0</v>
      </c>
      <c r="AC177" s="55">
        <f t="shared" si="32"/>
        <v>0</v>
      </c>
      <c r="AE177" s="55">
        <f t="shared" si="39"/>
        <v>0</v>
      </c>
      <c r="AG177" s="125" t="b">
        <f>OR(AND($C$5=Data!$G$24,K177="A"),AND($C$6=Data!$G$24,K177="B"),AND($C$7=Data!$G$24,K177="C"))*COUNTIFS(B:B,B177,K:K,K177,B:B,"&lt;&gt;"&amp;"",C:C,"&lt;&gt;"&amp;"")&gt;1</f>
        <v>0</v>
      </c>
      <c r="AH177" s="125" t="b">
        <f t="shared" si="40"/>
        <v>0</v>
      </c>
      <c r="AI177" s="55">
        <f t="shared" si="41"/>
        <v>0</v>
      </c>
    </row>
    <row r="178" spans="1:35" ht="30.75" customHeight="1" x14ac:dyDescent="0.25">
      <c r="A178" s="57"/>
      <c r="B178" s="57"/>
      <c r="C178" s="59"/>
      <c r="D178" s="119"/>
      <c r="E178" s="43"/>
      <c r="F178" s="43"/>
      <c r="G178" s="58"/>
      <c r="H178" s="123"/>
      <c r="I178" s="132"/>
      <c r="J178" s="135">
        <f t="shared" si="33"/>
        <v>0</v>
      </c>
      <c r="K178" s="64" t="str">
        <f t="shared" si="28"/>
        <v>0</v>
      </c>
      <c r="L178" s="65" t="str">
        <f t="shared" si="29"/>
        <v>0</v>
      </c>
      <c r="M178" s="55">
        <f>SUMIFS($J:$J,$C:$C,Data!$B$6,$B:$B,$B178)</f>
        <v>0</v>
      </c>
      <c r="N178" s="55">
        <f>SUMIFS($J:$J,$C:$C,Data!$B$7,$B:$B,$B178)</f>
        <v>0</v>
      </c>
      <c r="O178" s="55">
        <f>SUMIFS($J:$J,$C:$C,Data!$B$8,$B:$B,$B178)</f>
        <v>0</v>
      </c>
      <c r="P178" s="55">
        <f t="shared" si="34"/>
        <v>0</v>
      </c>
      <c r="Q178" s="55">
        <f t="shared" si="35"/>
        <v>0</v>
      </c>
      <c r="R178" s="25" t="b">
        <f>AND($L178="A",$C$5=Data!$G$24)</f>
        <v>0</v>
      </c>
      <c r="S178" s="25" t="b">
        <f>AND($L178="A",$C$5=Data!$G$23)</f>
        <v>0</v>
      </c>
      <c r="T178" s="55">
        <f t="shared" si="36"/>
        <v>0</v>
      </c>
      <c r="U178" s="55">
        <f t="shared" si="30"/>
        <v>0</v>
      </c>
      <c r="V178" s="25" t="b">
        <f>AND($L178="B",$C$6=Data!$G$24)</f>
        <v>0</v>
      </c>
      <c r="W178" s="25" t="b">
        <f>AND($L178="B",$C$6=Data!$G$23)</f>
        <v>0</v>
      </c>
      <c r="X178" s="55">
        <f t="shared" si="37"/>
        <v>0</v>
      </c>
      <c r="Y178" s="55">
        <f t="shared" si="31"/>
        <v>0</v>
      </c>
      <c r="Z178" s="25" t="b">
        <f>AND($L178="C",$C$7=Data!$G$24)</f>
        <v>0</v>
      </c>
      <c r="AA178" s="25" t="b">
        <f>AND($L178="C",$C$7=Data!$G$23)</f>
        <v>0</v>
      </c>
      <c r="AB178" s="55">
        <f t="shared" si="38"/>
        <v>0</v>
      </c>
      <c r="AC178" s="55">
        <f t="shared" si="32"/>
        <v>0</v>
      </c>
      <c r="AE178" s="55">
        <f t="shared" si="39"/>
        <v>0</v>
      </c>
      <c r="AG178" s="125" t="b">
        <f>OR(AND($C$5=Data!$G$24,K178="A"),AND($C$6=Data!$G$24,K178="B"),AND($C$7=Data!$G$24,K178="C"))*COUNTIFS(B:B,B178,K:K,K178,B:B,"&lt;&gt;"&amp;"",C:C,"&lt;&gt;"&amp;"")&gt;1</f>
        <v>0</v>
      </c>
      <c r="AH178" s="125" t="b">
        <f t="shared" si="40"/>
        <v>0</v>
      </c>
      <c r="AI178" s="55">
        <f t="shared" si="41"/>
        <v>0</v>
      </c>
    </row>
    <row r="179" spans="1:35" ht="30.75" customHeight="1" x14ac:dyDescent="0.25">
      <c r="A179" s="57"/>
      <c r="B179" s="57"/>
      <c r="C179" s="59"/>
      <c r="D179" s="119"/>
      <c r="E179" s="43"/>
      <c r="F179" s="43"/>
      <c r="G179" s="58"/>
      <c r="H179" s="123"/>
      <c r="I179" s="132"/>
      <c r="J179" s="135">
        <f t="shared" si="33"/>
        <v>0</v>
      </c>
      <c r="K179" s="64" t="str">
        <f t="shared" si="28"/>
        <v>0</v>
      </c>
      <c r="L179" s="65" t="str">
        <f t="shared" si="29"/>
        <v>0</v>
      </c>
      <c r="M179" s="55">
        <f>SUMIFS($J:$J,$C:$C,Data!$B$6,$B:$B,$B179)</f>
        <v>0</v>
      </c>
      <c r="N179" s="55">
        <f>SUMIFS($J:$J,$C:$C,Data!$B$7,$B:$B,$B179)</f>
        <v>0</v>
      </c>
      <c r="O179" s="55">
        <f>SUMIFS($J:$J,$C:$C,Data!$B$8,$B:$B,$B179)</f>
        <v>0</v>
      </c>
      <c r="P179" s="55">
        <f t="shared" si="34"/>
        <v>0</v>
      </c>
      <c r="Q179" s="55">
        <f t="shared" si="35"/>
        <v>0</v>
      </c>
      <c r="R179" s="25" t="b">
        <f>AND($L179="A",$C$5=Data!$G$24)</f>
        <v>0</v>
      </c>
      <c r="S179" s="25" t="b">
        <f>AND($L179="A",$C$5=Data!$G$23)</f>
        <v>0</v>
      </c>
      <c r="T179" s="55">
        <f t="shared" si="36"/>
        <v>0</v>
      </c>
      <c r="U179" s="55">
        <f t="shared" si="30"/>
        <v>0</v>
      </c>
      <c r="V179" s="25" t="b">
        <f>AND($L179="B",$C$6=Data!$G$24)</f>
        <v>0</v>
      </c>
      <c r="W179" s="25" t="b">
        <f>AND($L179="B",$C$6=Data!$G$23)</f>
        <v>0</v>
      </c>
      <c r="X179" s="55">
        <f t="shared" si="37"/>
        <v>0</v>
      </c>
      <c r="Y179" s="55">
        <f t="shared" si="31"/>
        <v>0</v>
      </c>
      <c r="Z179" s="25" t="b">
        <f>AND($L179="C",$C$7=Data!$G$24)</f>
        <v>0</v>
      </c>
      <c r="AA179" s="25" t="b">
        <f>AND($L179="C",$C$7=Data!$G$23)</f>
        <v>0</v>
      </c>
      <c r="AB179" s="55">
        <f t="shared" si="38"/>
        <v>0</v>
      </c>
      <c r="AC179" s="55">
        <f t="shared" si="32"/>
        <v>0</v>
      </c>
      <c r="AE179" s="55">
        <f t="shared" si="39"/>
        <v>0</v>
      </c>
      <c r="AG179" s="125" t="b">
        <f>OR(AND($C$5=Data!$G$24,K179="A"),AND($C$6=Data!$G$24,K179="B"),AND($C$7=Data!$G$24,K179="C"))*COUNTIFS(B:B,B179,K:K,K179,B:B,"&lt;&gt;"&amp;"",C:C,"&lt;&gt;"&amp;"")&gt;1</f>
        <v>0</v>
      </c>
      <c r="AH179" s="125" t="b">
        <f t="shared" si="40"/>
        <v>0</v>
      </c>
      <c r="AI179" s="55">
        <f t="shared" si="41"/>
        <v>0</v>
      </c>
    </row>
    <row r="180" spans="1:35" ht="30.75" customHeight="1" x14ac:dyDescent="0.25">
      <c r="A180" s="57"/>
      <c r="B180" s="57"/>
      <c r="C180" s="59"/>
      <c r="D180" s="119"/>
      <c r="E180" s="43"/>
      <c r="F180" s="43"/>
      <c r="G180" s="58"/>
      <c r="H180" s="123"/>
      <c r="I180" s="132"/>
      <c r="J180" s="135">
        <f t="shared" si="33"/>
        <v>0</v>
      </c>
      <c r="K180" s="64" t="str">
        <f t="shared" si="28"/>
        <v>0</v>
      </c>
      <c r="L180" s="65" t="str">
        <f t="shared" si="29"/>
        <v>0</v>
      </c>
      <c r="M180" s="55">
        <f>SUMIFS($J:$J,$C:$C,Data!$B$6,$B:$B,$B180)</f>
        <v>0</v>
      </c>
      <c r="N180" s="55">
        <f>SUMIFS($J:$J,$C:$C,Data!$B$7,$B:$B,$B180)</f>
        <v>0</v>
      </c>
      <c r="O180" s="55">
        <f>SUMIFS($J:$J,$C:$C,Data!$B$8,$B:$B,$B180)</f>
        <v>0</v>
      </c>
      <c r="P180" s="55">
        <f t="shared" si="34"/>
        <v>0</v>
      </c>
      <c r="Q180" s="55">
        <f t="shared" si="35"/>
        <v>0</v>
      </c>
      <c r="R180" s="25" t="b">
        <f>AND($L180="A",$C$5=Data!$G$24)</f>
        <v>0</v>
      </c>
      <c r="S180" s="25" t="b">
        <f>AND($L180="A",$C$5=Data!$G$23)</f>
        <v>0</v>
      </c>
      <c r="T180" s="55">
        <f t="shared" si="36"/>
        <v>0</v>
      </c>
      <c r="U180" s="55">
        <f t="shared" si="30"/>
        <v>0</v>
      </c>
      <c r="V180" s="25" t="b">
        <f>AND($L180="B",$C$6=Data!$G$24)</f>
        <v>0</v>
      </c>
      <c r="W180" s="25" t="b">
        <f>AND($L180="B",$C$6=Data!$G$23)</f>
        <v>0</v>
      </c>
      <c r="X180" s="55">
        <f t="shared" si="37"/>
        <v>0</v>
      </c>
      <c r="Y180" s="55">
        <f t="shared" si="31"/>
        <v>0</v>
      </c>
      <c r="Z180" s="25" t="b">
        <f>AND($L180="C",$C$7=Data!$G$24)</f>
        <v>0</v>
      </c>
      <c r="AA180" s="25" t="b">
        <f>AND($L180="C",$C$7=Data!$G$23)</f>
        <v>0</v>
      </c>
      <c r="AB180" s="55">
        <f t="shared" si="38"/>
        <v>0</v>
      </c>
      <c r="AC180" s="55">
        <f t="shared" si="32"/>
        <v>0</v>
      </c>
      <c r="AE180" s="55">
        <f t="shared" si="39"/>
        <v>0</v>
      </c>
      <c r="AG180" s="125" t="b">
        <f>OR(AND($C$5=Data!$G$24,K180="A"),AND($C$6=Data!$G$24,K180="B"),AND($C$7=Data!$G$24,K180="C"))*COUNTIFS(B:B,B180,K:K,K180,B:B,"&lt;&gt;"&amp;"",C:C,"&lt;&gt;"&amp;"")&gt;1</f>
        <v>0</v>
      </c>
      <c r="AH180" s="125" t="b">
        <f t="shared" si="40"/>
        <v>0</v>
      </c>
      <c r="AI180" s="55">
        <f t="shared" si="41"/>
        <v>0</v>
      </c>
    </row>
    <row r="181" spans="1:35" ht="30.75" customHeight="1" x14ac:dyDescent="0.25">
      <c r="A181" s="57"/>
      <c r="B181" s="57"/>
      <c r="C181" s="59"/>
      <c r="D181" s="119"/>
      <c r="E181" s="43"/>
      <c r="F181" s="43"/>
      <c r="G181" s="58"/>
      <c r="H181" s="123"/>
      <c r="I181" s="132"/>
      <c r="J181" s="135">
        <f t="shared" si="33"/>
        <v>0</v>
      </c>
      <c r="K181" s="64" t="str">
        <f t="shared" si="28"/>
        <v>0</v>
      </c>
      <c r="L181" s="65" t="str">
        <f t="shared" si="29"/>
        <v>0</v>
      </c>
      <c r="M181" s="55">
        <f>SUMIFS($J:$J,$C:$C,Data!$B$6,$B:$B,$B181)</f>
        <v>0</v>
      </c>
      <c r="N181" s="55">
        <f>SUMIFS($J:$J,$C:$C,Data!$B$7,$B:$B,$B181)</f>
        <v>0</v>
      </c>
      <c r="O181" s="55">
        <f>SUMIFS($J:$J,$C:$C,Data!$B$8,$B:$B,$B181)</f>
        <v>0</v>
      </c>
      <c r="P181" s="55">
        <f t="shared" si="34"/>
        <v>0</v>
      </c>
      <c r="Q181" s="55">
        <f t="shared" si="35"/>
        <v>0</v>
      </c>
      <c r="R181" s="25" t="b">
        <f>AND($L181="A",$C$5=Data!$G$24)</f>
        <v>0</v>
      </c>
      <c r="S181" s="25" t="b">
        <f>AND($L181="A",$C$5=Data!$G$23)</f>
        <v>0</v>
      </c>
      <c r="T181" s="55">
        <f t="shared" si="36"/>
        <v>0</v>
      </c>
      <c r="U181" s="55">
        <f t="shared" si="30"/>
        <v>0</v>
      </c>
      <c r="V181" s="25" t="b">
        <f>AND($L181="B",$C$6=Data!$G$24)</f>
        <v>0</v>
      </c>
      <c r="W181" s="25" t="b">
        <f>AND($L181="B",$C$6=Data!$G$23)</f>
        <v>0</v>
      </c>
      <c r="X181" s="55">
        <f t="shared" si="37"/>
        <v>0</v>
      </c>
      <c r="Y181" s="55">
        <f t="shared" si="31"/>
        <v>0</v>
      </c>
      <c r="Z181" s="25" t="b">
        <f>AND($L181="C",$C$7=Data!$G$24)</f>
        <v>0</v>
      </c>
      <c r="AA181" s="25" t="b">
        <f>AND($L181="C",$C$7=Data!$G$23)</f>
        <v>0</v>
      </c>
      <c r="AB181" s="55">
        <f t="shared" si="38"/>
        <v>0</v>
      </c>
      <c r="AC181" s="55">
        <f t="shared" si="32"/>
        <v>0</v>
      </c>
      <c r="AE181" s="55">
        <f t="shared" si="39"/>
        <v>0</v>
      </c>
      <c r="AG181" s="125" t="b">
        <f>OR(AND($C$5=Data!$G$24,K181="A"),AND($C$6=Data!$G$24,K181="B"),AND($C$7=Data!$G$24,K181="C"))*COUNTIFS(B:B,B181,K:K,K181,B:B,"&lt;&gt;"&amp;"",C:C,"&lt;&gt;"&amp;"")&gt;1</f>
        <v>0</v>
      </c>
      <c r="AH181" s="125" t="b">
        <f t="shared" si="40"/>
        <v>0</v>
      </c>
      <c r="AI181" s="55">
        <f t="shared" si="41"/>
        <v>0</v>
      </c>
    </row>
    <row r="182" spans="1:35" ht="30.75" customHeight="1" x14ac:dyDescent="0.25">
      <c r="A182" s="57"/>
      <c r="B182" s="57"/>
      <c r="C182" s="59"/>
      <c r="D182" s="119"/>
      <c r="E182" s="43"/>
      <c r="F182" s="43"/>
      <c r="G182" s="58"/>
      <c r="H182" s="123"/>
      <c r="I182" s="132"/>
      <c r="J182" s="135">
        <f t="shared" si="33"/>
        <v>0</v>
      </c>
      <c r="K182" s="64" t="str">
        <f t="shared" si="28"/>
        <v>0</v>
      </c>
      <c r="L182" s="65" t="str">
        <f t="shared" si="29"/>
        <v>0</v>
      </c>
      <c r="M182" s="55">
        <f>SUMIFS($J:$J,$C:$C,Data!$B$6,$B:$B,$B182)</f>
        <v>0</v>
      </c>
      <c r="N182" s="55">
        <f>SUMIFS($J:$J,$C:$C,Data!$B$7,$B:$B,$B182)</f>
        <v>0</v>
      </c>
      <c r="O182" s="55">
        <f>SUMIFS($J:$J,$C:$C,Data!$B$8,$B:$B,$B182)</f>
        <v>0</v>
      </c>
      <c r="P182" s="55">
        <f t="shared" si="34"/>
        <v>0</v>
      </c>
      <c r="Q182" s="55">
        <f t="shared" si="35"/>
        <v>0</v>
      </c>
      <c r="R182" s="25" t="b">
        <f>AND($L182="A",$C$5=Data!$G$24)</f>
        <v>0</v>
      </c>
      <c r="S182" s="25" t="b">
        <f>AND($L182="A",$C$5=Data!$G$23)</f>
        <v>0</v>
      </c>
      <c r="T182" s="55">
        <f t="shared" si="36"/>
        <v>0</v>
      </c>
      <c r="U182" s="55">
        <f t="shared" si="30"/>
        <v>0</v>
      </c>
      <c r="V182" s="25" t="b">
        <f>AND($L182="B",$C$6=Data!$G$24)</f>
        <v>0</v>
      </c>
      <c r="W182" s="25" t="b">
        <f>AND($L182="B",$C$6=Data!$G$23)</f>
        <v>0</v>
      </c>
      <c r="X182" s="55">
        <f t="shared" si="37"/>
        <v>0</v>
      </c>
      <c r="Y182" s="55">
        <f t="shared" si="31"/>
        <v>0</v>
      </c>
      <c r="Z182" s="25" t="b">
        <f>AND($L182="C",$C$7=Data!$G$24)</f>
        <v>0</v>
      </c>
      <c r="AA182" s="25" t="b">
        <f>AND($L182="C",$C$7=Data!$G$23)</f>
        <v>0</v>
      </c>
      <c r="AB182" s="55">
        <f t="shared" si="38"/>
        <v>0</v>
      </c>
      <c r="AC182" s="55">
        <f t="shared" si="32"/>
        <v>0</v>
      </c>
      <c r="AE182" s="55">
        <f t="shared" si="39"/>
        <v>0</v>
      </c>
      <c r="AG182" s="125" t="b">
        <f>OR(AND($C$5=Data!$G$24,K182="A"),AND($C$6=Data!$G$24,K182="B"),AND($C$7=Data!$G$24,K182="C"))*COUNTIFS(B:B,B182,K:K,K182,B:B,"&lt;&gt;"&amp;"",C:C,"&lt;&gt;"&amp;"")&gt;1</f>
        <v>0</v>
      </c>
      <c r="AH182" s="125" t="b">
        <f t="shared" si="40"/>
        <v>0</v>
      </c>
      <c r="AI182" s="55">
        <f t="shared" si="41"/>
        <v>0</v>
      </c>
    </row>
    <row r="183" spans="1:35" ht="30.75" customHeight="1" x14ac:dyDescent="0.25">
      <c r="A183" s="57"/>
      <c r="B183" s="57"/>
      <c r="C183" s="59"/>
      <c r="D183" s="119"/>
      <c r="E183" s="43"/>
      <c r="F183" s="43"/>
      <c r="G183" s="58"/>
      <c r="H183" s="123"/>
      <c r="I183" s="132"/>
      <c r="J183" s="135">
        <f t="shared" si="33"/>
        <v>0</v>
      </c>
      <c r="K183" s="64" t="str">
        <f t="shared" si="28"/>
        <v>0</v>
      </c>
      <c r="L183" s="65" t="str">
        <f t="shared" si="29"/>
        <v>0</v>
      </c>
      <c r="M183" s="55">
        <f>SUMIFS($J:$J,$C:$C,Data!$B$6,$B:$B,$B183)</f>
        <v>0</v>
      </c>
      <c r="N183" s="55">
        <f>SUMIFS($J:$J,$C:$C,Data!$B$7,$B:$B,$B183)</f>
        <v>0</v>
      </c>
      <c r="O183" s="55">
        <f>SUMIFS($J:$J,$C:$C,Data!$B$8,$B:$B,$B183)</f>
        <v>0</v>
      </c>
      <c r="P183" s="55">
        <f t="shared" si="34"/>
        <v>0</v>
      </c>
      <c r="Q183" s="55">
        <f t="shared" si="35"/>
        <v>0</v>
      </c>
      <c r="R183" s="25" t="b">
        <f>AND($L183="A",$C$5=Data!$G$24)</f>
        <v>0</v>
      </c>
      <c r="S183" s="25" t="b">
        <f>AND($L183="A",$C$5=Data!$G$23)</f>
        <v>0</v>
      </c>
      <c r="T183" s="55">
        <f t="shared" si="36"/>
        <v>0</v>
      </c>
      <c r="U183" s="55">
        <f t="shared" si="30"/>
        <v>0</v>
      </c>
      <c r="V183" s="25" t="b">
        <f>AND($L183="B",$C$6=Data!$G$24)</f>
        <v>0</v>
      </c>
      <c r="W183" s="25" t="b">
        <f>AND($L183="B",$C$6=Data!$G$23)</f>
        <v>0</v>
      </c>
      <c r="X183" s="55">
        <f t="shared" si="37"/>
        <v>0</v>
      </c>
      <c r="Y183" s="55">
        <f t="shared" si="31"/>
        <v>0</v>
      </c>
      <c r="Z183" s="25" t="b">
        <f>AND($L183="C",$C$7=Data!$G$24)</f>
        <v>0</v>
      </c>
      <c r="AA183" s="25" t="b">
        <f>AND($L183="C",$C$7=Data!$G$23)</f>
        <v>0</v>
      </c>
      <c r="AB183" s="55">
        <f t="shared" si="38"/>
        <v>0</v>
      </c>
      <c r="AC183" s="55">
        <f t="shared" si="32"/>
        <v>0</v>
      </c>
      <c r="AE183" s="55">
        <f t="shared" si="39"/>
        <v>0</v>
      </c>
      <c r="AG183" s="125" t="b">
        <f>OR(AND($C$5=Data!$G$24,K183="A"),AND($C$6=Data!$G$24,K183="B"),AND($C$7=Data!$G$24,K183="C"))*COUNTIFS(B:B,B183,K:K,K183,B:B,"&lt;&gt;"&amp;"",C:C,"&lt;&gt;"&amp;"")&gt;1</f>
        <v>0</v>
      </c>
      <c r="AH183" s="125" t="b">
        <f t="shared" si="40"/>
        <v>0</v>
      </c>
      <c r="AI183" s="55">
        <f t="shared" si="41"/>
        <v>0</v>
      </c>
    </row>
    <row r="184" spans="1:35" ht="30.75" customHeight="1" x14ac:dyDescent="0.25">
      <c r="A184" s="57"/>
      <c r="B184" s="57"/>
      <c r="C184" s="59"/>
      <c r="D184" s="119"/>
      <c r="E184" s="43"/>
      <c r="F184" s="43"/>
      <c r="G184" s="58"/>
      <c r="H184" s="123"/>
      <c r="I184" s="132"/>
      <c r="J184" s="135">
        <f t="shared" si="33"/>
        <v>0</v>
      </c>
      <c r="K184" s="64" t="str">
        <f t="shared" si="28"/>
        <v>0</v>
      </c>
      <c r="L184" s="65" t="str">
        <f t="shared" si="29"/>
        <v>0</v>
      </c>
      <c r="M184" s="55">
        <f>SUMIFS($J:$J,$C:$C,Data!$B$6,$B:$B,$B184)</f>
        <v>0</v>
      </c>
      <c r="N184" s="55">
        <f>SUMIFS($J:$J,$C:$C,Data!$B$7,$B:$B,$B184)</f>
        <v>0</v>
      </c>
      <c r="O184" s="55">
        <f>SUMIFS($J:$J,$C:$C,Data!$B$8,$B:$B,$B184)</f>
        <v>0</v>
      </c>
      <c r="P184" s="55">
        <f t="shared" si="34"/>
        <v>0</v>
      </c>
      <c r="Q184" s="55">
        <f t="shared" si="35"/>
        <v>0</v>
      </c>
      <c r="R184" s="25" t="b">
        <f>AND($L184="A",$C$5=Data!$G$24)</f>
        <v>0</v>
      </c>
      <c r="S184" s="25" t="b">
        <f>AND($L184="A",$C$5=Data!$G$23)</f>
        <v>0</v>
      </c>
      <c r="T184" s="55">
        <f t="shared" si="36"/>
        <v>0</v>
      </c>
      <c r="U184" s="55">
        <f t="shared" si="30"/>
        <v>0</v>
      </c>
      <c r="V184" s="25" t="b">
        <f>AND($L184="B",$C$6=Data!$G$24)</f>
        <v>0</v>
      </c>
      <c r="W184" s="25" t="b">
        <f>AND($L184="B",$C$6=Data!$G$23)</f>
        <v>0</v>
      </c>
      <c r="X184" s="55">
        <f t="shared" si="37"/>
        <v>0</v>
      </c>
      <c r="Y184" s="55">
        <f t="shared" si="31"/>
        <v>0</v>
      </c>
      <c r="Z184" s="25" t="b">
        <f>AND($L184="C",$C$7=Data!$G$24)</f>
        <v>0</v>
      </c>
      <c r="AA184" s="25" t="b">
        <f>AND($L184="C",$C$7=Data!$G$23)</f>
        <v>0</v>
      </c>
      <c r="AB184" s="55">
        <f t="shared" si="38"/>
        <v>0</v>
      </c>
      <c r="AC184" s="55">
        <f t="shared" si="32"/>
        <v>0</v>
      </c>
      <c r="AE184" s="55">
        <f t="shared" si="39"/>
        <v>0</v>
      </c>
      <c r="AG184" s="125" t="b">
        <f>OR(AND($C$5=Data!$G$24,K184="A"),AND($C$6=Data!$G$24,K184="B"),AND($C$7=Data!$G$24,K184="C"))*COUNTIFS(B:B,B184,K:K,K184,B:B,"&lt;&gt;"&amp;"",C:C,"&lt;&gt;"&amp;"")&gt;1</f>
        <v>0</v>
      </c>
      <c r="AH184" s="125" t="b">
        <f t="shared" si="40"/>
        <v>0</v>
      </c>
      <c r="AI184" s="55">
        <f t="shared" si="41"/>
        <v>0</v>
      </c>
    </row>
    <row r="185" spans="1:35" ht="30.75" customHeight="1" x14ac:dyDescent="0.25">
      <c r="A185" s="57"/>
      <c r="B185" s="57"/>
      <c r="C185" s="59"/>
      <c r="D185" s="119"/>
      <c r="E185" s="43"/>
      <c r="F185" s="43"/>
      <c r="G185" s="58"/>
      <c r="H185" s="123"/>
      <c r="I185" s="132"/>
      <c r="J185" s="135">
        <f t="shared" si="33"/>
        <v>0</v>
      </c>
      <c r="K185" s="64" t="str">
        <f t="shared" si="28"/>
        <v>0</v>
      </c>
      <c r="L185" s="65" t="str">
        <f t="shared" si="29"/>
        <v>0</v>
      </c>
      <c r="M185" s="55">
        <f>SUMIFS($J:$J,$C:$C,Data!$B$6,$B:$B,$B185)</f>
        <v>0</v>
      </c>
      <c r="N185" s="55">
        <f>SUMIFS($J:$J,$C:$C,Data!$B$7,$B:$B,$B185)</f>
        <v>0</v>
      </c>
      <c r="O185" s="55">
        <f>SUMIFS($J:$J,$C:$C,Data!$B$8,$B:$B,$B185)</f>
        <v>0</v>
      </c>
      <c r="P185" s="55">
        <f t="shared" si="34"/>
        <v>0</v>
      </c>
      <c r="Q185" s="55">
        <f t="shared" si="35"/>
        <v>0</v>
      </c>
      <c r="R185" s="25" t="b">
        <f>AND($L185="A",$C$5=Data!$G$24)</f>
        <v>0</v>
      </c>
      <c r="S185" s="25" t="b">
        <f>AND($L185="A",$C$5=Data!$G$23)</f>
        <v>0</v>
      </c>
      <c r="T185" s="55">
        <f t="shared" si="36"/>
        <v>0</v>
      </c>
      <c r="U185" s="55">
        <f t="shared" si="30"/>
        <v>0</v>
      </c>
      <c r="V185" s="25" t="b">
        <f>AND($L185="B",$C$6=Data!$G$24)</f>
        <v>0</v>
      </c>
      <c r="W185" s="25" t="b">
        <f>AND($L185="B",$C$6=Data!$G$23)</f>
        <v>0</v>
      </c>
      <c r="X185" s="55">
        <f t="shared" si="37"/>
        <v>0</v>
      </c>
      <c r="Y185" s="55">
        <f t="shared" si="31"/>
        <v>0</v>
      </c>
      <c r="Z185" s="25" t="b">
        <f>AND($L185="C",$C$7=Data!$G$24)</f>
        <v>0</v>
      </c>
      <c r="AA185" s="25" t="b">
        <f>AND($L185="C",$C$7=Data!$G$23)</f>
        <v>0</v>
      </c>
      <c r="AB185" s="55">
        <f t="shared" si="38"/>
        <v>0</v>
      </c>
      <c r="AC185" s="55">
        <f t="shared" si="32"/>
        <v>0</v>
      </c>
      <c r="AE185" s="55">
        <f t="shared" si="39"/>
        <v>0</v>
      </c>
      <c r="AG185" s="125" t="b">
        <f>OR(AND($C$5=Data!$G$24,K185="A"),AND($C$6=Data!$G$24,K185="B"),AND($C$7=Data!$G$24,K185="C"))*COUNTIFS(B:B,B185,K:K,K185,B:B,"&lt;&gt;"&amp;"",C:C,"&lt;&gt;"&amp;"")&gt;1</f>
        <v>0</v>
      </c>
      <c r="AH185" s="125" t="b">
        <f t="shared" si="40"/>
        <v>0</v>
      </c>
      <c r="AI185" s="55">
        <f t="shared" si="41"/>
        <v>0</v>
      </c>
    </row>
    <row r="186" spans="1:35" ht="30.75" customHeight="1" x14ac:dyDescent="0.25">
      <c r="A186" s="57"/>
      <c r="B186" s="57"/>
      <c r="C186" s="59"/>
      <c r="D186" s="119"/>
      <c r="E186" s="43"/>
      <c r="F186" s="43"/>
      <c r="G186" s="58"/>
      <c r="H186" s="123"/>
      <c r="I186" s="132"/>
      <c r="J186" s="135">
        <f t="shared" si="33"/>
        <v>0</v>
      </c>
      <c r="K186" s="64" t="str">
        <f t="shared" si="28"/>
        <v>0</v>
      </c>
      <c r="L186" s="65" t="str">
        <f t="shared" si="29"/>
        <v>0</v>
      </c>
      <c r="M186" s="55">
        <f>SUMIFS($J:$J,$C:$C,Data!$B$6,$B:$B,$B186)</f>
        <v>0</v>
      </c>
      <c r="N186" s="55">
        <f>SUMIFS($J:$J,$C:$C,Data!$B$7,$B:$B,$B186)</f>
        <v>0</v>
      </c>
      <c r="O186" s="55">
        <f>SUMIFS($J:$J,$C:$C,Data!$B$8,$B:$B,$B186)</f>
        <v>0</v>
      </c>
      <c r="P186" s="55">
        <f t="shared" si="34"/>
        <v>0</v>
      </c>
      <c r="Q186" s="55">
        <f t="shared" si="35"/>
        <v>0</v>
      </c>
      <c r="R186" s="25" t="b">
        <f>AND($L186="A",$C$5=Data!$G$24)</f>
        <v>0</v>
      </c>
      <c r="S186" s="25" t="b">
        <f>AND($L186="A",$C$5=Data!$G$23)</f>
        <v>0</v>
      </c>
      <c r="T186" s="55">
        <f t="shared" si="36"/>
        <v>0</v>
      </c>
      <c r="U186" s="55">
        <f t="shared" si="30"/>
        <v>0</v>
      </c>
      <c r="V186" s="25" t="b">
        <f>AND($L186="B",$C$6=Data!$G$24)</f>
        <v>0</v>
      </c>
      <c r="W186" s="25" t="b">
        <f>AND($L186="B",$C$6=Data!$G$23)</f>
        <v>0</v>
      </c>
      <c r="X186" s="55">
        <f t="shared" si="37"/>
        <v>0</v>
      </c>
      <c r="Y186" s="55">
        <f t="shared" si="31"/>
        <v>0</v>
      </c>
      <c r="Z186" s="25" t="b">
        <f>AND($L186="C",$C$7=Data!$G$24)</f>
        <v>0</v>
      </c>
      <c r="AA186" s="25" t="b">
        <f>AND($L186="C",$C$7=Data!$G$23)</f>
        <v>0</v>
      </c>
      <c r="AB186" s="55">
        <f t="shared" si="38"/>
        <v>0</v>
      </c>
      <c r="AC186" s="55">
        <f t="shared" si="32"/>
        <v>0</v>
      </c>
      <c r="AE186" s="55">
        <f t="shared" si="39"/>
        <v>0</v>
      </c>
      <c r="AG186" s="125" t="b">
        <f>OR(AND($C$5=Data!$G$24,K186="A"),AND($C$6=Data!$G$24,K186="B"),AND($C$7=Data!$G$24,K186="C"))*COUNTIFS(B:B,B186,K:K,K186,B:B,"&lt;&gt;"&amp;"",C:C,"&lt;&gt;"&amp;"")&gt;1</f>
        <v>0</v>
      </c>
      <c r="AH186" s="125" t="b">
        <f t="shared" si="40"/>
        <v>0</v>
      </c>
      <c r="AI186" s="55">
        <f t="shared" si="41"/>
        <v>0</v>
      </c>
    </row>
    <row r="187" spans="1:35" ht="30.75" customHeight="1" x14ac:dyDescent="0.25">
      <c r="A187" s="57"/>
      <c r="B187" s="57"/>
      <c r="C187" s="59"/>
      <c r="D187" s="119"/>
      <c r="E187" s="43"/>
      <c r="F187" s="43"/>
      <c r="G187" s="58"/>
      <c r="H187" s="123"/>
      <c r="I187" s="132"/>
      <c r="J187" s="135">
        <f t="shared" si="33"/>
        <v>0</v>
      </c>
      <c r="K187" s="64" t="str">
        <f t="shared" si="28"/>
        <v>0</v>
      </c>
      <c r="L187" s="65" t="str">
        <f t="shared" si="29"/>
        <v>0</v>
      </c>
      <c r="M187" s="55">
        <f>SUMIFS($J:$J,$C:$C,Data!$B$6,$B:$B,$B187)</f>
        <v>0</v>
      </c>
      <c r="N187" s="55">
        <f>SUMIFS($J:$J,$C:$C,Data!$B$7,$B:$B,$B187)</f>
        <v>0</v>
      </c>
      <c r="O187" s="55">
        <f>SUMIFS($J:$J,$C:$C,Data!$B$8,$B:$B,$B187)</f>
        <v>0</v>
      </c>
      <c r="P187" s="55">
        <f t="shared" si="34"/>
        <v>0</v>
      </c>
      <c r="Q187" s="55">
        <f t="shared" si="35"/>
        <v>0</v>
      </c>
      <c r="R187" s="25" t="b">
        <f>AND($L187="A",$C$5=Data!$G$24)</f>
        <v>0</v>
      </c>
      <c r="S187" s="25" t="b">
        <f>AND($L187="A",$C$5=Data!$G$23)</f>
        <v>0</v>
      </c>
      <c r="T187" s="55">
        <f t="shared" si="36"/>
        <v>0</v>
      </c>
      <c r="U187" s="55">
        <f t="shared" si="30"/>
        <v>0</v>
      </c>
      <c r="V187" s="25" t="b">
        <f>AND($L187="B",$C$6=Data!$G$24)</f>
        <v>0</v>
      </c>
      <c r="W187" s="25" t="b">
        <f>AND($L187="B",$C$6=Data!$G$23)</f>
        <v>0</v>
      </c>
      <c r="X187" s="55">
        <f t="shared" si="37"/>
        <v>0</v>
      </c>
      <c r="Y187" s="55">
        <f t="shared" si="31"/>
        <v>0</v>
      </c>
      <c r="Z187" s="25" t="b">
        <f>AND($L187="C",$C$7=Data!$G$24)</f>
        <v>0</v>
      </c>
      <c r="AA187" s="25" t="b">
        <f>AND($L187="C",$C$7=Data!$G$23)</f>
        <v>0</v>
      </c>
      <c r="AB187" s="55">
        <f t="shared" si="38"/>
        <v>0</v>
      </c>
      <c r="AC187" s="55">
        <f t="shared" si="32"/>
        <v>0</v>
      </c>
      <c r="AE187" s="55">
        <f t="shared" si="39"/>
        <v>0</v>
      </c>
      <c r="AG187" s="125" t="b">
        <f>OR(AND($C$5=Data!$G$24,K187="A"),AND($C$6=Data!$G$24,K187="B"),AND($C$7=Data!$G$24,K187="C"))*COUNTIFS(B:B,B187,K:K,K187,B:B,"&lt;&gt;"&amp;"",C:C,"&lt;&gt;"&amp;"")&gt;1</f>
        <v>0</v>
      </c>
      <c r="AH187" s="125" t="b">
        <f t="shared" si="40"/>
        <v>0</v>
      </c>
      <c r="AI187" s="55">
        <f t="shared" si="41"/>
        <v>0</v>
      </c>
    </row>
    <row r="188" spans="1:35" ht="30.75" customHeight="1" x14ac:dyDescent="0.25">
      <c r="A188" s="57"/>
      <c r="B188" s="57"/>
      <c r="C188" s="59"/>
      <c r="D188" s="119"/>
      <c r="E188" s="43"/>
      <c r="F188" s="43"/>
      <c r="G188" s="58"/>
      <c r="H188" s="123"/>
      <c r="I188" s="132"/>
      <c r="J188" s="135">
        <f t="shared" si="33"/>
        <v>0</v>
      </c>
      <c r="K188" s="64" t="str">
        <f t="shared" si="28"/>
        <v>0</v>
      </c>
      <c r="L188" s="65" t="str">
        <f t="shared" si="29"/>
        <v>0</v>
      </c>
      <c r="M188" s="55">
        <f>SUMIFS($J:$J,$C:$C,Data!$B$6,$B:$B,$B188)</f>
        <v>0</v>
      </c>
      <c r="N188" s="55">
        <f>SUMIFS($J:$J,$C:$C,Data!$B$7,$B:$B,$B188)</f>
        <v>0</v>
      </c>
      <c r="O188" s="55">
        <f>SUMIFS($J:$J,$C:$C,Data!$B$8,$B:$B,$B188)</f>
        <v>0</v>
      </c>
      <c r="P188" s="55">
        <f t="shared" si="34"/>
        <v>0</v>
      </c>
      <c r="Q188" s="55">
        <f t="shared" si="35"/>
        <v>0</v>
      </c>
      <c r="R188" s="25" t="b">
        <f>AND($L188="A",$C$5=Data!$G$24)</f>
        <v>0</v>
      </c>
      <c r="S188" s="25" t="b">
        <f>AND($L188="A",$C$5=Data!$G$23)</f>
        <v>0</v>
      </c>
      <c r="T188" s="55">
        <f t="shared" si="36"/>
        <v>0</v>
      </c>
      <c r="U188" s="55">
        <f t="shared" si="30"/>
        <v>0</v>
      </c>
      <c r="V188" s="25" t="b">
        <f>AND($L188="B",$C$6=Data!$G$24)</f>
        <v>0</v>
      </c>
      <c r="W188" s="25" t="b">
        <f>AND($L188="B",$C$6=Data!$G$23)</f>
        <v>0</v>
      </c>
      <c r="X188" s="55">
        <f t="shared" si="37"/>
        <v>0</v>
      </c>
      <c r="Y188" s="55">
        <f t="shared" si="31"/>
        <v>0</v>
      </c>
      <c r="Z188" s="25" t="b">
        <f>AND($L188="C",$C$7=Data!$G$24)</f>
        <v>0</v>
      </c>
      <c r="AA188" s="25" t="b">
        <f>AND($L188="C",$C$7=Data!$G$23)</f>
        <v>0</v>
      </c>
      <c r="AB188" s="55">
        <f t="shared" si="38"/>
        <v>0</v>
      </c>
      <c r="AC188" s="55">
        <f t="shared" si="32"/>
        <v>0</v>
      </c>
      <c r="AE188" s="55">
        <f t="shared" si="39"/>
        <v>0</v>
      </c>
      <c r="AG188" s="125" t="b">
        <f>OR(AND($C$5=Data!$G$24,K188="A"),AND($C$6=Data!$G$24,K188="B"),AND($C$7=Data!$G$24,K188="C"))*COUNTIFS(B:B,B188,K:K,K188,B:B,"&lt;&gt;"&amp;"",C:C,"&lt;&gt;"&amp;"")&gt;1</f>
        <v>0</v>
      </c>
      <c r="AH188" s="125" t="b">
        <f t="shared" si="40"/>
        <v>0</v>
      </c>
      <c r="AI188" s="55">
        <f t="shared" si="41"/>
        <v>0</v>
      </c>
    </row>
    <row r="189" spans="1:35" ht="30.75" customHeight="1" x14ac:dyDescent="0.25">
      <c r="A189" s="57"/>
      <c r="B189" s="57"/>
      <c r="C189" s="59"/>
      <c r="D189" s="119"/>
      <c r="E189" s="43"/>
      <c r="F189" s="43"/>
      <c r="G189" s="58"/>
      <c r="H189" s="123"/>
      <c r="I189" s="132"/>
      <c r="J189" s="135">
        <f t="shared" si="33"/>
        <v>0</v>
      </c>
      <c r="K189" s="64" t="str">
        <f t="shared" si="28"/>
        <v>0</v>
      </c>
      <c r="L189" s="65" t="str">
        <f t="shared" si="29"/>
        <v>0</v>
      </c>
      <c r="M189" s="55">
        <f>SUMIFS($J:$J,$C:$C,Data!$B$6,$B:$B,$B189)</f>
        <v>0</v>
      </c>
      <c r="N189" s="55">
        <f>SUMIFS($J:$J,$C:$C,Data!$B$7,$B:$B,$B189)</f>
        <v>0</v>
      </c>
      <c r="O189" s="55">
        <f>SUMIFS($J:$J,$C:$C,Data!$B$8,$B:$B,$B189)</f>
        <v>0</v>
      </c>
      <c r="P189" s="55">
        <f t="shared" si="34"/>
        <v>0</v>
      </c>
      <c r="Q189" s="55">
        <f t="shared" si="35"/>
        <v>0</v>
      </c>
      <c r="R189" s="25" t="b">
        <f>AND($L189="A",$C$5=Data!$G$24)</f>
        <v>0</v>
      </c>
      <c r="S189" s="25" t="b">
        <f>AND($L189="A",$C$5=Data!$G$23)</f>
        <v>0</v>
      </c>
      <c r="T189" s="55">
        <f t="shared" si="36"/>
        <v>0</v>
      </c>
      <c r="U189" s="55">
        <f t="shared" si="30"/>
        <v>0</v>
      </c>
      <c r="V189" s="25" t="b">
        <f>AND($L189="B",$C$6=Data!$G$24)</f>
        <v>0</v>
      </c>
      <c r="W189" s="25" t="b">
        <f>AND($L189="B",$C$6=Data!$G$23)</f>
        <v>0</v>
      </c>
      <c r="X189" s="55">
        <f t="shared" si="37"/>
        <v>0</v>
      </c>
      <c r="Y189" s="55">
        <f t="shared" si="31"/>
        <v>0</v>
      </c>
      <c r="Z189" s="25" t="b">
        <f>AND($L189="C",$C$7=Data!$G$24)</f>
        <v>0</v>
      </c>
      <c r="AA189" s="25" t="b">
        <f>AND($L189="C",$C$7=Data!$G$23)</f>
        <v>0</v>
      </c>
      <c r="AB189" s="55">
        <f t="shared" si="38"/>
        <v>0</v>
      </c>
      <c r="AC189" s="55">
        <f t="shared" si="32"/>
        <v>0</v>
      </c>
      <c r="AE189" s="55">
        <f t="shared" si="39"/>
        <v>0</v>
      </c>
      <c r="AG189" s="125" t="b">
        <f>OR(AND($C$5=Data!$G$24,K189="A"),AND($C$6=Data!$G$24,K189="B"),AND($C$7=Data!$G$24,K189="C"))*COUNTIFS(B:B,B189,K:K,K189,B:B,"&lt;&gt;"&amp;"",C:C,"&lt;&gt;"&amp;"")&gt;1</f>
        <v>0</v>
      </c>
      <c r="AH189" s="125" t="b">
        <f t="shared" si="40"/>
        <v>0</v>
      </c>
      <c r="AI189" s="55">
        <f t="shared" si="41"/>
        <v>0</v>
      </c>
    </row>
    <row r="190" spans="1:35" ht="30.75" customHeight="1" x14ac:dyDescent="0.25">
      <c r="A190" s="57"/>
      <c r="B190" s="57"/>
      <c r="C190" s="59"/>
      <c r="D190" s="119"/>
      <c r="E190" s="43"/>
      <c r="F190" s="43"/>
      <c r="G190" s="58"/>
      <c r="H190" s="123"/>
      <c r="I190" s="132"/>
      <c r="J190" s="135">
        <f t="shared" si="33"/>
        <v>0</v>
      </c>
      <c r="K190" s="64" t="str">
        <f t="shared" si="28"/>
        <v>0</v>
      </c>
      <c r="L190" s="65" t="str">
        <f t="shared" si="29"/>
        <v>0</v>
      </c>
      <c r="M190" s="55">
        <f>SUMIFS($J:$J,$C:$C,Data!$B$6,$B:$B,$B190)</f>
        <v>0</v>
      </c>
      <c r="N190" s="55">
        <f>SUMIFS($J:$J,$C:$C,Data!$B$7,$B:$B,$B190)</f>
        <v>0</v>
      </c>
      <c r="O190" s="55">
        <f>SUMIFS($J:$J,$C:$C,Data!$B$8,$B:$B,$B190)</f>
        <v>0</v>
      </c>
      <c r="P190" s="55">
        <f t="shared" si="34"/>
        <v>0</v>
      </c>
      <c r="Q190" s="55">
        <f t="shared" si="35"/>
        <v>0</v>
      </c>
      <c r="R190" s="25" t="b">
        <f>AND($L190="A",$C$5=Data!$G$24)</f>
        <v>0</v>
      </c>
      <c r="S190" s="25" t="b">
        <f>AND($L190="A",$C$5=Data!$G$23)</f>
        <v>0</v>
      </c>
      <c r="T190" s="55">
        <f t="shared" si="36"/>
        <v>0</v>
      </c>
      <c r="U190" s="55">
        <f t="shared" si="30"/>
        <v>0</v>
      </c>
      <c r="V190" s="25" t="b">
        <f>AND($L190="B",$C$6=Data!$G$24)</f>
        <v>0</v>
      </c>
      <c r="W190" s="25" t="b">
        <f>AND($L190="B",$C$6=Data!$G$23)</f>
        <v>0</v>
      </c>
      <c r="X190" s="55">
        <f t="shared" si="37"/>
        <v>0</v>
      </c>
      <c r="Y190" s="55">
        <f t="shared" si="31"/>
        <v>0</v>
      </c>
      <c r="Z190" s="25" t="b">
        <f>AND($L190="C",$C$7=Data!$G$24)</f>
        <v>0</v>
      </c>
      <c r="AA190" s="25" t="b">
        <f>AND($L190="C",$C$7=Data!$G$23)</f>
        <v>0</v>
      </c>
      <c r="AB190" s="55">
        <f t="shared" si="38"/>
        <v>0</v>
      </c>
      <c r="AC190" s="55">
        <f t="shared" si="32"/>
        <v>0</v>
      </c>
      <c r="AE190" s="55">
        <f t="shared" si="39"/>
        <v>0</v>
      </c>
      <c r="AG190" s="125" t="b">
        <f>OR(AND($C$5=Data!$G$24,K190="A"),AND($C$6=Data!$G$24,K190="B"),AND($C$7=Data!$G$24,K190="C"))*COUNTIFS(B:B,B190,K:K,K190,B:B,"&lt;&gt;"&amp;"",C:C,"&lt;&gt;"&amp;"")&gt;1</f>
        <v>0</v>
      </c>
      <c r="AH190" s="125" t="b">
        <f t="shared" si="40"/>
        <v>0</v>
      </c>
      <c r="AI190" s="55">
        <f t="shared" si="41"/>
        <v>0</v>
      </c>
    </row>
    <row r="191" spans="1:35" ht="30.75" customHeight="1" x14ac:dyDescent="0.25">
      <c r="A191" s="57"/>
      <c r="B191" s="57"/>
      <c r="C191" s="59"/>
      <c r="D191" s="119"/>
      <c r="E191" s="43"/>
      <c r="F191" s="43"/>
      <c r="G191" s="58"/>
      <c r="H191" s="123"/>
      <c r="I191" s="132"/>
      <c r="J191" s="135">
        <f t="shared" si="33"/>
        <v>0</v>
      </c>
      <c r="K191" s="64" t="str">
        <f t="shared" si="28"/>
        <v>0</v>
      </c>
      <c r="L191" s="65" t="str">
        <f t="shared" si="29"/>
        <v>0</v>
      </c>
      <c r="M191" s="55">
        <f>SUMIFS($J:$J,$C:$C,Data!$B$6,$B:$B,$B191)</f>
        <v>0</v>
      </c>
      <c r="N191" s="55">
        <f>SUMIFS($J:$J,$C:$C,Data!$B$7,$B:$B,$B191)</f>
        <v>0</v>
      </c>
      <c r="O191" s="55">
        <f>SUMIFS($J:$J,$C:$C,Data!$B$8,$B:$B,$B191)</f>
        <v>0</v>
      </c>
      <c r="P191" s="55">
        <f t="shared" si="34"/>
        <v>0</v>
      </c>
      <c r="Q191" s="55">
        <f t="shared" si="35"/>
        <v>0</v>
      </c>
      <c r="R191" s="25" t="b">
        <f>AND($L191="A",$C$5=Data!$G$24)</f>
        <v>0</v>
      </c>
      <c r="S191" s="25" t="b">
        <f>AND($L191="A",$C$5=Data!$G$23)</f>
        <v>0</v>
      </c>
      <c r="T191" s="55">
        <f t="shared" si="36"/>
        <v>0</v>
      </c>
      <c r="U191" s="55">
        <f t="shared" si="30"/>
        <v>0</v>
      </c>
      <c r="V191" s="25" t="b">
        <f>AND($L191="B",$C$6=Data!$G$24)</f>
        <v>0</v>
      </c>
      <c r="W191" s="25" t="b">
        <f>AND($L191="B",$C$6=Data!$G$23)</f>
        <v>0</v>
      </c>
      <c r="X191" s="55">
        <f t="shared" si="37"/>
        <v>0</v>
      </c>
      <c r="Y191" s="55">
        <f t="shared" si="31"/>
        <v>0</v>
      </c>
      <c r="Z191" s="25" t="b">
        <f>AND($L191="C",$C$7=Data!$G$24)</f>
        <v>0</v>
      </c>
      <c r="AA191" s="25" t="b">
        <f>AND($L191="C",$C$7=Data!$G$23)</f>
        <v>0</v>
      </c>
      <c r="AB191" s="55">
        <f t="shared" si="38"/>
        <v>0</v>
      </c>
      <c r="AC191" s="55">
        <f t="shared" si="32"/>
        <v>0</v>
      </c>
      <c r="AE191" s="55">
        <f t="shared" si="39"/>
        <v>0</v>
      </c>
      <c r="AG191" s="125" t="b">
        <f>OR(AND($C$5=Data!$G$24,K191="A"),AND($C$6=Data!$G$24,K191="B"),AND($C$7=Data!$G$24,K191="C"))*COUNTIFS(B:B,B191,K:K,K191,B:B,"&lt;&gt;"&amp;"",C:C,"&lt;&gt;"&amp;"")&gt;1</f>
        <v>0</v>
      </c>
      <c r="AH191" s="125" t="b">
        <f t="shared" si="40"/>
        <v>0</v>
      </c>
      <c r="AI191" s="55">
        <f t="shared" si="41"/>
        <v>0</v>
      </c>
    </row>
    <row r="192" spans="1:35" ht="30.75" customHeight="1" x14ac:dyDescent="0.25">
      <c r="A192" s="57"/>
      <c r="B192" s="57"/>
      <c r="C192" s="59"/>
      <c r="D192" s="119"/>
      <c r="E192" s="43"/>
      <c r="F192" s="43"/>
      <c r="G192" s="58"/>
      <c r="H192" s="123"/>
      <c r="I192" s="132"/>
      <c r="J192" s="135">
        <f t="shared" si="33"/>
        <v>0</v>
      </c>
      <c r="K192" s="64" t="str">
        <f t="shared" si="28"/>
        <v>0</v>
      </c>
      <c r="L192" s="65" t="str">
        <f t="shared" si="29"/>
        <v>0</v>
      </c>
      <c r="M192" s="55">
        <f>SUMIFS($J:$J,$C:$C,Data!$B$6,$B:$B,$B192)</f>
        <v>0</v>
      </c>
      <c r="N192" s="55">
        <f>SUMIFS($J:$J,$C:$C,Data!$B$7,$B:$B,$B192)</f>
        <v>0</v>
      </c>
      <c r="O192" s="55">
        <f>SUMIFS($J:$J,$C:$C,Data!$B$8,$B:$B,$B192)</f>
        <v>0</v>
      </c>
      <c r="P192" s="55">
        <f t="shared" si="34"/>
        <v>0</v>
      </c>
      <c r="Q192" s="55">
        <f t="shared" si="35"/>
        <v>0</v>
      </c>
      <c r="R192" s="25" t="b">
        <f>AND($L192="A",$C$5=Data!$G$24)</f>
        <v>0</v>
      </c>
      <c r="S192" s="25" t="b">
        <f>AND($L192="A",$C$5=Data!$G$23)</f>
        <v>0</v>
      </c>
      <c r="T192" s="55">
        <f t="shared" si="36"/>
        <v>0</v>
      </c>
      <c r="U192" s="55">
        <f t="shared" si="30"/>
        <v>0</v>
      </c>
      <c r="V192" s="25" t="b">
        <f>AND($L192="B",$C$6=Data!$G$24)</f>
        <v>0</v>
      </c>
      <c r="W192" s="25" t="b">
        <f>AND($L192="B",$C$6=Data!$G$23)</f>
        <v>0</v>
      </c>
      <c r="X192" s="55">
        <f t="shared" si="37"/>
        <v>0</v>
      </c>
      <c r="Y192" s="55">
        <f t="shared" si="31"/>
        <v>0</v>
      </c>
      <c r="Z192" s="25" t="b">
        <f>AND($L192="C",$C$7=Data!$G$24)</f>
        <v>0</v>
      </c>
      <c r="AA192" s="25" t="b">
        <f>AND($L192="C",$C$7=Data!$G$23)</f>
        <v>0</v>
      </c>
      <c r="AB192" s="55">
        <f t="shared" si="38"/>
        <v>0</v>
      </c>
      <c r="AC192" s="55">
        <f t="shared" si="32"/>
        <v>0</v>
      </c>
      <c r="AE192" s="55">
        <f t="shared" si="39"/>
        <v>0</v>
      </c>
      <c r="AG192" s="125" t="b">
        <f>OR(AND($C$5=Data!$G$24,K192="A"),AND($C$6=Data!$G$24,K192="B"),AND($C$7=Data!$G$24,K192="C"))*COUNTIFS(B:B,B192,K:K,K192,B:B,"&lt;&gt;"&amp;"",C:C,"&lt;&gt;"&amp;"")&gt;1</f>
        <v>0</v>
      </c>
      <c r="AH192" s="125" t="b">
        <f t="shared" si="40"/>
        <v>0</v>
      </c>
      <c r="AI192" s="55">
        <f t="shared" si="41"/>
        <v>0</v>
      </c>
    </row>
    <row r="193" spans="1:35" ht="30.75" customHeight="1" x14ac:dyDescent="0.25">
      <c r="A193" s="57"/>
      <c r="B193" s="57"/>
      <c r="C193" s="59"/>
      <c r="D193" s="119"/>
      <c r="E193" s="43"/>
      <c r="F193" s="43"/>
      <c r="G193" s="58"/>
      <c r="H193" s="123"/>
      <c r="I193" s="132"/>
      <c r="J193" s="135">
        <f t="shared" si="33"/>
        <v>0</v>
      </c>
      <c r="K193" s="64" t="str">
        <f t="shared" si="28"/>
        <v>0</v>
      </c>
      <c r="L193" s="65" t="str">
        <f t="shared" si="29"/>
        <v>0</v>
      </c>
      <c r="M193" s="55">
        <f>SUMIFS($J:$J,$C:$C,Data!$B$6,$B:$B,$B193)</f>
        <v>0</v>
      </c>
      <c r="N193" s="55">
        <f>SUMIFS($J:$J,$C:$C,Data!$B$7,$B:$B,$B193)</f>
        <v>0</v>
      </c>
      <c r="O193" s="55">
        <f>SUMIFS($J:$J,$C:$C,Data!$B$8,$B:$B,$B193)</f>
        <v>0</v>
      </c>
      <c r="P193" s="55">
        <f t="shared" si="34"/>
        <v>0</v>
      </c>
      <c r="Q193" s="55">
        <f t="shared" si="35"/>
        <v>0</v>
      </c>
      <c r="R193" s="25" t="b">
        <f>AND($L193="A",$C$5=Data!$G$24)</f>
        <v>0</v>
      </c>
      <c r="S193" s="25" t="b">
        <f>AND($L193="A",$C$5=Data!$G$23)</f>
        <v>0</v>
      </c>
      <c r="T193" s="55">
        <f t="shared" si="36"/>
        <v>0</v>
      </c>
      <c r="U193" s="55">
        <f t="shared" si="30"/>
        <v>0</v>
      </c>
      <c r="V193" s="25" t="b">
        <f>AND($L193="B",$C$6=Data!$G$24)</f>
        <v>0</v>
      </c>
      <c r="W193" s="25" t="b">
        <f>AND($L193="B",$C$6=Data!$G$23)</f>
        <v>0</v>
      </c>
      <c r="X193" s="55">
        <f t="shared" si="37"/>
        <v>0</v>
      </c>
      <c r="Y193" s="55">
        <f t="shared" si="31"/>
        <v>0</v>
      </c>
      <c r="Z193" s="25" t="b">
        <f>AND($L193="C",$C$7=Data!$G$24)</f>
        <v>0</v>
      </c>
      <c r="AA193" s="25" t="b">
        <f>AND($L193="C",$C$7=Data!$G$23)</f>
        <v>0</v>
      </c>
      <c r="AB193" s="55">
        <f t="shared" si="38"/>
        <v>0</v>
      </c>
      <c r="AC193" s="55">
        <f t="shared" si="32"/>
        <v>0</v>
      </c>
      <c r="AE193" s="55">
        <f t="shared" si="39"/>
        <v>0</v>
      </c>
      <c r="AG193" s="125" t="b">
        <f>OR(AND($C$5=Data!$G$24,K193="A"),AND($C$6=Data!$G$24,K193="B"),AND($C$7=Data!$G$24,K193="C"))*COUNTIFS(B:B,B193,K:K,K193,B:B,"&lt;&gt;"&amp;"",C:C,"&lt;&gt;"&amp;"")&gt;1</f>
        <v>0</v>
      </c>
      <c r="AH193" s="125" t="b">
        <f t="shared" si="40"/>
        <v>0</v>
      </c>
      <c r="AI193" s="55">
        <f t="shared" si="41"/>
        <v>0</v>
      </c>
    </row>
    <row r="194" spans="1:35" ht="30.75" customHeight="1" x14ac:dyDescent="0.25">
      <c r="A194" s="57"/>
      <c r="B194" s="57"/>
      <c r="C194" s="59"/>
      <c r="D194" s="119"/>
      <c r="E194" s="43"/>
      <c r="F194" s="43"/>
      <c r="G194" s="58"/>
      <c r="H194" s="123"/>
      <c r="I194" s="132"/>
      <c r="J194" s="135">
        <f t="shared" si="33"/>
        <v>0</v>
      </c>
      <c r="K194" s="64" t="str">
        <f t="shared" si="28"/>
        <v>0</v>
      </c>
      <c r="L194" s="65" t="str">
        <f t="shared" si="29"/>
        <v>0</v>
      </c>
      <c r="M194" s="55">
        <f>SUMIFS($J:$J,$C:$C,Data!$B$6,$B:$B,$B194)</f>
        <v>0</v>
      </c>
      <c r="N194" s="55">
        <f>SUMIFS($J:$J,$C:$C,Data!$B$7,$B:$B,$B194)</f>
        <v>0</v>
      </c>
      <c r="O194" s="55">
        <f>SUMIFS($J:$J,$C:$C,Data!$B$8,$B:$B,$B194)</f>
        <v>0</v>
      </c>
      <c r="P194" s="55">
        <f t="shared" si="34"/>
        <v>0</v>
      </c>
      <c r="Q194" s="55">
        <f t="shared" si="35"/>
        <v>0</v>
      </c>
      <c r="R194" s="25" t="b">
        <f>AND($L194="A",$C$5=Data!$G$24)</f>
        <v>0</v>
      </c>
      <c r="S194" s="25" t="b">
        <f>AND($L194="A",$C$5=Data!$G$23)</f>
        <v>0</v>
      </c>
      <c r="T194" s="55">
        <f t="shared" si="36"/>
        <v>0</v>
      </c>
      <c r="U194" s="55">
        <f t="shared" si="30"/>
        <v>0</v>
      </c>
      <c r="V194" s="25" t="b">
        <f>AND($L194="B",$C$6=Data!$G$24)</f>
        <v>0</v>
      </c>
      <c r="W194" s="25" t="b">
        <f>AND($L194="B",$C$6=Data!$G$23)</f>
        <v>0</v>
      </c>
      <c r="X194" s="55">
        <f t="shared" si="37"/>
        <v>0</v>
      </c>
      <c r="Y194" s="55">
        <f t="shared" si="31"/>
        <v>0</v>
      </c>
      <c r="Z194" s="25" t="b">
        <f>AND($L194="C",$C$7=Data!$G$24)</f>
        <v>0</v>
      </c>
      <c r="AA194" s="25" t="b">
        <f>AND($L194="C",$C$7=Data!$G$23)</f>
        <v>0</v>
      </c>
      <c r="AB194" s="55">
        <f t="shared" si="38"/>
        <v>0</v>
      </c>
      <c r="AC194" s="55">
        <f t="shared" si="32"/>
        <v>0</v>
      </c>
      <c r="AE194" s="55">
        <f t="shared" si="39"/>
        <v>0</v>
      </c>
      <c r="AG194" s="125" t="b">
        <f>OR(AND($C$5=Data!$G$24,K194="A"),AND($C$6=Data!$G$24,K194="B"),AND($C$7=Data!$G$24,K194="C"))*COUNTIFS(B:B,B194,K:K,K194,B:B,"&lt;&gt;"&amp;"",C:C,"&lt;&gt;"&amp;"")&gt;1</f>
        <v>0</v>
      </c>
      <c r="AH194" s="125" t="b">
        <f t="shared" si="40"/>
        <v>0</v>
      </c>
      <c r="AI194" s="55">
        <f t="shared" si="41"/>
        <v>0</v>
      </c>
    </row>
    <row r="195" spans="1:35" ht="30.75" customHeight="1" x14ac:dyDescent="0.25">
      <c r="A195" s="57"/>
      <c r="B195" s="57"/>
      <c r="C195" s="59"/>
      <c r="D195" s="119"/>
      <c r="E195" s="43"/>
      <c r="F195" s="43"/>
      <c r="G195" s="58"/>
      <c r="H195" s="123"/>
      <c r="I195" s="132"/>
      <c r="J195" s="135">
        <f t="shared" si="33"/>
        <v>0</v>
      </c>
      <c r="K195" s="64" t="str">
        <f t="shared" si="28"/>
        <v>0</v>
      </c>
      <c r="L195" s="65" t="str">
        <f t="shared" si="29"/>
        <v>0</v>
      </c>
      <c r="M195" s="55">
        <f>SUMIFS($J:$J,$C:$C,Data!$B$6,$B:$B,$B195)</f>
        <v>0</v>
      </c>
      <c r="N195" s="55">
        <f>SUMIFS($J:$J,$C:$C,Data!$B$7,$B:$B,$B195)</f>
        <v>0</v>
      </c>
      <c r="O195" s="55">
        <f>SUMIFS($J:$J,$C:$C,Data!$B$8,$B:$B,$B195)</f>
        <v>0</v>
      </c>
      <c r="P195" s="55">
        <f t="shared" si="34"/>
        <v>0</v>
      </c>
      <c r="Q195" s="55">
        <f t="shared" si="35"/>
        <v>0</v>
      </c>
      <c r="R195" s="25" t="b">
        <f>AND($L195="A",$C$5=Data!$G$24)</f>
        <v>0</v>
      </c>
      <c r="S195" s="25" t="b">
        <f>AND($L195="A",$C$5=Data!$G$23)</f>
        <v>0</v>
      </c>
      <c r="T195" s="55">
        <f t="shared" si="36"/>
        <v>0</v>
      </c>
      <c r="U195" s="55">
        <f t="shared" si="30"/>
        <v>0</v>
      </c>
      <c r="V195" s="25" t="b">
        <f>AND($L195="B",$C$6=Data!$G$24)</f>
        <v>0</v>
      </c>
      <c r="W195" s="25" t="b">
        <f>AND($L195="B",$C$6=Data!$G$23)</f>
        <v>0</v>
      </c>
      <c r="X195" s="55">
        <f t="shared" si="37"/>
        <v>0</v>
      </c>
      <c r="Y195" s="55">
        <f t="shared" si="31"/>
        <v>0</v>
      </c>
      <c r="Z195" s="25" t="b">
        <f>AND($L195="C",$C$7=Data!$G$24)</f>
        <v>0</v>
      </c>
      <c r="AA195" s="25" t="b">
        <f>AND($L195="C",$C$7=Data!$G$23)</f>
        <v>0</v>
      </c>
      <c r="AB195" s="55">
        <f t="shared" si="38"/>
        <v>0</v>
      </c>
      <c r="AC195" s="55">
        <f t="shared" si="32"/>
        <v>0</v>
      </c>
      <c r="AE195" s="55">
        <f t="shared" si="39"/>
        <v>0</v>
      </c>
      <c r="AG195" s="125" t="b">
        <f>OR(AND($C$5=Data!$G$24,K195="A"),AND($C$6=Data!$G$24,K195="B"),AND($C$7=Data!$G$24,K195="C"))*COUNTIFS(B:B,B195,K:K,K195,B:B,"&lt;&gt;"&amp;"",C:C,"&lt;&gt;"&amp;"")&gt;1</f>
        <v>0</v>
      </c>
      <c r="AH195" s="125" t="b">
        <f t="shared" si="40"/>
        <v>0</v>
      </c>
      <c r="AI195" s="55">
        <f t="shared" si="41"/>
        <v>0</v>
      </c>
    </row>
    <row r="196" spans="1:35" ht="30.75" customHeight="1" x14ac:dyDescent="0.25">
      <c r="A196" s="57"/>
      <c r="B196" s="57"/>
      <c r="C196" s="59"/>
      <c r="D196" s="119"/>
      <c r="E196" s="43"/>
      <c r="F196" s="43"/>
      <c r="G196" s="58"/>
      <c r="H196" s="123"/>
      <c r="I196" s="132"/>
      <c r="J196" s="135">
        <f t="shared" si="33"/>
        <v>0</v>
      </c>
      <c r="K196" s="64" t="str">
        <f t="shared" si="28"/>
        <v>0</v>
      </c>
      <c r="L196" s="65" t="str">
        <f t="shared" si="29"/>
        <v>0</v>
      </c>
      <c r="M196" s="55">
        <f>SUMIFS($J:$J,$C:$C,Data!$B$6,$B:$B,$B196)</f>
        <v>0</v>
      </c>
      <c r="N196" s="55">
        <f>SUMIFS($J:$J,$C:$C,Data!$B$7,$B:$B,$B196)</f>
        <v>0</v>
      </c>
      <c r="O196" s="55">
        <f>SUMIFS($J:$J,$C:$C,Data!$B$8,$B:$B,$B196)</f>
        <v>0</v>
      </c>
      <c r="P196" s="55">
        <f t="shared" si="34"/>
        <v>0</v>
      </c>
      <c r="Q196" s="55">
        <f t="shared" si="35"/>
        <v>0</v>
      </c>
      <c r="R196" s="25" t="b">
        <f>AND($L196="A",$C$5=Data!$G$24)</f>
        <v>0</v>
      </c>
      <c r="S196" s="25" t="b">
        <f>AND($L196="A",$C$5=Data!$G$23)</f>
        <v>0</v>
      </c>
      <c r="T196" s="55">
        <f t="shared" si="36"/>
        <v>0</v>
      </c>
      <c r="U196" s="55">
        <f t="shared" si="30"/>
        <v>0</v>
      </c>
      <c r="V196" s="25" t="b">
        <f>AND($L196="B",$C$6=Data!$G$24)</f>
        <v>0</v>
      </c>
      <c r="W196" s="25" t="b">
        <f>AND($L196="B",$C$6=Data!$G$23)</f>
        <v>0</v>
      </c>
      <c r="X196" s="55">
        <f t="shared" si="37"/>
        <v>0</v>
      </c>
      <c r="Y196" s="55">
        <f t="shared" si="31"/>
        <v>0</v>
      </c>
      <c r="Z196" s="25" t="b">
        <f>AND($L196="C",$C$7=Data!$G$24)</f>
        <v>0</v>
      </c>
      <c r="AA196" s="25" t="b">
        <f>AND($L196="C",$C$7=Data!$G$23)</f>
        <v>0</v>
      </c>
      <c r="AB196" s="55">
        <f t="shared" si="38"/>
        <v>0</v>
      </c>
      <c r="AC196" s="55">
        <f t="shared" si="32"/>
        <v>0</v>
      </c>
      <c r="AE196" s="55">
        <f t="shared" si="39"/>
        <v>0</v>
      </c>
      <c r="AG196" s="125" t="b">
        <f>OR(AND($C$5=Data!$G$24,K196="A"),AND($C$6=Data!$G$24,K196="B"),AND($C$7=Data!$G$24,K196="C"))*COUNTIFS(B:B,B196,K:K,K196,B:B,"&lt;&gt;"&amp;"",C:C,"&lt;&gt;"&amp;"")&gt;1</f>
        <v>0</v>
      </c>
      <c r="AH196" s="125" t="b">
        <f t="shared" si="40"/>
        <v>0</v>
      </c>
      <c r="AI196" s="55">
        <f t="shared" si="41"/>
        <v>0</v>
      </c>
    </row>
    <row r="197" spans="1:35" ht="30.75" customHeight="1" x14ac:dyDescent="0.25">
      <c r="A197" s="57"/>
      <c r="B197" s="57"/>
      <c r="C197" s="59"/>
      <c r="D197" s="119"/>
      <c r="E197" s="43"/>
      <c r="F197" s="43"/>
      <c r="G197" s="58"/>
      <c r="H197" s="123"/>
      <c r="I197" s="132"/>
      <c r="J197" s="135">
        <f t="shared" si="33"/>
        <v>0</v>
      </c>
      <c r="K197" s="64" t="str">
        <f t="shared" si="28"/>
        <v>0</v>
      </c>
      <c r="L197" s="65" t="str">
        <f t="shared" si="29"/>
        <v>0</v>
      </c>
      <c r="M197" s="55">
        <f>SUMIFS($J:$J,$C:$C,Data!$B$6,$B:$B,$B197)</f>
        <v>0</v>
      </c>
      <c r="N197" s="55">
        <f>SUMIFS($J:$J,$C:$C,Data!$B$7,$B:$B,$B197)</f>
        <v>0</v>
      </c>
      <c r="O197" s="55">
        <f>SUMIFS($J:$J,$C:$C,Data!$B$8,$B:$B,$B197)</f>
        <v>0</v>
      </c>
      <c r="P197" s="55">
        <f t="shared" si="34"/>
        <v>0</v>
      </c>
      <c r="Q197" s="55">
        <f t="shared" si="35"/>
        <v>0</v>
      </c>
      <c r="R197" s="25" t="b">
        <f>AND($L197="A",$C$5=Data!$G$24)</f>
        <v>0</v>
      </c>
      <c r="S197" s="25" t="b">
        <f>AND($L197="A",$C$5=Data!$G$23)</f>
        <v>0</v>
      </c>
      <c r="T197" s="55">
        <f t="shared" si="36"/>
        <v>0</v>
      </c>
      <c r="U197" s="55">
        <f t="shared" si="30"/>
        <v>0</v>
      </c>
      <c r="V197" s="25" t="b">
        <f>AND($L197="B",$C$6=Data!$G$24)</f>
        <v>0</v>
      </c>
      <c r="W197" s="25" t="b">
        <f>AND($L197="B",$C$6=Data!$G$23)</f>
        <v>0</v>
      </c>
      <c r="X197" s="55">
        <f t="shared" si="37"/>
        <v>0</v>
      </c>
      <c r="Y197" s="55">
        <f t="shared" si="31"/>
        <v>0</v>
      </c>
      <c r="Z197" s="25" t="b">
        <f>AND($L197="C",$C$7=Data!$G$24)</f>
        <v>0</v>
      </c>
      <c r="AA197" s="25" t="b">
        <f>AND($L197="C",$C$7=Data!$G$23)</f>
        <v>0</v>
      </c>
      <c r="AB197" s="55">
        <f t="shared" si="38"/>
        <v>0</v>
      </c>
      <c r="AC197" s="55">
        <f t="shared" si="32"/>
        <v>0</v>
      </c>
      <c r="AE197" s="55">
        <f t="shared" si="39"/>
        <v>0</v>
      </c>
      <c r="AG197" s="125" t="b">
        <f>OR(AND($C$5=Data!$G$24,K197="A"),AND($C$6=Data!$G$24,K197="B"),AND($C$7=Data!$G$24,K197="C"))*COUNTIFS(B:B,B197,K:K,K197,B:B,"&lt;&gt;"&amp;"",C:C,"&lt;&gt;"&amp;"")&gt;1</f>
        <v>0</v>
      </c>
      <c r="AH197" s="125" t="b">
        <f t="shared" si="40"/>
        <v>0</v>
      </c>
      <c r="AI197" s="55">
        <f t="shared" si="41"/>
        <v>0</v>
      </c>
    </row>
    <row r="198" spans="1:35" ht="30.75" customHeight="1" x14ac:dyDescent="0.25">
      <c r="A198" s="57"/>
      <c r="B198" s="57"/>
      <c r="C198" s="59"/>
      <c r="D198" s="119"/>
      <c r="E198" s="43"/>
      <c r="F198" s="43"/>
      <c r="G198" s="58"/>
      <c r="H198" s="123"/>
      <c r="I198" s="132"/>
      <c r="J198" s="135">
        <f t="shared" si="33"/>
        <v>0</v>
      </c>
      <c r="K198" s="64" t="str">
        <f t="shared" si="28"/>
        <v>0</v>
      </c>
      <c r="L198" s="65" t="str">
        <f t="shared" si="29"/>
        <v>0</v>
      </c>
      <c r="M198" s="55">
        <f>SUMIFS($J:$J,$C:$C,Data!$B$6,$B:$B,$B198)</f>
        <v>0</v>
      </c>
      <c r="N198" s="55">
        <f>SUMIFS($J:$J,$C:$C,Data!$B$7,$B:$B,$B198)</f>
        <v>0</v>
      </c>
      <c r="O198" s="55">
        <f>SUMIFS($J:$J,$C:$C,Data!$B$8,$B:$B,$B198)</f>
        <v>0</v>
      </c>
      <c r="P198" s="55">
        <f t="shared" si="34"/>
        <v>0</v>
      </c>
      <c r="Q198" s="55">
        <f t="shared" si="35"/>
        <v>0</v>
      </c>
      <c r="R198" s="25" t="b">
        <f>AND($L198="A",$C$5=Data!$G$24)</f>
        <v>0</v>
      </c>
      <c r="S198" s="25" t="b">
        <f>AND($L198="A",$C$5=Data!$G$23)</f>
        <v>0</v>
      </c>
      <c r="T198" s="55">
        <f t="shared" si="36"/>
        <v>0</v>
      </c>
      <c r="U198" s="55">
        <f t="shared" si="30"/>
        <v>0</v>
      </c>
      <c r="V198" s="25" t="b">
        <f>AND($L198="B",$C$6=Data!$G$24)</f>
        <v>0</v>
      </c>
      <c r="W198" s="25" t="b">
        <f>AND($L198="B",$C$6=Data!$G$23)</f>
        <v>0</v>
      </c>
      <c r="X198" s="55">
        <f t="shared" si="37"/>
        <v>0</v>
      </c>
      <c r="Y198" s="55">
        <f t="shared" si="31"/>
        <v>0</v>
      </c>
      <c r="Z198" s="25" t="b">
        <f>AND($L198="C",$C$7=Data!$G$24)</f>
        <v>0</v>
      </c>
      <c r="AA198" s="25" t="b">
        <f>AND($L198="C",$C$7=Data!$G$23)</f>
        <v>0</v>
      </c>
      <c r="AB198" s="55">
        <f t="shared" si="38"/>
        <v>0</v>
      </c>
      <c r="AC198" s="55">
        <f t="shared" si="32"/>
        <v>0</v>
      </c>
      <c r="AE198" s="55">
        <f t="shared" si="39"/>
        <v>0</v>
      </c>
      <c r="AG198" s="125" t="b">
        <f>OR(AND($C$5=Data!$G$24,K198="A"),AND($C$6=Data!$G$24,K198="B"),AND($C$7=Data!$G$24,K198="C"))*COUNTIFS(B:B,B198,K:K,K198,B:B,"&lt;&gt;"&amp;"",C:C,"&lt;&gt;"&amp;"")&gt;1</f>
        <v>0</v>
      </c>
      <c r="AH198" s="125" t="b">
        <f t="shared" si="40"/>
        <v>0</v>
      </c>
      <c r="AI198" s="55">
        <f t="shared" si="41"/>
        <v>0</v>
      </c>
    </row>
    <row r="199" spans="1:35" ht="30.75" customHeight="1" x14ac:dyDescent="0.25">
      <c r="A199" s="57"/>
      <c r="B199" s="57"/>
      <c r="C199" s="59"/>
      <c r="D199" s="119"/>
      <c r="E199" s="43"/>
      <c r="F199" s="43"/>
      <c r="G199" s="58"/>
      <c r="H199" s="123"/>
      <c r="I199" s="132"/>
      <c r="J199" s="135">
        <f t="shared" si="33"/>
        <v>0</v>
      </c>
      <c r="K199" s="64" t="str">
        <f t="shared" si="28"/>
        <v>0</v>
      </c>
      <c r="L199" s="65" t="str">
        <f t="shared" si="29"/>
        <v>0</v>
      </c>
      <c r="M199" s="55">
        <f>SUMIFS($J:$J,$C:$C,Data!$B$6,$B:$B,$B199)</f>
        <v>0</v>
      </c>
      <c r="N199" s="55">
        <f>SUMIFS($J:$J,$C:$C,Data!$B$7,$B:$B,$B199)</f>
        <v>0</v>
      </c>
      <c r="O199" s="55">
        <f>SUMIFS($J:$J,$C:$C,Data!$B$8,$B:$B,$B199)</f>
        <v>0</v>
      </c>
      <c r="P199" s="55">
        <f t="shared" si="34"/>
        <v>0</v>
      </c>
      <c r="Q199" s="55">
        <f t="shared" si="35"/>
        <v>0</v>
      </c>
      <c r="R199" s="25" t="b">
        <f>AND($L199="A",$C$5=Data!$G$24)</f>
        <v>0</v>
      </c>
      <c r="S199" s="25" t="b">
        <f>AND($L199="A",$C$5=Data!$G$23)</f>
        <v>0</v>
      </c>
      <c r="T199" s="55">
        <f t="shared" si="36"/>
        <v>0</v>
      </c>
      <c r="U199" s="55">
        <f t="shared" si="30"/>
        <v>0</v>
      </c>
      <c r="V199" s="25" t="b">
        <f>AND($L199="B",$C$6=Data!$G$24)</f>
        <v>0</v>
      </c>
      <c r="W199" s="25" t="b">
        <f>AND($L199="B",$C$6=Data!$G$23)</f>
        <v>0</v>
      </c>
      <c r="X199" s="55">
        <f t="shared" si="37"/>
        <v>0</v>
      </c>
      <c r="Y199" s="55">
        <f t="shared" si="31"/>
        <v>0</v>
      </c>
      <c r="Z199" s="25" t="b">
        <f>AND($L199="C",$C$7=Data!$G$24)</f>
        <v>0</v>
      </c>
      <c r="AA199" s="25" t="b">
        <f>AND($L199="C",$C$7=Data!$G$23)</f>
        <v>0</v>
      </c>
      <c r="AB199" s="55">
        <f t="shared" si="38"/>
        <v>0</v>
      </c>
      <c r="AC199" s="55">
        <f t="shared" si="32"/>
        <v>0</v>
      </c>
      <c r="AE199" s="55">
        <f t="shared" si="39"/>
        <v>0</v>
      </c>
      <c r="AG199" s="125" t="b">
        <f>OR(AND($C$5=Data!$G$24,K199="A"),AND($C$6=Data!$G$24,K199="B"),AND($C$7=Data!$G$24,K199="C"))*COUNTIFS(B:B,B199,K:K,K199,B:B,"&lt;&gt;"&amp;"",C:C,"&lt;&gt;"&amp;"")&gt;1</f>
        <v>0</v>
      </c>
      <c r="AH199" s="125" t="b">
        <f t="shared" si="40"/>
        <v>0</v>
      </c>
      <c r="AI199" s="55">
        <f t="shared" si="41"/>
        <v>0</v>
      </c>
    </row>
    <row r="200" spans="1:35" ht="30.75" customHeight="1" x14ac:dyDescent="0.25">
      <c r="A200" s="57"/>
      <c r="B200" s="57"/>
      <c r="C200" s="59"/>
      <c r="D200" s="119"/>
      <c r="E200" s="43"/>
      <c r="F200" s="43"/>
      <c r="G200" s="58"/>
      <c r="H200" s="123"/>
      <c r="I200" s="132"/>
      <c r="J200" s="135">
        <f t="shared" si="33"/>
        <v>0</v>
      </c>
      <c r="K200" s="64" t="str">
        <f t="shared" si="28"/>
        <v>0</v>
      </c>
      <c r="L200" s="65" t="str">
        <f t="shared" si="29"/>
        <v>0</v>
      </c>
      <c r="M200" s="55">
        <f>SUMIFS($J:$J,$C:$C,Data!$B$6,$B:$B,$B200)</f>
        <v>0</v>
      </c>
      <c r="N200" s="55">
        <f>SUMIFS($J:$J,$C:$C,Data!$B$7,$B:$B,$B200)</f>
        <v>0</v>
      </c>
      <c r="O200" s="55">
        <f>SUMIFS($J:$J,$C:$C,Data!$B$8,$B:$B,$B200)</f>
        <v>0</v>
      </c>
      <c r="P200" s="55">
        <f t="shared" si="34"/>
        <v>0</v>
      </c>
      <c r="Q200" s="55">
        <f t="shared" si="35"/>
        <v>0</v>
      </c>
      <c r="R200" s="25" t="b">
        <f>AND($L200="A",$C$5=Data!$G$24)</f>
        <v>0</v>
      </c>
      <c r="S200" s="25" t="b">
        <f>AND($L200="A",$C$5=Data!$G$23)</f>
        <v>0</v>
      </c>
      <c r="T200" s="55">
        <f t="shared" si="36"/>
        <v>0</v>
      </c>
      <c r="U200" s="55">
        <f t="shared" si="30"/>
        <v>0</v>
      </c>
      <c r="V200" s="25" t="b">
        <f>AND($L200="B",$C$6=Data!$G$24)</f>
        <v>0</v>
      </c>
      <c r="W200" s="25" t="b">
        <f>AND($L200="B",$C$6=Data!$G$23)</f>
        <v>0</v>
      </c>
      <c r="X200" s="55">
        <f t="shared" si="37"/>
        <v>0</v>
      </c>
      <c r="Y200" s="55">
        <f t="shared" si="31"/>
        <v>0</v>
      </c>
      <c r="Z200" s="25" t="b">
        <f>AND($L200="C",$C$7=Data!$G$24)</f>
        <v>0</v>
      </c>
      <c r="AA200" s="25" t="b">
        <f>AND($L200="C",$C$7=Data!$G$23)</f>
        <v>0</v>
      </c>
      <c r="AB200" s="55">
        <f t="shared" si="38"/>
        <v>0</v>
      </c>
      <c r="AC200" s="55">
        <f t="shared" si="32"/>
        <v>0</v>
      </c>
      <c r="AE200" s="55">
        <f t="shared" si="39"/>
        <v>0</v>
      </c>
      <c r="AG200" s="125" t="b">
        <f>OR(AND($C$5=Data!$G$24,K200="A"),AND($C$6=Data!$G$24,K200="B"),AND($C$7=Data!$G$24,K200="C"))*COUNTIFS(B:B,B200,K:K,K200,B:B,"&lt;&gt;"&amp;"",C:C,"&lt;&gt;"&amp;"")&gt;1</f>
        <v>0</v>
      </c>
      <c r="AH200" s="125" t="b">
        <f t="shared" si="40"/>
        <v>0</v>
      </c>
      <c r="AI200" s="55">
        <f t="shared" si="41"/>
        <v>0</v>
      </c>
    </row>
    <row r="201" spans="1:35" ht="30.75" customHeight="1" x14ac:dyDescent="0.25">
      <c r="A201" s="57"/>
      <c r="B201" s="57"/>
      <c r="C201" s="59"/>
      <c r="D201" s="119"/>
      <c r="E201" s="43"/>
      <c r="F201" s="43"/>
      <c r="G201" s="58"/>
      <c r="H201" s="123"/>
      <c r="I201" s="132"/>
      <c r="J201" s="135">
        <f t="shared" si="33"/>
        <v>0</v>
      </c>
      <c r="K201" s="64" t="str">
        <f t="shared" si="28"/>
        <v>0</v>
      </c>
      <c r="L201" s="65" t="str">
        <f t="shared" si="29"/>
        <v>0</v>
      </c>
      <c r="M201" s="55">
        <f>SUMIFS($J:$J,$C:$C,Data!$B$6,$B:$B,$B201)</f>
        <v>0</v>
      </c>
      <c r="N201" s="55">
        <f>SUMIFS($J:$J,$C:$C,Data!$B$7,$B:$B,$B201)</f>
        <v>0</v>
      </c>
      <c r="O201" s="55">
        <f>SUMIFS($J:$J,$C:$C,Data!$B$8,$B:$B,$B201)</f>
        <v>0</v>
      </c>
      <c r="P201" s="55">
        <f t="shared" si="34"/>
        <v>0</v>
      </c>
      <c r="Q201" s="55">
        <f t="shared" si="35"/>
        <v>0</v>
      </c>
      <c r="R201" s="25" t="b">
        <f>AND($L201="A",$C$5=Data!$G$24)</f>
        <v>0</v>
      </c>
      <c r="S201" s="25" t="b">
        <f>AND($L201="A",$C$5=Data!$G$23)</f>
        <v>0</v>
      </c>
      <c r="T201" s="55">
        <f t="shared" si="36"/>
        <v>0</v>
      </c>
      <c r="U201" s="55">
        <f t="shared" si="30"/>
        <v>0</v>
      </c>
      <c r="V201" s="25" t="b">
        <f>AND($L201="B",$C$6=Data!$G$24)</f>
        <v>0</v>
      </c>
      <c r="W201" s="25" t="b">
        <f>AND($L201="B",$C$6=Data!$G$23)</f>
        <v>0</v>
      </c>
      <c r="X201" s="55">
        <f t="shared" si="37"/>
        <v>0</v>
      </c>
      <c r="Y201" s="55">
        <f t="shared" si="31"/>
        <v>0</v>
      </c>
      <c r="Z201" s="25" t="b">
        <f>AND($L201="C",$C$7=Data!$G$24)</f>
        <v>0</v>
      </c>
      <c r="AA201" s="25" t="b">
        <f>AND($L201="C",$C$7=Data!$G$23)</f>
        <v>0</v>
      </c>
      <c r="AB201" s="55">
        <f t="shared" si="38"/>
        <v>0</v>
      </c>
      <c r="AC201" s="55">
        <f t="shared" si="32"/>
        <v>0</v>
      </c>
      <c r="AE201" s="55">
        <f t="shared" si="39"/>
        <v>0</v>
      </c>
      <c r="AG201" s="125" t="b">
        <f>OR(AND($C$5=Data!$G$24,K201="A"),AND($C$6=Data!$G$24,K201="B"),AND($C$7=Data!$G$24,K201="C"))*COUNTIFS(B:B,B201,K:K,K201,B:B,"&lt;&gt;"&amp;"",C:C,"&lt;&gt;"&amp;"")&gt;1</f>
        <v>0</v>
      </c>
      <c r="AH201" s="125" t="b">
        <f t="shared" si="40"/>
        <v>0</v>
      </c>
      <c r="AI201" s="55">
        <f t="shared" si="41"/>
        <v>0</v>
      </c>
    </row>
    <row r="202" spans="1:35" ht="30.75" customHeight="1" x14ac:dyDescent="0.25">
      <c r="A202" s="57"/>
      <c r="B202" s="57"/>
      <c r="C202" s="59"/>
      <c r="D202" s="119"/>
      <c r="E202" s="43"/>
      <c r="F202" s="43"/>
      <c r="G202" s="58"/>
      <c r="H202" s="123"/>
      <c r="I202" s="132"/>
      <c r="J202" s="135">
        <f t="shared" si="33"/>
        <v>0</v>
      </c>
      <c r="K202" s="64" t="str">
        <f t="shared" ref="K202:K208" si="42">IF(C202&lt;&gt;"",VLOOKUP(C202,budgetLine11ext,2,FALSE),"0")</f>
        <v>0</v>
      </c>
      <c r="L202" s="65" t="str">
        <f t="shared" ref="L202:L208" si="43">IF(C202&lt;&gt;"",VLOOKUP(C202,budgetLine11ext,3,FALSE),"0")</f>
        <v>0</v>
      </c>
      <c r="M202" s="55">
        <f>SUMIFS($J:$J,$C:$C,Data!$B$6,$B:$B,$B202)</f>
        <v>0</v>
      </c>
      <c r="N202" s="55">
        <f>SUMIFS($J:$J,$C:$C,Data!$B$7,$B:$B,$B202)</f>
        <v>0</v>
      </c>
      <c r="O202" s="55">
        <f>SUMIFS($J:$J,$C:$C,Data!$B$8,$B:$B,$B202)</f>
        <v>0</v>
      </c>
      <c r="P202" s="55">
        <f t="shared" si="34"/>
        <v>0</v>
      </c>
      <c r="Q202" s="55">
        <f t="shared" si="35"/>
        <v>0</v>
      </c>
      <c r="R202" s="25" t="b">
        <f>AND($L202="A",$C$5=Data!$G$24)</f>
        <v>0</v>
      </c>
      <c r="S202" s="25" t="b">
        <f>AND($L202="A",$C$5=Data!$G$23)</f>
        <v>0</v>
      </c>
      <c r="T202" s="55">
        <f t="shared" si="36"/>
        <v>0</v>
      </c>
      <c r="U202" s="55">
        <f t="shared" ref="U202:U208" si="44">IF(R202,P202*$D$5,0)</f>
        <v>0</v>
      </c>
      <c r="V202" s="25" t="b">
        <f>AND($L202="B",$C$6=Data!$G$24)</f>
        <v>0</v>
      </c>
      <c r="W202" s="25" t="b">
        <f>AND($L202="B",$C$6=Data!$G$23)</f>
        <v>0</v>
      </c>
      <c r="X202" s="55">
        <f t="shared" si="37"/>
        <v>0</v>
      </c>
      <c r="Y202" s="55">
        <f t="shared" ref="Y202:Y208" si="45">IF(V202,Q202*$D$6,0)</f>
        <v>0</v>
      </c>
      <c r="Z202" s="25" t="b">
        <f>AND($L202="C",$C$7=Data!$G$24)</f>
        <v>0</v>
      </c>
      <c r="AA202" s="25" t="b">
        <f>AND($L202="C",$C$7=Data!$G$23)</f>
        <v>0</v>
      </c>
      <c r="AB202" s="55">
        <f t="shared" si="38"/>
        <v>0</v>
      </c>
      <c r="AC202" s="55">
        <f t="shared" ref="AC202:AC208" si="46">IF(Z202,Q202*$D$7,0)</f>
        <v>0</v>
      </c>
      <c r="AE202" s="55">
        <f t="shared" si="39"/>
        <v>0</v>
      </c>
      <c r="AG202" s="125" t="b">
        <f>OR(AND($C$5=Data!$G$24,K202="A"),AND($C$6=Data!$G$24,K202="B"),AND($C$7=Data!$G$24,K202="C"))*COUNTIFS(B:B,B202,K:K,K202,B:B,"&lt;&gt;"&amp;"",C:C,"&lt;&gt;"&amp;"")&gt;1</f>
        <v>0</v>
      </c>
      <c r="AH202" s="125" t="b">
        <f t="shared" si="40"/>
        <v>0</v>
      </c>
      <c r="AI202" s="55">
        <f t="shared" si="41"/>
        <v>0</v>
      </c>
    </row>
    <row r="203" spans="1:35" ht="30.75" customHeight="1" x14ac:dyDescent="0.25">
      <c r="A203" s="57"/>
      <c r="B203" s="57"/>
      <c r="C203" s="59"/>
      <c r="D203" s="119"/>
      <c r="E203" s="43"/>
      <c r="F203" s="43"/>
      <c r="G203" s="58"/>
      <c r="H203" s="123"/>
      <c r="I203" s="132"/>
      <c r="J203" s="135">
        <f t="shared" ref="J203:J208" si="47">AI203</f>
        <v>0</v>
      </c>
      <c r="K203" s="64" t="str">
        <f t="shared" si="42"/>
        <v>0</v>
      </c>
      <c r="L203" s="65" t="str">
        <f t="shared" si="43"/>
        <v>0</v>
      </c>
      <c r="M203" s="55">
        <f>SUMIFS($J:$J,$C:$C,Data!$B$6,$B:$B,$B203)</f>
        <v>0</v>
      </c>
      <c r="N203" s="55">
        <f>SUMIFS($J:$J,$C:$C,Data!$B$7,$B:$B,$B203)</f>
        <v>0</v>
      </c>
      <c r="O203" s="55">
        <f>SUMIFS($J:$J,$C:$C,Data!$B$8,$B:$B,$B203)</f>
        <v>0</v>
      </c>
      <c r="P203" s="55">
        <f t="shared" ref="P203:P208" si="48">M203+N203+O203</f>
        <v>0</v>
      </c>
      <c r="Q203" s="55">
        <f t="shared" ref="Q203:Q208" si="49">SUMIFS(J:J,L:L,"A*",B:B,B203)</f>
        <v>0</v>
      </c>
      <c r="R203" s="25" t="b">
        <f>AND($L203="A",$C$5=Data!$G$24)</f>
        <v>0</v>
      </c>
      <c r="S203" s="25" t="b">
        <f>AND($L203="A",$C$5=Data!$G$23)</f>
        <v>0</v>
      </c>
      <c r="T203" s="55">
        <f t="shared" ref="T203:T208" si="50">IF(S203,$G203*$H203*$I203,0)</f>
        <v>0</v>
      </c>
      <c r="U203" s="55">
        <f t="shared" si="44"/>
        <v>0</v>
      </c>
      <c r="V203" s="25" t="b">
        <f>AND($L203="B",$C$6=Data!$G$24)</f>
        <v>0</v>
      </c>
      <c r="W203" s="25" t="b">
        <f>AND($L203="B",$C$6=Data!$G$23)</f>
        <v>0</v>
      </c>
      <c r="X203" s="55">
        <f t="shared" ref="X203:X208" si="51">IF(W203,$G203*$I203,0)</f>
        <v>0</v>
      </c>
      <c r="Y203" s="55">
        <f t="shared" si="45"/>
        <v>0</v>
      </c>
      <c r="Z203" s="25" t="b">
        <f>AND($L203="C",$C$7=Data!$G$24)</f>
        <v>0</v>
      </c>
      <c r="AA203" s="25" t="b">
        <f>AND($L203="C",$C$7=Data!$G$23)</f>
        <v>0</v>
      </c>
      <c r="AB203" s="55">
        <f t="shared" ref="AB203:AB208" si="52">IF(AA203,$G203*$H203*$I203,0)</f>
        <v>0</v>
      </c>
      <c r="AC203" s="55">
        <f t="shared" si="46"/>
        <v>0</v>
      </c>
      <c r="AE203" s="55">
        <f t="shared" ref="AE203:AE208" si="53">IF(OR(L203="D",L203="E",L203="F"),$G203*$I203,0)</f>
        <v>0</v>
      </c>
      <c r="AG203" s="125" t="b">
        <f>OR(AND($C$5=Data!$G$24,K203="A"),AND($C$6=Data!$G$24,K203="B"),AND($C$7=Data!$G$24,K203="C"))*COUNTIFS(B:B,B203,K:K,K203,B:B,"&lt;&gt;"&amp;"",C:C,"&lt;&gt;"&amp;"")&gt;1</f>
        <v>0</v>
      </c>
      <c r="AH203" s="125" t="b">
        <f t="shared" ref="AH203:AH208" si="54">AND(AND(A203&lt;&gt;"",B203&lt;&gt;""),RIGHT(A203,1)&lt;&gt;MID(B203,3,1))</f>
        <v>0</v>
      </c>
      <c r="AI203" s="55">
        <f t="shared" ref="AI203:AI208" si="55">T203+U203+X203+Y203+AB203+AC203+AE203</f>
        <v>0</v>
      </c>
    </row>
    <row r="204" spans="1:35" ht="30.75" customHeight="1" x14ac:dyDescent="0.25">
      <c r="A204" s="57"/>
      <c r="B204" s="57"/>
      <c r="C204" s="59"/>
      <c r="D204" s="119"/>
      <c r="E204" s="43"/>
      <c r="F204" s="43"/>
      <c r="G204" s="58"/>
      <c r="H204" s="123"/>
      <c r="I204" s="132"/>
      <c r="J204" s="135">
        <f t="shared" si="47"/>
        <v>0</v>
      </c>
      <c r="K204" s="64" t="str">
        <f t="shared" si="42"/>
        <v>0</v>
      </c>
      <c r="L204" s="65" t="str">
        <f t="shared" si="43"/>
        <v>0</v>
      </c>
      <c r="M204" s="55">
        <f>SUMIFS($J:$J,$C:$C,Data!$B$6,$B:$B,$B204)</f>
        <v>0</v>
      </c>
      <c r="N204" s="55">
        <f>SUMIFS($J:$J,$C:$C,Data!$B$7,$B:$B,$B204)</f>
        <v>0</v>
      </c>
      <c r="O204" s="55">
        <f>SUMIFS($J:$J,$C:$C,Data!$B$8,$B:$B,$B204)</f>
        <v>0</v>
      </c>
      <c r="P204" s="55">
        <f t="shared" si="48"/>
        <v>0</v>
      </c>
      <c r="Q204" s="55">
        <f t="shared" si="49"/>
        <v>0</v>
      </c>
      <c r="R204" s="25" t="b">
        <f>AND($L204="A",$C$5=Data!$G$24)</f>
        <v>0</v>
      </c>
      <c r="S204" s="25" t="b">
        <f>AND($L204="A",$C$5=Data!$G$23)</f>
        <v>0</v>
      </c>
      <c r="T204" s="55">
        <f t="shared" si="50"/>
        <v>0</v>
      </c>
      <c r="U204" s="55">
        <f t="shared" si="44"/>
        <v>0</v>
      </c>
      <c r="V204" s="25" t="b">
        <f>AND($L204="B",$C$6=Data!$G$24)</f>
        <v>0</v>
      </c>
      <c r="W204" s="25" t="b">
        <f>AND($L204="B",$C$6=Data!$G$23)</f>
        <v>0</v>
      </c>
      <c r="X204" s="55">
        <f t="shared" si="51"/>
        <v>0</v>
      </c>
      <c r="Y204" s="55">
        <f t="shared" si="45"/>
        <v>0</v>
      </c>
      <c r="Z204" s="25" t="b">
        <f>AND($L204="C",$C$7=Data!$G$24)</f>
        <v>0</v>
      </c>
      <c r="AA204" s="25" t="b">
        <f>AND($L204="C",$C$7=Data!$G$23)</f>
        <v>0</v>
      </c>
      <c r="AB204" s="55">
        <f t="shared" si="52"/>
        <v>0</v>
      </c>
      <c r="AC204" s="55">
        <f t="shared" si="46"/>
        <v>0</v>
      </c>
      <c r="AE204" s="55">
        <f t="shared" si="53"/>
        <v>0</v>
      </c>
      <c r="AG204" s="125" t="b">
        <f>OR(AND($C$5=Data!$G$24,K204="A"),AND($C$6=Data!$G$24,K204="B"),AND($C$7=Data!$G$24,K204="C"))*COUNTIFS(B:B,B204,K:K,K204,B:B,"&lt;&gt;"&amp;"",C:C,"&lt;&gt;"&amp;"")&gt;1</f>
        <v>0</v>
      </c>
      <c r="AH204" s="125" t="b">
        <f t="shared" si="54"/>
        <v>0</v>
      </c>
      <c r="AI204" s="55">
        <f t="shared" si="55"/>
        <v>0</v>
      </c>
    </row>
    <row r="205" spans="1:35" ht="30.75" customHeight="1" x14ac:dyDescent="0.25">
      <c r="A205" s="57"/>
      <c r="B205" s="57"/>
      <c r="C205" s="59"/>
      <c r="D205" s="119"/>
      <c r="E205" s="43"/>
      <c r="F205" s="43"/>
      <c r="G205" s="58"/>
      <c r="H205" s="123"/>
      <c r="I205" s="132"/>
      <c r="J205" s="135">
        <f t="shared" si="47"/>
        <v>0</v>
      </c>
      <c r="K205" s="64" t="str">
        <f t="shared" si="42"/>
        <v>0</v>
      </c>
      <c r="L205" s="65" t="str">
        <f t="shared" si="43"/>
        <v>0</v>
      </c>
      <c r="M205" s="55">
        <f>SUMIFS($J:$J,$C:$C,Data!$B$6,$B:$B,$B205)</f>
        <v>0</v>
      </c>
      <c r="N205" s="55">
        <f>SUMIFS($J:$J,$C:$C,Data!$B$7,$B:$B,$B205)</f>
        <v>0</v>
      </c>
      <c r="O205" s="55">
        <f>SUMIFS($J:$J,$C:$C,Data!$B$8,$B:$B,$B205)</f>
        <v>0</v>
      </c>
      <c r="P205" s="55">
        <f t="shared" si="48"/>
        <v>0</v>
      </c>
      <c r="Q205" s="55">
        <f t="shared" si="49"/>
        <v>0</v>
      </c>
      <c r="R205" s="25" t="b">
        <f>AND($L205="A",$C$5=Data!$G$24)</f>
        <v>0</v>
      </c>
      <c r="S205" s="25" t="b">
        <f>AND($L205="A",$C$5=Data!$G$23)</f>
        <v>0</v>
      </c>
      <c r="T205" s="55">
        <f t="shared" si="50"/>
        <v>0</v>
      </c>
      <c r="U205" s="55">
        <f t="shared" si="44"/>
        <v>0</v>
      </c>
      <c r="V205" s="25" t="b">
        <f>AND($L205="B",$C$6=Data!$G$24)</f>
        <v>0</v>
      </c>
      <c r="W205" s="25" t="b">
        <f>AND($L205="B",$C$6=Data!$G$23)</f>
        <v>0</v>
      </c>
      <c r="X205" s="55">
        <f t="shared" si="51"/>
        <v>0</v>
      </c>
      <c r="Y205" s="55">
        <f t="shared" si="45"/>
        <v>0</v>
      </c>
      <c r="Z205" s="25" t="b">
        <f>AND($L205="C",$C$7=Data!$G$24)</f>
        <v>0</v>
      </c>
      <c r="AA205" s="25" t="b">
        <f>AND($L205="C",$C$7=Data!$G$23)</f>
        <v>0</v>
      </c>
      <c r="AB205" s="55">
        <f t="shared" si="52"/>
        <v>0</v>
      </c>
      <c r="AC205" s="55">
        <f t="shared" si="46"/>
        <v>0</v>
      </c>
      <c r="AE205" s="55">
        <f t="shared" si="53"/>
        <v>0</v>
      </c>
      <c r="AG205" s="125" t="b">
        <f>OR(AND($C$5=Data!$G$24,K205="A"),AND($C$6=Data!$G$24,K205="B"),AND($C$7=Data!$G$24,K205="C"))*COUNTIFS(B:B,B205,K:K,K205,B:B,"&lt;&gt;"&amp;"",C:C,"&lt;&gt;"&amp;"")&gt;1</f>
        <v>0</v>
      </c>
      <c r="AH205" s="125" t="b">
        <f t="shared" si="54"/>
        <v>0</v>
      </c>
      <c r="AI205" s="55">
        <f t="shared" si="55"/>
        <v>0</v>
      </c>
    </row>
    <row r="206" spans="1:35" ht="30.75" customHeight="1" x14ac:dyDescent="0.25">
      <c r="A206" s="57"/>
      <c r="B206" s="57"/>
      <c r="C206" s="59"/>
      <c r="D206" s="119"/>
      <c r="E206" s="43"/>
      <c r="F206" s="43"/>
      <c r="G206" s="58"/>
      <c r="H206" s="123"/>
      <c r="I206" s="132"/>
      <c r="J206" s="135">
        <f t="shared" si="47"/>
        <v>0</v>
      </c>
      <c r="K206" s="64" t="str">
        <f t="shared" si="42"/>
        <v>0</v>
      </c>
      <c r="L206" s="65" t="str">
        <f t="shared" si="43"/>
        <v>0</v>
      </c>
      <c r="M206" s="55">
        <f>SUMIFS($J:$J,$C:$C,Data!$B$6,$B:$B,$B206)</f>
        <v>0</v>
      </c>
      <c r="N206" s="55">
        <f>SUMIFS($J:$J,$C:$C,Data!$B$7,$B:$B,$B206)</f>
        <v>0</v>
      </c>
      <c r="O206" s="55">
        <f>SUMIFS($J:$J,$C:$C,Data!$B$8,$B:$B,$B206)</f>
        <v>0</v>
      </c>
      <c r="P206" s="55">
        <f t="shared" si="48"/>
        <v>0</v>
      </c>
      <c r="Q206" s="55">
        <f t="shared" si="49"/>
        <v>0</v>
      </c>
      <c r="R206" s="25" t="b">
        <f>AND($L206="A",$C$5=Data!$G$24)</f>
        <v>0</v>
      </c>
      <c r="S206" s="25" t="b">
        <f>AND($L206="A",$C$5=Data!$G$23)</f>
        <v>0</v>
      </c>
      <c r="T206" s="55">
        <f t="shared" si="50"/>
        <v>0</v>
      </c>
      <c r="U206" s="55">
        <f t="shared" si="44"/>
        <v>0</v>
      </c>
      <c r="V206" s="25" t="b">
        <f>AND($L206="B",$C$6=Data!$G$24)</f>
        <v>0</v>
      </c>
      <c r="W206" s="25" t="b">
        <f>AND($L206="B",$C$6=Data!$G$23)</f>
        <v>0</v>
      </c>
      <c r="X206" s="55">
        <f t="shared" si="51"/>
        <v>0</v>
      </c>
      <c r="Y206" s="55">
        <f t="shared" si="45"/>
        <v>0</v>
      </c>
      <c r="Z206" s="25" t="b">
        <f>AND($L206="C",$C$7=Data!$G$24)</f>
        <v>0</v>
      </c>
      <c r="AA206" s="25" t="b">
        <f>AND($L206="C",$C$7=Data!$G$23)</f>
        <v>0</v>
      </c>
      <c r="AB206" s="55">
        <f t="shared" si="52"/>
        <v>0</v>
      </c>
      <c r="AC206" s="55">
        <f t="shared" si="46"/>
        <v>0</v>
      </c>
      <c r="AE206" s="55">
        <f t="shared" si="53"/>
        <v>0</v>
      </c>
      <c r="AG206" s="125" t="b">
        <f>OR(AND($C$5=Data!$G$24,K206="A"),AND($C$6=Data!$G$24,K206="B"),AND($C$7=Data!$G$24,K206="C"))*COUNTIFS(B:B,B206,K:K,K206,B:B,"&lt;&gt;"&amp;"",C:C,"&lt;&gt;"&amp;"")&gt;1</f>
        <v>0</v>
      </c>
      <c r="AH206" s="125" t="b">
        <f t="shared" si="54"/>
        <v>0</v>
      </c>
      <c r="AI206" s="55">
        <f t="shared" si="55"/>
        <v>0</v>
      </c>
    </row>
    <row r="207" spans="1:35" ht="30.75" customHeight="1" x14ac:dyDescent="0.25">
      <c r="A207" s="57"/>
      <c r="B207" s="57"/>
      <c r="C207" s="59"/>
      <c r="D207" s="119"/>
      <c r="E207" s="43"/>
      <c r="F207" s="43"/>
      <c r="G207" s="58"/>
      <c r="H207" s="123"/>
      <c r="I207" s="132"/>
      <c r="J207" s="135">
        <f t="shared" si="47"/>
        <v>0</v>
      </c>
      <c r="K207" s="64" t="str">
        <f t="shared" si="42"/>
        <v>0</v>
      </c>
      <c r="L207" s="65" t="str">
        <f t="shared" si="43"/>
        <v>0</v>
      </c>
      <c r="M207" s="55">
        <f>SUMIFS($J:$J,$C:$C,Data!$B$6,$B:$B,$B207)</f>
        <v>0</v>
      </c>
      <c r="N207" s="55">
        <f>SUMIFS($J:$J,$C:$C,Data!$B$7,$B:$B,$B207)</f>
        <v>0</v>
      </c>
      <c r="O207" s="55">
        <f>SUMIFS($J:$J,$C:$C,Data!$B$8,$B:$B,$B207)</f>
        <v>0</v>
      </c>
      <c r="P207" s="55">
        <f t="shared" si="48"/>
        <v>0</v>
      </c>
      <c r="Q207" s="55">
        <f t="shared" si="49"/>
        <v>0</v>
      </c>
      <c r="R207" s="25" t="b">
        <f>AND($L207="A",$C$5=Data!$G$24)</f>
        <v>0</v>
      </c>
      <c r="S207" s="25" t="b">
        <f>AND($L207="A",$C$5=Data!$G$23)</f>
        <v>0</v>
      </c>
      <c r="T207" s="55">
        <f t="shared" si="50"/>
        <v>0</v>
      </c>
      <c r="U207" s="55">
        <f t="shared" si="44"/>
        <v>0</v>
      </c>
      <c r="V207" s="25" t="b">
        <f>AND($L207="B",$C$6=Data!$G$24)</f>
        <v>0</v>
      </c>
      <c r="W207" s="25" t="b">
        <f>AND($L207="B",$C$6=Data!$G$23)</f>
        <v>0</v>
      </c>
      <c r="X207" s="55">
        <f t="shared" si="51"/>
        <v>0</v>
      </c>
      <c r="Y207" s="55">
        <f t="shared" si="45"/>
        <v>0</v>
      </c>
      <c r="Z207" s="25" t="b">
        <f>AND($L207="C",$C$7=Data!$G$24)</f>
        <v>0</v>
      </c>
      <c r="AA207" s="25" t="b">
        <f>AND($L207="C",$C$7=Data!$G$23)</f>
        <v>0</v>
      </c>
      <c r="AB207" s="55">
        <f t="shared" si="52"/>
        <v>0</v>
      </c>
      <c r="AC207" s="55">
        <f t="shared" si="46"/>
        <v>0</v>
      </c>
      <c r="AE207" s="55">
        <f t="shared" si="53"/>
        <v>0</v>
      </c>
      <c r="AG207" s="125" t="b">
        <f>OR(AND($C$5=Data!$G$24,K207="A"),AND($C$6=Data!$G$24,K207="B"),AND($C$7=Data!$G$24,K207="C"))*COUNTIFS(B:B,B207,K:K,K207,B:B,"&lt;&gt;"&amp;"",C:C,"&lt;&gt;"&amp;"")&gt;1</f>
        <v>0</v>
      </c>
      <c r="AH207" s="125" t="b">
        <f t="shared" si="54"/>
        <v>0</v>
      </c>
      <c r="AI207" s="55">
        <f t="shared" si="55"/>
        <v>0</v>
      </c>
    </row>
    <row r="208" spans="1:35" ht="30.75" customHeight="1" thickBot="1" x14ac:dyDescent="0.3">
      <c r="A208" s="57"/>
      <c r="B208" s="57"/>
      <c r="C208" s="59"/>
      <c r="D208" s="119"/>
      <c r="E208" s="43"/>
      <c r="F208" s="43"/>
      <c r="G208" s="58"/>
      <c r="H208" s="123"/>
      <c r="I208" s="132"/>
      <c r="J208" s="136">
        <f t="shared" si="47"/>
        <v>0</v>
      </c>
      <c r="K208" s="64" t="str">
        <f t="shared" si="42"/>
        <v>0</v>
      </c>
      <c r="L208" s="65" t="str">
        <f t="shared" si="43"/>
        <v>0</v>
      </c>
      <c r="M208" s="55">
        <f>SUMIFS($J:$J,$C:$C,Data!$B$6,$B:$B,$B208)</f>
        <v>0</v>
      </c>
      <c r="N208" s="55">
        <f>SUMIFS($J:$J,$C:$C,Data!$B$7,$B:$B,$B208)</f>
        <v>0</v>
      </c>
      <c r="O208" s="55">
        <f>SUMIFS($J:$J,$C:$C,Data!$B$8,$B:$B,$B208)</f>
        <v>0</v>
      </c>
      <c r="P208" s="55">
        <f t="shared" si="48"/>
        <v>0</v>
      </c>
      <c r="Q208" s="55">
        <f t="shared" si="49"/>
        <v>0</v>
      </c>
      <c r="R208" s="25" t="b">
        <f>AND($L208="A",$C$5=Data!$G$24)</f>
        <v>0</v>
      </c>
      <c r="S208" s="25" t="b">
        <f>AND($L208="A",$C$5=Data!$G$23)</f>
        <v>0</v>
      </c>
      <c r="T208" s="55">
        <f t="shared" si="50"/>
        <v>0</v>
      </c>
      <c r="U208" s="55">
        <f t="shared" si="44"/>
        <v>0</v>
      </c>
      <c r="V208" s="25" t="b">
        <f>AND($L208="B",$C$6=Data!$G$24)</f>
        <v>0</v>
      </c>
      <c r="W208" s="25" t="b">
        <f>AND($L208="B",$C$6=Data!$G$23)</f>
        <v>0</v>
      </c>
      <c r="X208" s="55">
        <f t="shared" si="51"/>
        <v>0</v>
      </c>
      <c r="Y208" s="55">
        <f t="shared" si="45"/>
        <v>0</v>
      </c>
      <c r="Z208" s="25" t="b">
        <f>AND($L208="C",$C$7=Data!$G$24)</f>
        <v>0</v>
      </c>
      <c r="AA208" s="25" t="b">
        <f>AND($L208="C",$C$7=Data!$G$23)</f>
        <v>0</v>
      </c>
      <c r="AB208" s="55">
        <f t="shared" si="52"/>
        <v>0</v>
      </c>
      <c r="AC208" s="55">
        <f t="shared" si="46"/>
        <v>0</v>
      </c>
      <c r="AE208" s="55">
        <f t="shared" si="53"/>
        <v>0</v>
      </c>
      <c r="AG208" s="125" t="b">
        <f>OR(AND($C$5=Data!$G$24,K208="A"),AND($C$6=Data!$G$24,K208="B"),AND($C$7=Data!$G$24,K208="C"))*COUNTIFS(B:B,B208,K:K,K208,B:B,"&lt;&gt;"&amp;"",C:C,"&lt;&gt;"&amp;"")&gt;1</f>
        <v>0</v>
      </c>
      <c r="AH208" s="125" t="b">
        <f t="shared" si="54"/>
        <v>0</v>
      </c>
      <c r="AI208" s="55">
        <f t="shared" si="55"/>
        <v>0</v>
      </c>
    </row>
  </sheetData>
  <sheetProtection algorithmName="SHA-512" hashValue="/ckB7EOow8LZwcOwJoxXGY0xBzTMrVysx/VxHcBGgwFKEcSK/izLHmrOh4Vhzwmvk4Yc7RTQoHI4q7qFeuOzJw==" saltValue="IwsCw4rKtW3ETolJiFLBjw==" spinCount="100000" sheet="1" formatRows="0" selectLockedCells="1" autoFilter="0"/>
  <autoFilter ref="A9:K208" xr:uid="{00000000-0009-0000-0000-000002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248" priority="8">
      <formula>$AH10</formula>
    </cfRule>
  </conditionalFormatting>
  <conditionalFormatting sqref="B10:C208">
    <cfRule type="expression" dxfId="247" priority="9">
      <formula>$AG10</formula>
    </cfRule>
  </conditionalFormatting>
  <conditionalFormatting sqref="C1">
    <cfRule type="cellIs" dxfId="246" priority="4" stopIfTrue="1" operator="equal">
      <formula>0</formula>
    </cfRule>
  </conditionalFormatting>
  <conditionalFormatting sqref="D5:D7">
    <cfRule type="expression" dxfId="245" priority="1">
      <formula>$M5=TRUE</formula>
    </cfRule>
  </conditionalFormatting>
  <conditionalFormatting sqref="E1">
    <cfRule type="cellIs" dxfId="243" priority="35" stopIfTrue="1" operator="equal">
      <formula>0</formula>
    </cfRule>
  </conditionalFormatting>
  <conditionalFormatting sqref="E2:F2 F3:F4">
    <cfRule type="cellIs" dxfId="242" priority="59" stopIfTrue="1" operator="equal">
      <formula>0</formula>
    </cfRule>
  </conditionalFormatting>
  <conditionalFormatting sqref="E5:F8">
    <cfRule type="cellIs" dxfId="241" priority="17" stopIfTrue="1" operator="equal">
      <formula>0</formula>
    </cfRule>
  </conditionalFormatting>
  <conditionalFormatting sqref="G10:I208">
    <cfRule type="expression" dxfId="240" priority="19" stopIfTrue="1">
      <formula>OR($R10,$V10,$Z10)</formula>
    </cfRule>
  </conditionalFormatting>
  <conditionalFormatting sqref="H10:H208">
    <cfRule type="expression" dxfId="239" priority="18" stopIfTrue="1">
      <formula>OR(S10,AA10)</formula>
    </cfRule>
  </conditionalFormatting>
  <conditionalFormatting sqref="M10:O208">
    <cfRule type="expression" dxfId="238" priority="48" stopIfTrue="1">
      <formula>AND(D10="",NOT(J10=""))</formula>
    </cfRule>
    <cfRule type="expression" dxfId="237" priority="65" stopIfTrue="1">
      <formula>AND(C10="",NOT(J10=""))</formula>
    </cfRule>
  </conditionalFormatting>
  <conditionalFormatting sqref="P10:P208">
    <cfRule type="expression" dxfId="236" priority="62" stopIfTrue="1">
      <formula>AND(E10="",NOT(K10=""))</formula>
    </cfRule>
    <cfRule type="expression" dxfId="235" priority="63" stopIfTrue="1">
      <formula>AND(D10="",NOT(K10=""))</formula>
    </cfRule>
  </conditionalFormatting>
  <conditionalFormatting sqref="Q10:Q208">
    <cfRule type="expression" dxfId="234" priority="57" stopIfTrue="1">
      <formula>AND(D10="",NOT(K10=""))</formula>
    </cfRule>
    <cfRule type="expression" dxfId="233" priority="58" stopIfTrue="1">
      <formula>AND(E10="",NOT(K10=""))</formula>
    </cfRule>
  </conditionalFormatting>
  <conditionalFormatting sqref="T10:U208">
    <cfRule type="expression" dxfId="232" priority="55" stopIfTrue="1">
      <formula>AND(E10="",NOT(L10=""))</formula>
    </cfRule>
    <cfRule type="expression" dxfId="231" priority="56" stopIfTrue="1">
      <formula>AND(F10="",NOT(L10=""))</formula>
    </cfRule>
  </conditionalFormatting>
  <conditionalFormatting sqref="X10:Y208">
    <cfRule type="expression" dxfId="230" priority="49" stopIfTrue="1">
      <formula>AND(H10="",NOT(T10=""))</formula>
    </cfRule>
    <cfRule type="expression" dxfId="229" priority="50" stopIfTrue="1">
      <formula>AND(I10="",NOT(T10=""))</formula>
    </cfRule>
  </conditionalFormatting>
  <conditionalFormatting sqref="AB10:AC208">
    <cfRule type="expression" dxfId="228" priority="20" stopIfTrue="1">
      <formula>AND(K10="",NOT(X10=""))</formula>
    </cfRule>
    <cfRule type="expression" dxfId="227" priority="21" stopIfTrue="1">
      <formula>AND(L10="",NOT(X10=""))</formula>
    </cfRule>
  </conditionalFormatting>
  <conditionalFormatting sqref="AE10:AE208">
    <cfRule type="expression" dxfId="226" priority="45" stopIfTrue="1">
      <formula>AND(N10="",NOT(AB10=""))</formula>
    </cfRule>
    <cfRule type="expression" dxfId="225" priority="46" stopIfTrue="1">
      <formula>AND(O10="",NOT(AB10=""))</formula>
    </cfRule>
  </conditionalFormatting>
  <conditionalFormatting sqref="AI10:AI208">
    <cfRule type="expression" dxfId="224" priority="43" stopIfTrue="1">
      <formula>AND(P10="",NOT(AD10=""))</formula>
    </cfRule>
    <cfRule type="expression" dxfId="223" priority="44" stopIfTrue="1">
      <formula>AND(Q10="",NOT(AD10=""))</formula>
    </cfRule>
  </conditionalFormatting>
  <dataValidations count="6">
    <dataValidation type="list" allowBlank="1" showInputMessage="1" showErrorMessage="1" sqref="C5:C7" xr:uid="{5D5160CD-0D6D-4706-A8A8-1AA70F5B69A7}">
      <formula1>costType</formula1>
    </dataValidation>
    <dataValidation type="list" allowBlank="1" showInputMessage="1" showErrorMessage="1" sqref="B10:B208" xr:uid="{219FF97A-716F-4CE1-BBDE-742D4F42C86D}">
      <formula1>INDIRECT("del"&amp;A10)</formula1>
    </dataValidation>
    <dataValidation type="textLength" operator="lessThan" allowBlank="1" showInputMessage="1" showErrorMessage="1" error="Please reduce the description to 1000 characters" sqref="E10:F208" xr:uid="{A19B90C7-45DD-4CA2-BA0D-A90EAB976C89}">
      <formula1>1000</formula1>
    </dataValidation>
    <dataValidation type="list" allowBlank="1" showInputMessage="1" showErrorMessage="1" sqref="A10:A208" xr:uid="{E48F61F3-8BF4-49CB-B0C5-9BD37FB9C4A8}">
      <formula1>WPs</formula1>
    </dataValidation>
    <dataValidation type="list" allowBlank="1" showInputMessage="1" showErrorMessage="1" sqref="D10:D208" xr:uid="{28DBF4A0-B928-4F44-92FF-37ED3FE2E849}">
      <formula1>INDIRECT("Item"&amp;K10)</formula1>
    </dataValidation>
    <dataValidation type="list" allowBlank="1" showInputMessage="1" showErrorMessage="1" sqref="C10:C208" xr:uid="{46148583-AC36-4B7D-8238-478ADA881670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142D450-A859-4674-A2B4-E0F3A4CF3AA8}">
            <xm:f>$C5=Data!$G$23</xm:f>
            <x14:dxf>
              <fill>
                <patternFill patternType="darkTrellis">
                  <fgColor theme="3" tint="-0.24994659260841701"/>
                  <bgColor theme="0" tint="-0.34998626667073579"/>
                </patternFill>
              </fill>
            </x14:dxf>
          </x14:cfRule>
          <x14:cfRule type="expression" priority="3" id="{C235E526-B533-43F0-A64E-DF0D11D8172F}">
            <xm:f>$C5=Data!$G$24</xm:f>
            <x14:dxf/>
          </x14:cfRule>
          <xm:sqref>D5:D7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945ECF8F-78D5-4026-B45A-65478B71188E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Φύλλο4">
    <tabColor theme="9" tint="0.79998168889431442"/>
    <pageSetUpPr fitToPage="1"/>
  </sheetPr>
  <dimension ref="A1:AK208"/>
  <sheetViews>
    <sheetView showGridLines="0" zoomScaleNormal="100" zoomScaleSheetLayoutView="70" workbookViewId="0">
      <selection activeCell="C1" sqref="C1:D1"/>
    </sheetView>
  </sheetViews>
  <sheetFormatPr defaultColWidth="0" defaultRowHeight="18.75" x14ac:dyDescent="0.3"/>
  <cols>
    <col min="1" max="1" width="9.85546875" customWidth="1"/>
    <col min="2" max="2" width="18.28515625" customWidth="1"/>
    <col min="3" max="3" width="57.28515625" style="60" customWidth="1"/>
    <col min="4" max="4" width="28.140625" customWidth="1"/>
    <col min="5" max="6" width="57.42578125" customWidth="1"/>
    <col min="7" max="9" width="17.5703125" customWidth="1"/>
    <col min="10" max="10" width="21.28515625" style="56" customWidth="1"/>
    <col min="11" max="11" width="15.5703125" style="64" hidden="1" customWidth="1"/>
    <col min="12" max="12" width="15.5703125" style="65" hidden="1" customWidth="1"/>
    <col min="13" max="17" width="17.42578125" style="66" hidden="1" customWidth="1"/>
    <col min="18" max="19" width="8.5703125" style="25" hidden="1" customWidth="1"/>
    <col min="20" max="21" width="17.42578125" style="66" hidden="1" customWidth="1"/>
    <col min="22" max="23" width="9" style="25" hidden="1" customWidth="1"/>
    <col min="24" max="25" width="17.42578125" style="66" hidden="1" customWidth="1"/>
    <col min="26" max="27" width="9" style="25" hidden="1" customWidth="1"/>
    <col min="28" max="29" width="17.42578125" style="66" hidden="1" customWidth="1"/>
    <col min="30" max="30" width="3.5703125" style="25" hidden="1" customWidth="1"/>
    <col min="31" max="31" width="17.42578125" style="66" hidden="1" customWidth="1"/>
    <col min="32" max="32" width="3.5703125" style="25" hidden="1" customWidth="1"/>
    <col min="33" max="33" width="30.85546875" style="25" hidden="1" customWidth="1"/>
    <col min="34" max="34" width="12" style="25" hidden="1" customWidth="1"/>
    <col min="35" max="35" width="17.42578125" style="66" hidden="1" customWidth="1"/>
    <col min="36" max="36" width="9.140625" style="25" hidden="1" customWidth="1"/>
    <col min="37" max="37" width="0" style="25" hidden="1" customWidth="1"/>
    <col min="38" max="16384" width="9.140625" hidden="1"/>
  </cols>
  <sheetData>
    <row r="1" spans="1:37" s="44" customFormat="1" ht="34.5" customHeight="1" thickBot="1" x14ac:dyDescent="0.3">
      <c r="A1" s="80" t="s">
        <v>425</v>
      </c>
      <c r="B1" s="79" t="s">
        <v>326</v>
      </c>
      <c r="C1" s="205">
        <f>'Cover page'!C20</f>
        <v>0</v>
      </c>
      <c r="D1" s="206"/>
      <c r="E1" s="73"/>
      <c r="K1" s="61"/>
      <c r="L1" s="62"/>
      <c r="AJ1" s="63"/>
      <c r="AK1" s="63"/>
    </row>
    <row r="2" spans="1:37" s="68" customFormat="1" ht="20.25" customHeight="1" x14ac:dyDescent="0.25">
      <c r="C2" s="69"/>
      <c r="D2" s="73"/>
      <c r="E2" s="73"/>
      <c r="F2" s="73"/>
      <c r="G2" s="74"/>
      <c r="H2" s="74"/>
      <c r="I2" s="74"/>
      <c r="J2" s="75"/>
      <c r="K2" s="76"/>
      <c r="L2" s="77"/>
      <c r="M2" s="78"/>
      <c r="N2" s="78"/>
      <c r="O2" s="78"/>
      <c r="P2" s="78"/>
      <c r="Q2" s="78"/>
      <c r="R2" s="92"/>
      <c r="S2" s="92"/>
      <c r="T2" s="75"/>
      <c r="U2" s="75"/>
      <c r="V2" s="92"/>
      <c r="W2" s="92"/>
      <c r="X2" s="75"/>
      <c r="Y2" s="75"/>
      <c r="Z2" s="92"/>
      <c r="AA2" s="92"/>
      <c r="AB2" s="75"/>
      <c r="AC2" s="75"/>
      <c r="AD2" s="73"/>
      <c r="AE2" s="75"/>
      <c r="AF2" s="73"/>
      <c r="AG2" s="73"/>
      <c r="AH2" s="73"/>
      <c r="AI2" s="78"/>
      <c r="AJ2" s="73"/>
      <c r="AK2" s="73"/>
    </row>
    <row r="3" spans="1:37" s="68" customFormat="1" ht="25.5" customHeight="1" x14ac:dyDescent="0.25">
      <c r="A3" s="81" t="s">
        <v>484</v>
      </c>
      <c r="B3" s="81"/>
      <c r="C3" s="82"/>
      <c r="D3" s="83"/>
      <c r="F3" s="73"/>
      <c r="G3" s="74"/>
      <c r="H3" s="74"/>
      <c r="I3" s="74"/>
      <c r="J3" s="75"/>
      <c r="K3" s="76"/>
      <c r="L3" s="77"/>
      <c r="M3" s="78"/>
      <c r="N3" s="78"/>
      <c r="O3" s="78"/>
      <c r="P3" s="78"/>
      <c r="Q3" s="78"/>
      <c r="R3" s="92"/>
      <c r="S3" s="92"/>
      <c r="T3" s="75"/>
      <c r="U3" s="75"/>
      <c r="V3" s="92"/>
      <c r="W3" s="92"/>
      <c r="X3" s="75"/>
      <c r="Y3" s="75"/>
      <c r="Z3" s="92"/>
      <c r="AA3" s="92"/>
      <c r="AB3" s="75"/>
      <c r="AC3" s="75"/>
      <c r="AD3" s="73"/>
      <c r="AE3" s="75"/>
      <c r="AF3" s="73"/>
      <c r="AG3" s="73"/>
      <c r="AH3" s="73"/>
      <c r="AI3" s="78"/>
      <c r="AJ3" s="73"/>
      <c r="AK3" s="73"/>
    </row>
    <row r="4" spans="1:37" s="68" customFormat="1" ht="25.5" customHeight="1" x14ac:dyDescent="0.25">
      <c r="A4" s="204" t="s">
        <v>345</v>
      </c>
      <c r="B4" s="204"/>
      <c r="C4" s="84" t="s">
        <v>415</v>
      </c>
      <c r="D4" s="84" t="s">
        <v>417</v>
      </c>
      <c r="F4" s="73"/>
      <c r="G4" s="74"/>
      <c r="H4" s="74"/>
      <c r="I4" s="74"/>
      <c r="J4" s="75"/>
      <c r="K4" s="76"/>
      <c r="L4" s="77"/>
      <c r="M4" s="78"/>
      <c r="N4" s="78"/>
      <c r="O4" s="78"/>
      <c r="P4" s="78"/>
      <c r="Q4" s="78"/>
      <c r="R4" s="92"/>
      <c r="S4" s="92"/>
      <c r="T4" s="75"/>
      <c r="U4" s="75"/>
      <c r="V4" s="92"/>
      <c r="W4" s="92"/>
      <c r="X4" s="75"/>
      <c r="Y4" s="75"/>
      <c r="Z4" s="92"/>
      <c r="AA4" s="92"/>
      <c r="AB4" s="75"/>
      <c r="AC4" s="75"/>
      <c r="AD4" s="73"/>
      <c r="AE4" s="75"/>
      <c r="AF4" s="73"/>
      <c r="AG4" s="73"/>
      <c r="AH4" s="73"/>
      <c r="AI4" s="78"/>
      <c r="AJ4" s="73"/>
      <c r="AK4" s="73"/>
    </row>
    <row r="5" spans="1:37" s="68" customFormat="1" ht="25.5" customHeight="1" x14ac:dyDescent="0.25">
      <c r="A5" s="203" t="s">
        <v>18</v>
      </c>
      <c r="B5" s="203"/>
      <c r="C5" s="149"/>
      <c r="D5" s="150"/>
      <c r="E5" s="73"/>
      <c r="F5" s="73"/>
      <c r="G5" s="74"/>
      <c r="H5" s="74"/>
      <c r="J5" s="75"/>
      <c r="K5" s="76"/>
      <c r="L5" s="77"/>
      <c r="M5" s="74" t="b">
        <f>AND(C5=Data!$G$24,INT(D5*100)&lt;&gt;D5*100)</f>
        <v>0</v>
      </c>
      <c r="N5" s="78"/>
      <c r="O5" s="78"/>
      <c r="P5" s="78"/>
      <c r="Q5" s="78"/>
      <c r="R5" s="92"/>
      <c r="S5" s="92"/>
      <c r="T5" s="75"/>
      <c r="U5" s="75"/>
      <c r="V5" s="92"/>
      <c r="W5" s="92"/>
      <c r="X5" s="75"/>
      <c r="Y5" s="75"/>
      <c r="Z5" s="92"/>
      <c r="AA5" s="92"/>
      <c r="AB5" s="75"/>
      <c r="AC5" s="75"/>
      <c r="AD5" s="73"/>
      <c r="AE5" s="75"/>
      <c r="AF5" s="73"/>
      <c r="AG5" s="73"/>
      <c r="AH5" s="73"/>
      <c r="AI5" s="78"/>
      <c r="AJ5" s="73"/>
      <c r="AK5" s="73"/>
    </row>
    <row r="6" spans="1:37" s="68" customFormat="1" ht="25.5" customHeight="1" x14ac:dyDescent="0.25">
      <c r="A6" s="203" t="s">
        <v>385</v>
      </c>
      <c r="B6" s="203"/>
      <c r="C6" s="149"/>
      <c r="D6" s="150"/>
      <c r="E6" s="73"/>
      <c r="F6" s="73"/>
      <c r="G6" s="74"/>
      <c r="H6" s="74"/>
      <c r="I6" s="74"/>
      <c r="J6" s="75"/>
      <c r="K6" s="76"/>
      <c r="L6" s="77"/>
      <c r="M6" s="74" t="b">
        <f>AND(C6=Data!$G$24,INT(D6*100)&lt;&gt;D6*100)</f>
        <v>0</v>
      </c>
      <c r="N6" s="78"/>
      <c r="O6" s="78"/>
      <c r="P6" s="78"/>
      <c r="Q6" s="78"/>
      <c r="R6" s="92"/>
      <c r="S6" s="92"/>
      <c r="T6" s="75"/>
      <c r="U6" s="75"/>
      <c r="V6" s="92"/>
      <c r="W6" s="92"/>
      <c r="X6" s="75"/>
      <c r="Y6" s="75"/>
      <c r="Z6" s="92"/>
      <c r="AA6" s="92"/>
      <c r="AB6" s="75"/>
      <c r="AC6" s="75"/>
      <c r="AD6" s="73"/>
      <c r="AE6" s="75"/>
      <c r="AF6" s="73"/>
      <c r="AG6" s="73"/>
      <c r="AH6" s="73"/>
      <c r="AI6" s="78"/>
      <c r="AJ6" s="73"/>
      <c r="AK6" s="73"/>
    </row>
    <row r="7" spans="1:37" s="68" customFormat="1" ht="25.5" customHeight="1" thickBot="1" x14ac:dyDescent="0.3">
      <c r="A7" s="203" t="s">
        <v>386</v>
      </c>
      <c r="B7" s="203"/>
      <c r="C7" s="149"/>
      <c r="D7" s="150"/>
      <c r="E7" s="73"/>
      <c r="F7" s="73"/>
      <c r="G7" s="74"/>
      <c r="H7" s="74"/>
      <c r="I7" s="74"/>
      <c r="J7" s="75"/>
      <c r="K7" s="76"/>
      <c r="L7" s="77"/>
      <c r="M7" s="74" t="b">
        <f>AND(C7=Data!$G$24,INT(D7*100)&lt;&gt;D7*100)</f>
        <v>0</v>
      </c>
      <c r="N7" s="78"/>
      <c r="O7" s="78"/>
      <c r="P7" s="78"/>
      <c r="Q7" s="78"/>
      <c r="R7" s="92"/>
      <c r="S7" s="92"/>
      <c r="T7" s="75"/>
      <c r="U7" s="75"/>
      <c r="V7" s="92"/>
      <c r="W7" s="92"/>
      <c r="X7" s="75"/>
      <c r="Y7" s="75"/>
      <c r="Z7" s="92"/>
      <c r="AA7" s="92"/>
      <c r="AB7" s="75"/>
      <c r="AC7" s="75"/>
      <c r="AD7" s="73"/>
      <c r="AE7" s="75"/>
      <c r="AF7" s="73"/>
      <c r="AG7" s="73"/>
      <c r="AH7" s="73"/>
      <c r="AI7" s="78"/>
      <c r="AJ7" s="73"/>
      <c r="AK7" s="73"/>
    </row>
    <row r="8" spans="1:37" s="68" customFormat="1" ht="34.5" customHeight="1" thickBot="1" x14ac:dyDescent="0.3">
      <c r="C8" s="69"/>
      <c r="D8" s="73"/>
      <c r="E8" s="73"/>
      <c r="F8" s="73"/>
      <c r="G8" s="74"/>
      <c r="H8" s="74"/>
      <c r="I8" s="130" t="s">
        <v>505</v>
      </c>
      <c r="J8" s="85">
        <f>SUMIF(B10:B208,"D*",J10:J208)</f>
        <v>0</v>
      </c>
      <c r="K8" s="76" t="s">
        <v>421</v>
      </c>
      <c r="L8" s="77" t="s">
        <v>422</v>
      </c>
      <c r="M8" s="71" t="s">
        <v>388</v>
      </c>
      <c r="N8" s="71" t="s">
        <v>396</v>
      </c>
      <c r="O8" s="71" t="s">
        <v>397</v>
      </c>
      <c r="P8" s="71" t="s">
        <v>398</v>
      </c>
      <c r="Q8" s="71" t="s">
        <v>391</v>
      </c>
      <c r="R8" s="92" t="s">
        <v>403</v>
      </c>
      <c r="S8" s="92" t="s">
        <v>402</v>
      </c>
      <c r="T8" s="70" t="s">
        <v>389</v>
      </c>
      <c r="U8" s="70" t="s">
        <v>390</v>
      </c>
      <c r="V8" s="92" t="s">
        <v>404</v>
      </c>
      <c r="W8" s="92" t="s">
        <v>405</v>
      </c>
      <c r="X8" s="70" t="s">
        <v>394</v>
      </c>
      <c r="Y8" s="70" t="s">
        <v>395</v>
      </c>
      <c r="Z8" s="92" t="s">
        <v>406</v>
      </c>
      <c r="AA8" s="92" t="s">
        <v>407</v>
      </c>
      <c r="AB8" s="70" t="s">
        <v>392</v>
      </c>
      <c r="AC8" s="70" t="s">
        <v>393</v>
      </c>
      <c r="AD8" s="63"/>
      <c r="AE8" s="70" t="s">
        <v>399</v>
      </c>
      <c r="AF8" s="63"/>
      <c r="AG8" s="70" t="s">
        <v>485</v>
      </c>
      <c r="AH8" s="70" t="s">
        <v>487</v>
      </c>
      <c r="AI8" s="71" t="s">
        <v>240</v>
      </c>
      <c r="AJ8" s="73"/>
      <c r="AK8" s="73"/>
    </row>
    <row r="9" spans="1:37" s="44" customFormat="1" ht="34.5" customHeight="1" thickBot="1" x14ac:dyDescent="0.3">
      <c r="A9" s="87" t="s">
        <v>16</v>
      </c>
      <c r="B9" s="88" t="s">
        <v>333</v>
      </c>
      <c r="C9" s="88" t="s">
        <v>17</v>
      </c>
      <c r="D9" s="88" t="s">
        <v>239</v>
      </c>
      <c r="E9" s="89" t="s">
        <v>328</v>
      </c>
      <c r="F9" s="89" t="s">
        <v>319</v>
      </c>
      <c r="G9" s="90" t="s">
        <v>331</v>
      </c>
      <c r="H9" s="91" t="s">
        <v>273</v>
      </c>
      <c r="I9" s="131" t="s">
        <v>400</v>
      </c>
      <c r="J9" s="134" t="s">
        <v>238</v>
      </c>
      <c r="K9" s="61"/>
      <c r="L9" s="62"/>
      <c r="M9" s="72"/>
      <c r="N9" s="72"/>
      <c r="O9" s="72"/>
      <c r="P9" s="72"/>
      <c r="Q9" s="72"/>
      <c r="R9" s="128"/>
      <c r="S9" s="128"/>
      <c r="T9" s="72"/>
      <c r="U9" s="72"/>
      <c r="V9" s="128"/>
      <c r="W9" s="128"/>
      <c r="X9" s="72"/>
      <c r="Y9" s="72"/>
      <c r="Z9" s="128"/>
      <c r="AA9" s="128"/>
      <c r="AB9" s="72"/>
      <c r="AC9" s="72"/>
      <c r="AD9" s="63"/>
      <c r="AE9" s="72"/>
      <c r="AF9" s="63"/>
      <c r="AG9" s="72"/>
      <c r="AH9" s="72"/>
      <c r="AI9" s="72"/>
      <c r="AJ9" s="63"/>
      <c r="AK9" s="63"/>
    </row>
    <row r="10" spans="1:37" ht="32.25" customHeight="1" x14ac:dyDescent="0.25">
      <c r="A10" s="57"/>
      <c r="B10" s="57"/>
      <c r="C10" s="59"/>
      <c r="D10" s="119"/>
      <c r="E10" s="86"/>
      <c r="F10" s="42"/>
      <c r="G10" s="58"/>
      <c r="H10" s="123"/>
      <c r="I10" s="133"/>
      <c r="J10" s="137">
        <f>AI10</f>
        <v>0</v>
      </c>
      <c r="K10" s="64" t="str">
        <f t="shared" ref="K10:K73" si="0">IF(C10&lt;&gt;"",VLOOKUP(C10,budgetLine11ext,2,FALSE),"0")</f>
        <v>0</v>
      </c>
      <c r="L10" s="65" t="str">
        <f t="shared" ref="L10:L73" si="1">IF(C10&lt;&gt;"",VLOOKUP(C10,budgetLine11ext,3,FALSE),"0")</f>
        <v>0</v>
      </c>
      <c r="M10" s="55">
        <f>SUMIFS($J:$J,$C:$C,Data!$B$6,$B:$B,$B10)</f>
        <v>0</v>
      </c>
      <c r="N10" s="55">
        <f>SUMIFS($J:$J,$C:$C,Data!$B$7,$B:$B,$B10)</f>
        <v>0</v>
      </c>
      <c r="O10" s="55">
        <f>SUMIFS($J:$J,$C:$C,Data!$B$8,$B:$B,$B10)</f>
        <v>0</v>
      </c>
      <c r="P10" s="55">
        <f>M10+N10+O10</f>
        <v>0</v>
      </c>
      <c r="Q10" s="55">
        <f>SUMIFS(J:J,K:K,"A",B:B,B10)</f>
        <v>0</v>
      </c>
      <c r="R10" s="25" t="b">
        <f>AND($L10="A",$C$5=Data!$G$24)</f>
        <v>0</v>
      </c>
      <c r="S10" s="25" t="b">
        <f>OR(OR(L10="AL",L10="AU"),AND($L10="A",$C$5=Data!$G$23))</f>
        <v>0</v>
      </c>
      <c r="T10" s="55">
        <f>IF(S10,$G10*$H10*$I10,0)</f>
        <v>0</v>
      </c>
      <c r="U10" s="55">
        <f t="shared" ref="U10:U73" si="2">IF(R10,P10*$D$5,0)</f>
        <v>0</v>
      </c>
      <c r="V10" s="25" t="b">
        <f>AND($L10="B",$C$6=Data!$G$24)</f>
        <v>0</v>
      </c>
      <c r="W10" s="25" t="b">
        <f>OR(OR(L10="BL",L10="BU"),AND($L10="B",$C$6=Data!$G$23))</f>
        <v>0</v>
      </c>
      <c r="X10" s="55">
        <f>IF(W10,$G10*$I10,0)</f>
        <v>0</v>
      </c>
      <c r="Y10" s="55">
        <f t="shared" ref="Y10:Y73" si="3">IF(V10,Q10*$D$6,0)</f>
        <v>0</v>
      </c>
      <c r="Z10" s="25" t="b">
        <f>AND($L10="C",$C$7=Data!$G$24)</f>
        <v>0</v>
      </c>
      <c r="AA10" s="25" t="b">
        <f>OR(OR(L10="CL",L10="CU"),AND($L10="C",$C$7=Data!$G$23))</f>
        <v>0</v>
      </c>
      <c r="AB10" s="55">
        <f>IF(AA10,$G10*$H10*$I10,0)</f>
        <v>0</v>
      </c>
      <c r="AC10" s="55">
        <f t="shared" ref="AC10:AC73" si="4">IF(Z10,Q10*$D$7,0)</f>
        <v>0</v>
      </c>
      <c r="AE10" s="55">
        <f>IF(OR(L10="D",L10="E",L10="F"),$G10*$I10,0)</f>
        <v>0</v>
      </c>
      <c r="AG10" s="125" t="b">
        <f>OR(AND($C$5=Data!$G$24,K10="A"),AND($C$6=Data!$G$24,K10="B"),AND($C$7=Data!$G$24,K10="C"))*COUNTIFS(B:B,B10,K:K,K10,B:B,"&lt;&gt;"&amp;"",C:C,"&lt;&gt;"&amp;"")&gt;1</f>
        <v>0</v>
      </c>
      <c r="AH10" s="125" t="b">
        <f>AND(AND(A10&lt;&gt;"",B10&lt;&gt;""),RIGHT(A10,1)&lt;&gt;MID(B10,3,1))</f>
        <v>0</v>
      </c>
      <c r="AI10" s="55">
        <f>T10+U10+X10+Y10+AB10+AC10+AE10</f>
        <v>0</v>
      </c>
    </row>
    <row r="11" spans="1:37" ht="30.75" customHeight="1" x14ac:dyDescent="0.25">
      <c r="A11" s="57"/>
      <c r="B11" s="57"/>
      <c r="C11" s="59"/>
      <c r="D11" s="119"/>
      <c r="E11" s="43"/>
      <c r="F11" s="43"/>
      <c r="G11" s="58"/>
      <c r="H11" s="123"/>
      <c r="I11" s="132"/>
      <c r="J11" s="135">
        <f t="shared" ref="J11:J74" si="5">AI11</f>
        <v>0</v>
      </c>
      <c r="K11" s="64" t="str">
        <f t="shared" si="0"/>
        <v>0</v>
      </c>
      <c r="L11" s="65" t="str">
        <f t="shared" si="1"/>
        <v>0</v>
      </c>
      <c r="M11" s="55">
        <f>SUMIFS($J:$J,$C:$C,Data!$B$6,$B:$B,$B11)</f>
        <v>0</v>
      </c>
      <c r="N11" s="55">
        <f>SUMIFS($J:$J,$C:$C,Data!$B$7,$B:$B,$B11)</f>
        <v>0</v>
      </c>
      <c r="O11" s="55">
        <f>SUMIFS($J:$J,$C:$C,Data!$B$8,$B:$B,$B11)</f>
        <v>0</v>
      </c>
      <c r="P11" s="55">
        <f t="shared" ref="P11:P74" si="6">M11+N11+O11</f>
        <v>0</v>
      </c>
      <c r="Q11" s="55">
        <f t="shared" ref="Q11:Q74" si="7">SUMIFS(J:J,L:L,"A*",B:B,B11)</f>
        <v>0</v>
      </c>
      <c r="R11" s="25" t="b">
        <f>AND($L11="A",$C$5=Data!$G$24)</f>
        <v>0</v>
      </c>
      <c r="S11" s="25" t="b">
        <f>AND($L11="A",$C$5=Data!$G$23)</f>
        <v>0</v>
      </c>
      <c r="T11" s="55">
        <f t="shared" ref="T11:T74" si="8">IF(S11,$G11*$H11*$I11,0)</f>
        <v>0</v>
      </c>
      <c r="U11" s="55">
        <f t="shared" si="2"/>
        <v>0</v>
      </c>
      <c r="V11" s="25" t="b">
        <f>AND($L11="B",$C$6=Data!$G$24)</f>
        <v>0</v>
      </c>
      <c r="W11" s="25" t="b">
        <f>AND($L11="B",$C$6=Data!$G$23)</f>
        <v>0</v>
      </c>
      <c r="X11" s="55">
        <f t="shared" ref="X11:X74" si="9">IF(W11,$G11*$I11,0)</f>
        <v>0</v>
      </c>
      <c r="Y11" s="55">
        <f t="shared" si="3"/>
        <v>0</v>
      </c>
      <c r="Z11" s="25" t="b">
        <f>AND($L11="C",$C$7=Data!$G$24)</f>
        <v>0</v>
      </c>
      <c r="AA11" s="25" t="b">
        <f>AND($L11="C",$C$7=Data!$G$23)</f>
        <v>0</v>
      </c>
      <c r="AB11" s="55">
        <f t="shared" ref="AB11:AB74" si="10">IF(AA11,$G11*$H11*$I11,0)</f>
        <v>0</v>
      </c>
      <c r="AC11" s="55">
        <f t="shared" si="4"/>
        <v>0</v>
      </c>
      <c r="AE11" s="55">
        <f t="shared" ref="AE11:AE74" si="11">IF(OR(L11="D",L11="E",L11="F"),$G11*$I11,0)</f>
        <v>0</v>
      </c>
      <c r="AG11" s="125" t="b">
        <f>OR(AND($C$5=Data!$G$24,K11="A"),AND($C$6=Data!$G$24,K11="B"),AND($C$7=Data!$G$24,K11="C"))*COUNTIFS(B:B,B11,K:K,K11,B:B,"&lt;&gt;"&amp;"",C:C,"&lt;&gt;"&amp;"")&gt;1</f>
        <v>0</v>
      </c>
      <c r="AH11" s="125" t="b">
        <f t="shared" ref="AH11:AH74" si="12">AND(AND(A11&lt;&gt;"",B11&lt;&gt;""),RIGHT(A11,1)&lt;&gt;MID(B11,3,1))</f>
        <v>0</v>
      </c>
      <c r="AI11" s="55">
        <f t="shared" ref="AI11:AI74" si="13">T11+U11+X11+Y11+AB11+AC11+AE11</f>
        <v>0</v>
      </c>
    </row>
    <row r="12" spans="1:37" ht="30.75" customHeight="1" x14ac:dyDescent="0.25">
      <c r="A12" s="57"/>
      <c r="B12" s="57"/>
      <c r="C12" s="59"/>
      <c r="D12" s="119"/>
      <c r="E12" s="43"/>
      <c r="F12" s="43"/>
      <c r="G12" s="58"/>
      <c r="H12" s="123"/>
      <c r="I12" s="132"/>
      <c r="J12" s="135">
        <f t="shared" si="5"/>
        <v>0</v>
      </c>
      <c r="K12" s="64" t="str">
        <f t="shared" si="0"/>
        <v>0</v>
      </c>
      <c r="L12" s="65" t="str">
        <f t="shared" si="1"/>
        <v>0</v>
      </c>
      <c r="M12" s="55">
        <f>SUMIFS($J:$J,$C:$C,Data!$B$6,$B:$B,$B12)</f>
        <v>0</v>
      </c>
      <c r="N12" s="55">
        <f>SUMIFS($J:$J,$C:$C,Data!$B$7,$B:$B,$B12)</f>
        <v>0</v>
      </c>
      <c r="O12" s="55">
        <f>SUMIFS($J:$J,$C:$C,Data!$B$8,$B:$B,$B12)</f>
        <v>0</v>
      </c>
      <c r="P12" s="55">
        <f t="shared" si="6"/>
        <v>0</v>
      </c>
      <c r="Q12" s="55">
        <f t="shared" si="7"/>
        <v>0</v>
      </c>
      <c r="R12" s="25" t="b">
        <f>AND($L12="A",$C$5=Data!$G$24)</f>
        <v>0</v>
      </c>
      <c r="S12" s="25" t="b">
        <f>AND($L12="A",$C$5=Data!$G$23)</f>
        <v>0</v>
      </c>
      <c r="T12" s="55">
        <f t="shared" si="8"/>
        <v>0</v>
      </c>
      <c r="U12" s="55">
        <f t="shared" si="2"/>
        <v>0</v>
      </c>
      <c r="V12" s="25" t="b">
        <f>AND($L12="B",$C$6=Data!$G$24)</f>
        <v>0</v>
      </c>
      <c r="W12" s="25" t="b">
        <f>AND($L12="B",$C$6=Data!$G$23)</f>
        <v>0</v>
      </c>
      <c r="X12" s="55">
        <f t="shared" si="9"/>
        <v>0</v>
      </c>
      <c r="Y12" s="55">
        <f t="shared" si="3"/>
        <v>0</v>
      </c>
      <c r="Z12" s="25" t="b">
        <f>AND($L12="C",$C$7=Data!$G$24)</f>
        <v>0</v>
      </c>
      <c r="AA12" s="25" t="b">
        <f>AND($L12="C",$C$7=Data!$G$23)</f>
        <v>0</v>
      </c>
      <c r="AB12" s="55">
        <f t="shared" si="10"/>
        <v>0</v>
      </c>
      <c r="AC12" s="55">
        <f t="shared" si="4"/>
        <v>0</v>
      </c>
      <c r="AE12" s="55">
        <f t="shared" si="11"/>
        <v>0</v>
      </c>
      <c r="AG12" s="125" t="b">
        <f>OR(AND($C$5=Data!$G$24,K12="A"),AND($C$6=Data!$G$24,K12="B"),AND($C$7=Data!$G$24,K12="C"))*COUNTIFS(B:B,B12,K:K,K12,B:B,"&lt;&gt;"&amp;"",C:C,"&lt;&gt;"&amp;"")&gt;1</f>
        <v>0</v>
      </c>
      <c r="AH12" s="125" t="b">
        <f t="shared" si="12"/>
        <v>0</v>
      </c>
      <c r="AI12" s="55">
        <f t="shared" si="13"/>
        <v>0</v>
      </c>
    </row>
    <row r="13" spans="1:37" ht="30.75" customHeight="1" x14ac:dyDescent="0.25">
      <c r="A13" s="57"/>
      <c r="B13" s="57"/>
      <c r="C13" s="59"/>
      <c r="D13" s="119"/>
      <c r="E13" s="124"/>
      <c r="F13" s="43"/>
      <c r="G13" s="58"/>
      <c r="H13" s="123"/>
      <c r="I13" s="132"/>
      <c r="J13" s="135">
        <f t="shared" si="5"/>
        <v>0</v>
      </c>
      <c r="K13" s="64" t="str">
        <f t="shared" si="0"/>
        <v>0</v>
      </c>
      <c r="L13" s="65" t="str">
        <f t="shared" si="1"/>
        <v>0</v>
      </c>
      <c r="M13" s="55">
        <f>SUMIFS($J:$J,$C:$C,Data!$B$6,$B:$B,$B13)</f>
        <v>0</v>
      </c>
      <c r="N13" s="55">
        <f>SUMIFS($J:$J,$C:$C,Data!$B$7,$B:$B,$B13)</f>
        <v>0</v>
      </c>
      <c r="O13" s="55">
        <f>SUMIFS($J:$J,$C:$C,Data!$B$8,$B:$B,$B13)</f>
        <v>0</v>
      </c>
      <c r="P13" s="55">
        <f t="shared" si="6"/>
        <v>0</v>
      </c>
      <c r="Q13" s="55">
        <f t="shared" si="7"/>
        <v>0</v>
      </c>
      <c r="R13" s="25" t="b">
        <f>AND($L13="A",$C$5=Data!$G$24)</f>
        <v>0</v>
      </c>
      <c r="S13" s="25" t="b">
        <f>AND($L13="A",$C$5=Data!$G$23)</f>
        <v>0</v>
      </c>
      <c r="T13" s="55">
        <f t="shared" si="8"/>
        <v>0</v>
      </c>
      <c r="U13" s="55">
        <f t="shared" si="2"/>
        <v>0</v>
      </c>
      <c r="V13" s="25" t="b">
        <f>AND($L13="B",$C$6=Data!$G$24)</f>
        <v>0</v>
      </c>
      <c r="W13" s="25" t="b">
        <f>AND($L13="B",$C$6=Data!$G$23)</f>
        <v>0</v>
      </c>
      <c r="X13" s="55">
        <f t="shared" si="9"/>
        <v>0</v>
      </c>
      <c r="Y13" s="55">
        <f t="shared" si="3"/>
        <v>0</v>
      </c>
      <c r="Z13" s="25" t="b">
        <f>AND($L13="C",$C$7=Data!$G$24)</f>
        <v>0</v>
      </c>
      <c r="AA13" s="25" t="b">
        <f>AND($L13="C",$C$7=Data!$G$23)</f>
        <v>0</v>
      </c>
      <c r="AB13" s="55">
        <f t="shared" si="10"/>
        <v>0</v>
      </c>
      <c r="AC13" s="55">
        <f t="shared" si="4"/>
        <v>0</v>
      </c>
      <c r="AE13" s="55">
        <f t="shared" si="11"/>
        <v>0</v>
      </c>
      <c r="AG13" s="125" t="b">
        <f>OR(AND($C$5=Data!$G$24,K13="A"),AND($C$6=Data!$G$24,K13="B"),AND($C$7=Data!$G$24,K13="C"))*COUNTIFS(B:B,B13,K:K,K13,B:B,"&lt;&gt;"&amp;"",C:C,"&lt;&gt;"&amp;"")&gt;1</f>
        <v>0</v>
      </c>
      <c r="AH13" s="125" t="b">
        <f t="shared" si="12"/>
        <v>0</v>
      </c>
      <c r="AI13" s="55">
        <f t="shared" si="13"/>
        <v>0</v>
      </c>
    </row>
    <row r="14" spans="1:37" ht="30.75" customHeight="1" x14ac:dyDescent="0.25">
      <c r="A14" s="57"/>
      <c r="B14" s="57"/>
      <c r="C14" s="59"/>
      <c r="D14" s="119"/>
      <c r="E14" s="124"/>
      <c r="F14" s="43"/>
      <c r="G14" s="58"/>
      <c r="H14" s="123"/>
      <c r="I14" s="132"/>
      <c r="J14" s="135">
        <f t="shared" si="5"/>
        <v>0</v>
      </c>
      <c r="K14" s="64" t="str">
        <f t="shared" si="0"/>
        <v>0</v>
      </c>
      <c r="L14" s="65" t="str">
        <f t="shared" si="1"/>
        <v>0</v>
      </c>
      <c r="M14" s="55">
        <f>SUMIFS($J:$J,$C:$C,Data!$B$6,$B:$B,$B14)</f>
        <v>0</v>
      </c>
      <c r="N14" s="55">
        <f>SUMIFS($J:$J,$C:$C,Data!$B$7,$B:$B,$B14)</f>
        <v>0</v>
      </c>
      <c r="O14" s="55">
        <f>SUMIFS($J:$J,$C:$C,Data!$B$8,$B:$B,$B14)</f>
        <v>0</v>
      </c>
      <c r="P14" s="55">
        <f t="shared" si="6"/>
        <v>0</v>
      </c>
      <c r="Q14" s="55">
        <f t="shared" si="7"/>
        <v>0</v>
      </c>
      <c r="R14" s="25" t="b">
        <f>AND($L14="A",$C$5=Data!$G$24)</f>
        <v>0</v>
      </c>
      <c r="S14" s="25" t="b">
        <f>AND($L14="A",$C$5=Data!$G$23)</f>
        <v>0</v>
      </c>
      <c r="T14" s="55">
        <f t="shared" si="8"/>
        <v>0</v>
      </c>
      <c r="U14" s="55">
        <f t="shared" si="2"/>
        <v>0</v>
      </c>
      <c r="V14" s="25" t="b">
        <f>AND($L14="B",$C$6=Data!$G$24)</f>
        <v>0</v>
      </c>
      <c r="W14" s="25" t="b">
        <f>AND($L14="B",$C$6=Data!$G$23)</f>
        <v>0</v>
      </c>
      <c r="X14" s="55">
        <f t="shared" si="9"/>
        <v>0</v>
      </c>
      <c r="Y14" s="55">
        <f t="shared" si="3"/>
        <v>0</v>
      </c>
      <c r="Z14" s="25" t="b">
        <f>AND($L14="C",$C$7=Data!$G$24)</f>
        <v>0</v>
      </c>
      <c r="AA14" s="25" t="b">
        <f>AND($L14="C",$C$7=Data!$G$23)</f>
        <v>0</v>
      </c>
      <c r="AB14" s="55">
        <f t="shared" si="10"/>
        <v>0</v>
      </c>
      <c r="AC14" s="55">
        <f t="shared" si="4"/>
        <v>0</v>
      </c>
      <c r="AE14" s="55">
        <f t="shared" si="11"/>
        <v>0</v>
      </c>
      <c r="AG14" s="125" t="b">
        <f>OR(AND($C$5=Data!$G$24,K14="A"),AND($C$6=Data!$G$24,K14="B"),AND($C$7=Data!$G$24,K14="C"))*COUNTIFS(B:B,B14,K:K,K14,B:B,"&lt;&gt;"&amp;"",C:C,"&lt;&gt;"&amp;"")&gt;1</f>
        <v>0</v>
      </c>
      <c r="AH14" s="125" t="b">
        <f t="shared" si="12"/>
        <v>0</v>
      </c>
      <c r="AI14" s="55">
        <f t="shared" si="13"/>
        <v>0</v>
      </c>
    </row>
    <row r="15" spans="1:37" ht="30.75" customHeight="1" x14ac:dyDescent="0.25">
      <c r="A15" s="57"/>
      <c r="B15" s="57"/>
      <c r="C15" s="59"/>
      <c r="D15" s="119"/>
      <c r="E15" s="124"/>
      <c r="F15" s="43"/>
      <c r="G15" s="58"/>
      <c r="H15" s="123"/>
      <c r="I15" s="132"/>
      <c r="J15" s="135">
        <f t="shared" si="5"/>
        <v>0</v>
      </c>
      <c r="K15" s="64" t="str">
        <f t="shared" si="0"/>
        <v>0</v>
      </c>
      <c r="L15" s="65" t="str">
        <f t="shared" si="1"/>
        <v>0</v>
      </c>
      <c r="M15" s="55">
        <f>SUMIFS($J:$J,$C:$C,Data!$B$6,$B:$B,$B15)</f>
        <v>0</v>
      </c>
      <c r="N15" s="55">
        <f>SUMIFS($J:$J,$C:$C,Data!$B$7,$B:$B,$B15)</f>
        <v>0</v>
      </c>
      <c r="O15" s="55">
        <f>SUMIFS($J:$J,$C:$C,Data!$B$8,$B:$B,$B15)</f>
        <v>0</v>
      </c>
      <c r="P15" s="55">
        <f t="shared" si="6"/>
        <v>0</v>
      </c>
      <c r="Q15" s="55">
        <f t="shared" si="7"/>
        <v>0</v>
      </c>
      <c r="R15" s="25" t="b">
        <f>AND($L15="A",$C$5=Data!$G$24)</f>
        <v>0</v>
      </c>
      <c r="S15" s="25" t="b">
        <f>AND($L15="A",$C$5=Data!$G$23)</f>
        <v>0</v>
      </c>
      <c r="T15" s="55">
        <f t="shared" si="8"/>
        <v>0</v>
      </c>
      <c r="U15" s="55">
        <f t="shared" si="2"/>
        <v>0</v>
      </c>
      <c r="V15" s="25" t="b">
        <f>AND($L15="B",$C$6=Data!$G$24)</f>
        <v>0</v>
      </c>
      <c r="W15" s="25" t="b">
        <f>AND($L15="B",$C$6=Data!$G$23)</f>
        <v>0</v>
      </c>
      <c r="X15" s="55">
        <f t="shared" si="9"/>
        <v>0</v>
      </c>
      <c r="Y15" s="55">
        <f t="shared" si="3"/>
        <v>0</v>
      </c>
      <c r="Z15" s="25" t="b">
        <f>AND($L15="C",$C$7=Data!$G$24)</f>
        <v>0</v>
      </c>
      <c r="AA15" s="25" t="b">
        <f>AND($L15="C",$C$7=Data!$G$23)</f>
        <v>0</v>
      </c>
      <c r="AB15" s="55">
        <f t="shared" si="10"/>
        <v>0</v>
      </c>
      <c r="AC15" s="55">
        <f t="shared" si="4"/>
        <v>0</v>
      </c>
      <c r="AE15" s="55">
        <f t="shared" si="11"/>
        <v>0</v>
      </c>
      <c r="AG15" s="125" t="b">
        <f>OR(AND($C$5=Data!$G$24,K15="A"),AND($C$6=Data!$G$24,K15="B"),AND($C$7=Data!$G$24,K15="C"))*COUNTIFS(B:B,B15,K:K,K15,B:B,"&lt;&gt;"&amp;"",C:C,"&lt;&gt;"&amp;"")&gt;1</f>
        <v>0</v>
      </c>
      <c r="AH15" s="125" t="b">
        <f t="shared" si="12"/>
        <v>0</v>
      </c>
      <c r="AI15" s="55">
        <f t="shared" si="13"/>
        <v>0</v>
      </c>
    </row>
    <row r="16" spans="1:37" ht="30.75" customHeight="1" x14ac:dyDescent="0.25">
      <c r="A16" s="57"/>
      <c r="B16" s="57"/>
      <c r="C16" s="59"/>
      <c r="D16" s="119"/>
      <c r="E16" s="43"/>
      <c r="F16" s="43"/>
      <c r="G16" s="58"/>
      <c r="H16" s="123"/>
      <c r="I16" s="132"/>
      <c r="J16" s="135">
        <f t="shared" si="5"/>
        <v>0</v>
      </c>
      <c r="K16" s="64" t="str">
        <f t="shared" si="0"/>
        <v>0</v>
      </c>
      <c r="L16" s="65" t="str">
        <f t="shared" si="1"/>
        <v>0</v>
      </c>
      <c r="M16" s="55">
        <f>SUMIFS($J:$J,$C:$C,Data!$B$6,$B:$B,$B16)</f>
        <v>0</v>
      </c>
      <c r="N16" s="55">
        <f>SUMIFS($J:$J,$C:$C,Data!$B$7,$B:$B,$B16)</f>
        <v>0</v>
      </c>
      <c r="O16" s="55">
        <f>SUMIFS($J:$J,$C:$C,Data!$B$8,$B:$B,$B16)</f>
        <v>0</v>
      </c>
      <c r="P16" s="55">
        <f t="shared" si="6"/>
        <v>0</v>
      </c>
      <c r="Q16" s="55">
        <f t="shared" si="7"/>
        <v>0</v>
      </c>
      <c r="R16" s="25" t="b">
        <f>AND($L16="A",$C$5=Data!$G$24)</f>
        <v>0</v>
      </c>
      <c r="S16" s="25" t="b">
        <f>AND($L16="A",$C$5=Data!$G$23)</f>
        <v>0</v>
      </c>
      <c r="T16" s="55">
        <f t="shared" si="8"/>
        <v>0</v>
      </c>
      <c r="U16" s="55">
        <f t="shared" si="2"/>
        <v>0</v>
      </c>
      <c r="V16" s="25" t="b">
        <f>AND($L16="B",$C$6=Data!$G$24)</f>
        <v>0</v>
      </c>
      <c r="W16" s="25" t="b">
        <f>AND($L16="B",$C$6=Data!$G$23)</f>
        <v>0</v>
      </c>
      <c r="X16" s="55">
        <f t="shared" si="9"/>
        <v>0</v>
      </c>
      <c r="Y16" s="55">
        <f t="shared" si="3"/>
        <v>0</v>
      </c>
      <c r="Z16" s="25" t="b">
        <f>AND($L16="C",$C$7=Data!$G$24)</f>
        <v>0</v>
      </c>
      <c r="AA16" s="25" t="b">
        <f>AND($L16="C",$C$7=Data!$G$23)</f>
        <v>0</v>
      </c>
      <c r="AB16" s="55">
        <f t="shared" si="10"/>
        <v>0</v>
      </c>
      <c r="AC16" s="55">
        <f t="shared" si="4"/>
        <v>0</v>
      </c>
      <c r="AE16" s="55">
        <f t="shared" si="11"/>
        <v>0</v>
      </c>
      <c r="AG16" s="125" t="b">
        <f>OR(AND($C$5=Data!$G$24,K16="A"),AND($C$6=Data!$G$24,K16="B"),AND($C$7=Data!$G$24,K16="C"))*COUNTIFS(B:B,B16,K:K,K16,B:B,"&lt;&gt;"&amp;"",C:C,"&lt;&gt;"&amp;"")&gt;1</f>
        <v>0</v>
      </c>
      <c r="AH16" s="125" t="b">
        <f t="shared" si="12"/>
        <v>0</v>
      </c>
      <c r="AI16" s="55">
        <f t="shared" si="13"/>
        <v>0</v>
      </c>
    </row>
    <row r="17" spans="1:35" ht="30.75" customHeight="1" x14ac:dyDescent="0.25">
      <c r="A17" s="57"/>
      <c r="B17" s="57"/>
      <c r="C17" s="59"/>
      <c r="D17" s="119"/>
      <c r="E17" s="43"/>
      <c r="F17" s="43"/>
      <c r="G17" s="58"/>
      <c r="H17" s="123"/>
      <c r="I17" s="132"/>
      <c r="J17" s="135">
        <f t="shared" si="5"/>
        <v>0</v>
      </c>
      <c r="K17" s="64" t="str">
        <f t="shared" si="0"/>
        <v>0</v>
      </c>
      <c r="L17" s="65" t="str">
        <f t="shared" si="1"/>
        <v>0</v>
      </c>
      <c r="M17" s="55">
        <f>SUMIFS($J:$J,$C:$C,Data!$B$6,$B:$B,$B17)</f>
        <v>0</v>
      </c>
      <c r="N17" s="55">
        <f>SUMIFS($J:$J,$C:$C,Data!$B$7,$B:$B,$B17)</f>
        <v>0</v>
      </c>
      <c r="O17" s="55">
        <f>SUMIFS($J:$J,$C:$C,Data!$B$8,$B:$B,$B17)</f>
        <v>0</v>
      </c>
      <c r="P17" s="55">
        <f t="shared" si="6"/>
        <v>0</v>
      </c>
      <c r="Q17" s="55">
        <f t="shared" si="7"/>
        <v>0</v>
      </c>
      <c r="R17" s="25" t="b">
        <f>AND($L17="A",$C$5=Data!$G$24)</f>
        <v>0</v>
      </c>
      <c r="S17" s="25" t="b">
        <f>AND($L17="A",$C$5=Data!$G$23)</f>
        <v>0</v>
      </c>
      <c r="T17" s="55">
        <f t="shared" si="8"/>
        <v>0</v>
      </c>
      <c r="U17" s="55">
        <f t="shared" si="2"/>
        <v>0</v>
      </c>
      <c r="V17" s="25" t="b">
        <f>AND($L17="B",$C$6=Data!$G$24)</f>
        <v>0</v>
      </c>
      <c r="W17" s="25" t="b">
        <f>AND($L17="B",$C$6=Data!$G$23)</f>
        <v>0</v>
      </c>
      <c r="X17" s="55">
        <f t="shared" si="9"/>
        <v>0</v>
      </c>
      <c r="Y17" s="55">
        <f t="shared" si="3"/>
        <v>0</v>
      </c>
      <c r="Z17" s="25" t="b">
        <f>AND($L17="C",$C$7=Data!$G$24)</f>
        <v>0</v>
      </c>
      <c r="AA17" s="25" t="b">
        <f>AND($L17="C",$C$7=Data!$G$23)</f>
        <v>0</v>
      </c>
      <c r="AB17" s="55">
        <f t="shared" si="10"/>
        <v>0</v>
      </c>
      <c r="AC17" s="55">
        <f t="shared" si="4"/>
        <v>0</v>
      </c>
      <c r="AE17" s="55">
        <f t="shared" si="11"/>
        <v>0</v>
      </c>
      <c r="AG17" s="125" t="b">
        <f>OR(AND($C$5=Data!$G$24,K17="A"),AND($C$6=Data!$G$24,K17="B"),AND($C$7=Data!$G$24,K17="C"))*COUNTIFS(B:B,B17,K:K,K17,B:B,"&lt;&gt;"&amp;"",C:C,"&lt;&gt;"&amp;"")&gt;1</f>
        <v>0</v>
      </c>
      <c r="AH17" s="125" t="b">
        <f t="shared" si="12"/>
        <v>0</v>
      </c>
      <c r="AI17" s="55">
        <f t="shared" si="13"/>
        <v>0</v>
      </c>
    </row>
    <row r="18" spans="1:35" ht="30.75" customHeight="1" x14ac:dyDescent="0.25">
      <c r="A18" s="57"/>
      <c r="B18" s="57"/>
      <c r="C18" s="59"/>
      <c r="D18" s="119"/>
      <c r="E18" s="43"/>
      <c r="F18" s="43"/>
      <c r="G18" s="58"/>
      <c r="H18" s="123"/>
      <c r="I18" s="132"/>
      <c r="J18" s="135">
        <f t="shared" si="5"/>
        <v>0</v>
      </c>
      <c r="K18" s="64" t="str">
        <f t="shared" si="0"/>
        <v>0</v>
      </c>
      <c r="L18" s="65" t="str">
        <f t="shared" si="1"/>
        <v>0</v>
      </c>
      <c r="M18" s="55">
        <f>SUMIFS($J:$J,$C:$C,Data!$B$6,$B:$B,$B18)</f>
        <v>0</v>
      </c>
      <c r="N18" s="55">
        <f>SUMIFS($J:$J,$C:$C,Data!$B$7,$B:$B,$B18)</f>
        <v>0</v>
      </c>
      <c r="O18" s="55">
        <f>SUMIFS($J:$J,$C:$C,Data!$B$8,$B:$B,$B18)</f>
        <v>0</v>
      </c>
      <c r="P18" s="55">
        <f t="shared" si="6"/>
        <v>0</v>
      </c>
      <c r="Q18" s="55">
        <f t="shared" si="7"/>
        <v>0</v>
      </c>
      <c r="R18" s="25" t="b">
        <f>AND($L18="A",$C$5=Data!$G$24)</f>
        <v>0</v>
      </c>
      <c r="S18" s="25" t="b">
        <f>AND($L18="A",$C$5=Data!$G$23)</f>
        <v>0</v>
      </c>
      <c r="T18" s="55">
        <f t="shared" si="8"/>
        <v>0</v>
      </c>
      <c r="U18" s="55">
        <f t="shared" si="2"/>
        <v>0</v>
      </c>
      <c r="V18" s="25" t="b">
        <f>AND($L18="B",$C$6=Data!$G$24)</f>
        <v>0</v>
      </c>
      <c r="W18" s="25" t="b">
        <f>AND($L18="B",$C$6=Data!$G$23)</f>
        <v>0</v>
      </c>
      <c r="X18" s="55">
        <f t="shared" si="9"/>
        <v>0</v>
      </c>
      <c r="Y18" s="55">
        <f t="shared" si="3"/>
        <v>0</v>
      </c>
      <c r="Z18" s="25" t="b">
        <f>AND($L18="C",$C$7=Data!$G$24)</f>
        <v>0</v>
      </c>
      <c r="AA18" s="25" t="b">
        <f>AND($L18="C",$C$7=Data!$G$23)</f>
        <v>0</v>
      </c>
      <c r="AB18" s="55">
        <f t="shared" si="10"/>
        <v>0</v>
      </c>
      <c r="AC18" s="55">
        <f t="shared" si="4"/>
        <v>0</v>
      </c>
      <c r="AE18" s="55">
        <f t="shared" si="11"/>
        <v>0</v>
      </c>
      <c r="AG18" s="125" t="b">
        <f>OR(AND($C$5=Data!$G$24,K18="A"),AND($C$6=Data!$G$24,K18="B"),AND($C$7=Data!$G$24,K18="C"))*COUNTIFS(B:B,B18,K:K,K18,B:B,"&lt;&gt;"&amp;"",C:C,"&lt;&gt;"&amp;"")&gt;1</f>
        <v>0</v>
      </c>
      <c r="AH18" s="125" t="b">
        <f t="shared" si="12"/>
        <v>0</v>
      </c>
      <c r="AI18" s="55">
        <f t="shared" si="13"/>
        <v>0</v>
      </c>
    </row>
    <row r="19" spans="1:35" ht="30.75" customHeight="1" x14ac:dyDescent="0.25">
      <c r="A19" s="57"/>
      <c r="B19" s="57"/>
      <c r="C19" s="59"/>
      <c r="D19" s="119"/>
      <c r="E19" s="43"/>
      <c r="F19" s="43"/>
      <c r="G19" s="58"/>
      <c r="H19" s="123"/>
      <c r="I19" s="132"/>
      <c r="J19" s="135">
        <f t="shared" si="5"/>
        <v>0</v>
      </c>
      <c r="K19" s="64" t="str">
        <f t="shared" si="0"/>
        <v>0</v>
      </c>
      <c r="L19" s="65" t="str">
        <f t="shared" si="1"/>
        <v>0</v>
      </c>
      <c r="M19" s="55">
        <f>SUMIFS($J:$J,$C:$C,Data!$B$6,$B:$B,$B19)</f>
        <v>0</v>
      </c>
      <c r="N19" s="55">
        <f>SUMIFS($J:$J,$C:$C,Data!$B$7,$B:$B,$B19)</f>
        <v>0</v>
      </c>
      <c r="O19" s="55">
        <f>SUMIFS($J:$J,$C:$C,Data!$B$8,$B:$B,$B19)</f>
        <v>0</v>
      </c>
      <c r="P19" s="55">
        <f t="shared" si="6"/>
        <v>0</v>
      </c>
      <c r="Q19" s="55">
        <f t="shared" si="7"/>
        <v>0</v>
      </c>
      <c r="R19" s="25" t="b">
        <f>AND($L19="A",$C$5=Data!$G$24)</f>
        <v>0</v>
      </c>
      <c r="S19" s="25" t="b">
        <f>AND($L19="A",$C$5=Data!$G$23)</f>
        <v>0</v>
      </c>
      <c r="T19" s="55">
        <f t="shared" si="8"/>
        <v>0</v>
      </c>
      <c r="U19" s="55">
        <f t="shared" si="2"/>
        <v>0</v>
      </c>
      <c r="V19" s="25" t="b">
        <f>AND($L19="B",$C$6=Data!$G$24)</f>
        <v>0</v>
      </c>
      <c r="W19" s="25" t="b">
        <f>AND($L19="B",$C$6=Data!$G$23)</f>
        <v>0</v>
      </c>
      <c r="X19" s="55">
        <f t="shared" si="9"/>
        <v>0</v>
      </c>
      <c r="Y19" s="55">
        <f t="shared" si="3"/>
        <v>0</v>
      </c>
      <c r="Z19" s="25" t="b">
        <f>AND($L19="C",$C$7=Data!$G$24)</f>
        <v>0</v>
      </c>
      <c r="AA19" s="25" t="b">
        <f>AND($L19="C",$C$7=Data!$G$23)</f>
        <v>0</v>
      </c>
      <c r="AB19" s="55">
        <f t="shared" si="10"/>
        <v>0</v>
      </c>
      <c r="AC19" s="55">
        <f t="shared" si="4"/>
        <v>0</v>
      </c>
      <c r="AE19" s="55">
        <f t="shared" si="11"/>
        <v>0</v>
      </c>
      <c r="AG19" s="125" t="b">
        <f>OR(AND($C$5=Data!$G$24,K19="A"),AND($C$6=Data!$G$24,K19="B"),AND($C$7=Data!$G$24,K19="C"))*COUNTIFS(B:B,B19,K:K,K19,B:B,"&lt;&gt;"&amp;"",C:C,"&lt;&gt;"&amp;"")&gt;1</f>
        <v>0</v>
      </c>
      <c r="AH19" s="125" t="b">
        <f t="shared" si="12"/>
        <v>0</v>
      </c>
      <c r="AI19" s="55">
        <f t="shared" si="13"/>
        <v>0</v>
      </c>
    </row>
    <row r="20" spans="1:35" ht="30.75" customHeight="1" x14ac:dyDescent="0.25">
      <c r="A20" s="57"/>
      <c r="B20" s="57"/>
      <c r="C20" s="59"/>
      <c r="D20" s="119"/>
      <c r="E20" s="43"/>
      <c r="F20" s="43"/>
      <c r="G20" s="58"/>
      <c r="H20" s="123"/>
      <c r="I20" s="132"/>
      <c r="J20" s="135">
        <f t="shared" si="5"/>
        <v>0</v>
      </c>
      <c r="K20" s="64" t="str">
        <f t="shared" si="0"/>
        <v>0</v>
      </c>
      <c r="L20" s="65" t="str">
        <f t="shared" si="1"/>
        <v>0</v>
      </c>
      <c r="M20" s="55">
        <f>SUMIFS($J:$J,$C:$C,Data!$B$6,$B:$B,$B20)</f>
        <v>0</v>
      </c>
      <c r="N20" s="55">
        <f>SUMIFS($J:$J,$C:$C,Data!$B$7,$B:$B,$B20)</f>
        <v>0</v>
      </c>
      <c r="O20" s="55">
        <f>SUMIFS($J:$J,$C:$C,Data!$B$8,$B:$B,$B20)</f>
        <v>0</v>
      </c>
      <c r="P20" s="55">
        <f t="shared" si="6"/>
        <v>0</v>
      </c>
      <c r="Q20" s="55">
        <f t="shared" si="7"/>
        <v>0</v>
      </c>
      <c r="R20" s="25" t="b">
        <f>AND($L20="A",$C$5=Data!$G$24)</f>
        <v>0</v>
      </c>
      <c r="S20" s="25" t="b">
        <f>AND($L20="A",$C$5=Data!$G$23)</f>
        <v>0</v>
      </c>
      <c r="T20" s="55">
        <f t="shared" si="8"/>
        <v>0</v>
      </c>
      <c r="U20" s="55">
        <f t="shared" si="2"/>
        <v>0</v>
      </c>
      <c r="V20" s="25" t="b">
        <f>AND($L20="B",$C$6=Data!$G$24)</f>
        <v>0</v>
      </c>
      <c r="W20" s="25" t="b">
        <f>AND($L20="B",$C$6=Data!$G$23)</f>
        <v>0</v>
      </c>
      <c r="X20" s="55">
        <f t="shared" si="9"/>
        <v>0</v>
      </c>
      <c r="Y20" s="55">
        <f t="shared" si="3"/>
        <v>0</v>
      </c>
      <c r="Z20" s="25" t="b">
        <f>AND($L20="C",$C$7=Data!$G$24)</f>
        <v>0</v>
      </c>
      <c r="AA20" s="25" t="b">
        <f>AND($L20="C",$C$7=Data!$G$23)</f>
        <v>0</v>
      </c>
      <c r="AB20" s="55">
        <f t="shared" si="10"/>
        <v>0</v>
      </c>
      <c r="AC20" s="55">
        <f t="shared" si="4"/>
        <v>0</v>
      </c>
      <c r="AE20" s="55">
        <f t="shared" si="11"/>
        <v>0</v>
      </c>
      <c r="AG20" s="125" t="b">
        <f>OR(AND($C$5=Data!$G$24,K20="A"),AND($C$6=Data!$G$24,K20="B"),AND($C$7=Data!$G$24,K20="C"))*COUNTIFS(B:B,B20,K:K,K20,B:B,"&lt;&gt;"&amp;"",C:C,"&lt;&gt;"&amp;"")&gt;1</f>
        <v>0</v>
      </c>
      <c r="AH20" s="125" t="b">
        <f t="shared" si="12"/>
        <v>0</v>
      </c>
      <c r="AI20" s="55">
        <f t="shared" si="13"/>
        <v>0</v>
      </c>
    </row>
    <row r="21" spans="1:35" ht="30.75" customHeight="1" x14ac:dyDescent="0.25">
      <c r="A21" s="57"/>
      <c r="B21" s="57"/>
      <c r="C21" s="59"/>
      <c r="D21" s="119"/>
      <c r="E21" s="43"/>
      <c r="F21" s="43"/>
      <c r="G21" s="58"/>
      <c r="H21" s="123"/>
      <c r="I21" s="132"/>
      <c r="J21" s="135">
        <f t="shared" si="5"/>
        <v>0</v>
      </c>
      <c r="K21" s="64" t="str">
        <f t="shared" si="0"/>
        <v>0</v>
      </c>
      <c r="L21" s="65" t="str">
        <f t="shared" si="1"/>
        <v>0</v>
      </c>
      <c r="M21" s="55">
        <f>SUMIFS($J:$J,$C:$C,Data!$B$6,$B:$B,$B21)</f>
        <v>0</v>
      </c>
      <c r="N21" s="55">
        <f>SUMIFS($J:$J,$C:$C,Data!$B$7,$B:$B,$B21)</f>
        <v>0</v>
      </c>
      <c r="O21" s="55">
        <f>SUMIFS($J:$J,$C:$C,Data!$B$8,$B:$B,$B21)</f>
        <v>0</v>
      </c>
      <c r="P21" s="55">
        <f t="shared" si="6"/>
        <v>0</v>
      </c>
      <c r="Q21" s="55">
        <f t="shared" si="7"/>
        <v>0</v>
      </c>
      <c r="R21" s="25" t="b">
        <f>AND($L21="A",$C$5=Data!$G$24)</f>
        <v>0</v>
      </c>
      <c r="S21" s="25" t="b">
        <f>AND($L21="A",$C$5=Data!$G$23)</f>
        <v>0</v>
      </c>
      <c r="T21" s="55">
        <f t="shared" si="8"/>
        <v>0</v>
      </c>
      <c r="U21" s="55">
        <f t="shared" si="2"/>
        <v>0</v>
      </c>
      <c r="V21" s="25" t="b">
        <f>AND($L21="B",$C$6=Data!$G$24)</f>
        <v>0</v>
      </c>
      <c r="W21" s="25" t="b">
        <f>AND($L21="B",$C$6=Data!$G$23)</f>
        <v>0</v>
      </c>
      <c r="X21" s="55">
        <f t="shared" si="9"/>
        <v>0</v>
      </c>
      <c r="Y21" s="55">
        <f t="shared" si="3"/>
        <v>0</v>
      </c>
      <c r="Z21" s="25" t="b">
        <f>AND($L21="C",$C$7=Data!$G$24)</f>
        <v>0</v>
      </c>
      <c r="AA21" s="25" t="b">
        <f>AND($L21="C",$C$7=Data!$G$23)</f>
        <v>0</v>
      </c>
      <c r="AB21" s="55">
        <f t="shared" si="10"/>
        <v>0</v>
      </c>
      <c r="AC21" s="55">
        <f t="shared" si="4"/>
        <v>0</v>
      </c>
      <c r="AE21" s="55">
        <f t="shared" si="11"/>
        <v>0</v>
      </c>
      <c r="AG21" s="125" t="b">
        <f>OR(AND($C$5=Data!$G$24,K21="A"),AND($C$6=Data!$G$24,K21="B"),AND($C$7=Data!$G$24,K21="C"))*COUNTIFS(B:B,B21,K:K,K21,B:B,"&lt;&gt;"&amp;"",C:C,"&lt;&gt;"&amp;"")&gt;1</f>
        <v>0</v>
      </c>
      <c r="AH21" s="125" t="b">
        <f t="shared" si="12"/>
        <v>0</v>
      </c>
      <c r="AI21" s="55">
        <f t="shared" si="13"/>
        <v>0</v>
      </c>
    </row>
    <row r="22" spans="1:35" ht="30.75" customHeight="1" x14ac:dyDescent="0.25">
      <c r="A22" s="57"/>
      <c r="B22" s="57"/>
      <c r="C22" s="59"/>
      <c r="D22" s="119"/>
      <c r="E22" s="43"/>
      <c r="F22" s="43"/>
      <c r="G22" s="58"/>
      <c r="H22" s="123"/>
      <c r="I22" s="132"/>
      <c r="J22" s="135">
        <f t="shared" si="5"/>
        <v>0</v>
      </c>
      <c r="K22" s="64" t="str">
        <f t="shared" si="0"/>
        <v>0</v>
      </c>
      <c r="L22" s="65" t="str">
        <f t="shared" si="1"/>
        <v>0</v>
      </c>
      <c r="M22" s="55">
        <f>SUMIFS($J:$J,$C:$C,Data!$B$6,$B:$B,$B22)</f>
        <v>0</v>
      </c>
      <c r="N22" s="55">
        <f>SUMIFS($J:$J,$C:$C,Data!$B$7,$B:$B,$B22)</f>
        <v>0</v>
      </c>
      <c r="O22" s="55">
        <f>SUMIFS($J:$J,$C:$C,Data!$B$8,$B:$B,$B22)</f>
        <v>0</v>
      </c>
      <c r="P22" s="55">
        <f t="shared" si="6"/>
        <v>0</v>
      </c>
      <c r="Q22" s="55">
        <f t="shared" si="7"/>
        <v>0</v>
      </c>
      <c r="R22" s="25" t="b">
        <f>AND($L22="A",$C$5=Data!$G$24)</f>
        <v>0</v>
      </c>
      <c r="S22" s="25" t="b">
        <f>AND($L22="A",$C$5=Data!$G$23)</f>
        <v>0</v>
      </c>
      <c r="T22" s="55">
        <f t="shared" si="8"/>
        <v>0</v>
      </c>
      <c r="U22" s="55">
        <f t="shared" si="2"/>
        <v>0</v>
      </c>
      <c r="V22" s="25" t="b">
        <f>AND($L22="B",$C$6=Data!$G$24)</f>
        <v>0</v>
      </c>
      <c r="W22" s="25" t="b">
        <f>AND($L22="B",$C$6=Data!$G$23)</f>
        <v>0</v>
      </c>
      <c r="X22" s="55">
        <f t="shared" si="9"/>
        <v>0</v>
      </c>
      <c r="Y22" s="55">
        <f t="shared" si="3"/>
        <v>0</v>
      </c>
      <c r="Z22" s="25" t="b">
        <f>AND($L22="C",$C$7=Data!$G$24)</f>
        <v>0</v>
      </c>
      <c r="AA22" s="25" t="b">
        <f>AND($L22="C",$C$7=Data!$G$23)</f>
        <v>0</v>
      </c>
      <c r="AB22" s="55">
        <f t="shared" si="10"/>
        <v>0</v>
      </c>
      <c r="AC22" s="55">
        <f t="shared" si="4"/>
        <v>0</v>
      </c>
      <c r="AE22" s="55">
        <f t="shared" si="11"/>
        <v>0</v>
      </c>
      <c r="AG22" s="125" t="b">
        <f>OR(AND($C$5=Data!$G$24,K22="A"),AND($C$6=Data!$G$24,K22="B"),AND($C$7=Data!$G$24,K22="C"))*COUNTIFS(B:B,B22,K:K,K22,B:B,"&lt;&gt;"&amp;"",C:C,"&lt;&gt;"&amp;"")&gt;1</f>
        <v>0</v>
      </c>
      <c r="AH22" s="125" t="b">
        <f t="shared" si="12"/>
        <v>0</v>
      </c>
      <c r="AI22" s="55">
        <f t="shared" si="13"/>
        <v>0</v>
      </c>
    </row>
    <row r="23" spans="1:35" ht="30.75" customHeight="1" x14ac:dyDescent="0.25">
      <c r="A23" s="57"/>
      <c r="B23" s="57"/>
      <c r="C23" s="59"/>
      <c r="D23" s="119"/>
      <c r="E23" s="43"/>
      <c r="F23" s="43"/>
      <c r="G23" s="58"/>
      <c r="H23" s="123"/>
      <c r="I23" s="132"/>
      <c r="J23" s="135">
        <f t="shared" si="5"/>
        <v>0</v>
      </c>
      <c r="K23" s="64" t="str">
        <f t="shared" si="0"/>
        <v>0</v>
      </c>
      <c r="L23" s="65" t="str">
        <f t="shared" si="1"/>
        <v>0</v>
      </c>
      <c r="M23" s="55">
        <f>SUMIFS($J:$J,$C:$C,Data!$B$6,$B:$B,$B23)</f>
        <v>0</v>
      </c>
      <c r="N23" s="55">
        <f>SUMIFS($J:$J,$C:$C,Data!$B$7,$B:$B,$B23)</f>
        <v>0</v>
      </c>
      <c r="O23" s="55">
        <f>SUMIFS($J:$J,$C:$C,Data!$B$8,$B:$B,$B23)</f>
        <v>0</v>
      </c>
      <c r="P23" s="55">
        <f t="shared" si="6"/>
        <v>0</v>
      </c>
      <c r="Q23" s="55">
        <f t="shared" si="7"/>
        <v>0</v>
      </c>
      <c r="R23" s="25" t="b">
        <f>AND($L23="A",$C$5=Data!$G$24)</f>
        <v>0</v>
      </c>
      <c r="S23" s="25" t="b">
        <f>AND($L23="A",$C$5=Data!$G$23)</f>
        <v>0</v>
      </c>
      <c r="T23" s="55">
        <f t="shared" si="8"/>
        <v>0</v>
      </c>
      <c r="U23" s="55">
        <f t="shared" si="2"/>
        <v>0</v>
      </c>
      <c r="V23" s="25" t="b">
        <f>AND($L23="B",$C$6=Data!$G$24)</f>
        <v>0</v>
      </c>
      <c r="W23" s="25" t="b">
        <f>AND($L23="B",$C$6=Data!$G$23)</f>
        <v>0</v>
      </c>
      <c r="X23" s="55">
        <f t="shared" si="9"/>
        <v>0</v>
      </c>
      <c r="Y23" s="55">
        <f t="shared" si="3"/>
        <v>0</v>
      </c>
      <c r="Z23" s="25" t="b">
        <f>AND($L23="C",$C$7=Data!$G$24)</f>
        <v>0</v>
      </c>
      <c r="AA23" s="25" t="b">
        <f>AND($L23="C",$C$7=Data!$G$23)</f>
        <v>0</v>
      </c>
      <c r="AB23" s="55">
        <f t="shared" si="10"/>
        <v>0</v>
      </c>
      <c r="AC23" s="55">
        <f t="shared" si="4"/>
        <v>0</v>
      </c>
      <c r="AE23" s="55">
        <f t="shared" si="11"/>
        <v>0</v>
      </c>
      <c r="AG23" s="125" t="b">
        <f>OR(AND($C$5=Data!$G$24,K23="A"),AND($C$6=Data!$G$24,K23="B"),AND($C$7=Data!$G$24,K23="C"))*COUNTIFS(B:B,B23,K:K,K23,B:B,"&lt;&gt;"&amp;"",C:C,"&lt;&gt;"&amp;"")&gt;1</f>
        <v>0</v>
      </c>
      <c r="AH23" s="125" t="b">
        <f t="shared" si="12"/>
        <v>0</v>
      </c>
      <c r="AI23" s="55">
        <f t="shared" si="13"/>
        <v>0</v>
      </c>
    </row>
    <row r="24" spans="1:35" ht="30.75" customHeight="1" x14ac:dyDescent="0.25">
      <c r="A24" s="57"/>
      <c r="B24" s="57"/>
      <c r="C24" s="59"/>
      <c r="D24" s="119"/>
      <c r="E24" s="43"/>
      <c r="F24" s="43"/>
      <c r="G24" s="58"/>
      <c r="H24" s="123"/>
      <c r="I24" s="132"/>
      <c r="J24" s="135">
        <f t="shared" si="5"/>
        <v>0</v>
      </c>
      <c r="K24" s="64" t="str">
        <f t="shared" si="0"/>
        <v>0</v>
      </c>
      <c r="L24" s="65" t="str">
        <f t="shared" si="1"/>
        <v>0</v>
      </c>
      <c r="M24" s="55">
        <f>SUMIFS($J:$J,$C:$C,Data!$B$6,$B:$B,$B24)</f>
        <v>0</v>
      </c>
      <c r="N24" s="55">
        <f>SUMIFS($J:$J,$C:$C,Data!$B$7,$B:$B,$B24)</f>
        <v>0</v>
      </c>
      <c r="O24" s="55">
        <f>SUMIFS($J:$J,$C:$C,Data!$B$8,$B:$B,$B24)</f>
        <v>0</v>
      </c>
      <c r="P24" s="55">
        <f t="shared" si="6"/>
        <v>0</v>
      </c>
      <c r="Q24" s="55">
        <f t="shared" si="7"/>
        <v>0</v>
      </c>
      <c r="R24" s="25" t="b">
        <f>AND($L24="A",$C$5=Data!$G$24)</f>
        <v>0</v>
      </c>
      <c r="S24" s="25" t="b">
        <f>AND($L24="A",$C$5=Data!$G$23)</f>
        <v>0</v>
      </c>
      <c r="T24" s="55">
        <f t="shared" si="8"/>
        <v>0</v>
      </c>
      <c r="U24" s="55">
        <f t="shared" si="2"/>
        <v>0</v>
      </c>
      <c r="V24" s="25" t="b">
        <f>AND($L24="B",$C$6=Data!$G$24)</f>
        <v>0</v>
      </c>
      <c r="W24" s="25" t="b">
        <f>AND($L24="B",$C$6=Data!$G$23)</f>
        <v>0</v>
      </c>
      <c r="X24" s="55">
        <f t="shared" si="9"/>
        <v>0</v>
      </c>
      <c r="Y24" s="55">
        <f t="shared" si="3"/>
        <v>0</v>
      </c>
      <c r="Z24" s="25" t="b">
        <f>AND($L24="C",$C$7=Data!$G$24)</f>
        <v>0</v>
      </c>
      <c r="AA24" s="25" t="b">
        <f>AND($L24="C",$C$7=Data!$G$23)</f>
        <v>0</v>
      </c>
      <c r="AB24" s="55">
        <f t="shared" si="10"/>
        <v>0</v>
      </c>
      <c r="AC24" s="55">
        <f t="shared" si="4"/>
        <v>0</v>
      </c>
      <c r="AE24" s="55">
        <f t="shared" si="11"/>
        <v>0</v>
      </c>
      <c r="AG24" s="125" t="b">
        <f>OR(AND($C$5=Data!$G$24,K24="A"),AND($C$6=Data!$G$24,K24="B"),AND($C$7=Data!$G$24,K24="C"))*COUNTIFS(B:B,B24,K:K,K24,B:B,"&lt;&gt;"&amp;"",C:C,"&lt;&gt;"&amp;"")&gt;1</f>
        <v>0</v>
      </c>
      <c r="AH24" s="125" t="b">
        <f t="shared" si="12"/>
        <v>0</v>
      </c>
      <c r="AI24" s="55">
        <f t="shared" si="13"/>
        <v>0</v>
      </c>
    </row>
    <row r="25" spans="1:35" ht="30.75" customHeight="1" x14ac:dyDescent="0.25">
      <c r="A25" s="57"/>
      <c r="B25" s="57"/>
      <c r="C25" s="59"/>
      <c r="D25" s="119"/>
      <c r="E25" s="43"/>
      <c r="F25" s="43"/>
      <c r="G25" s="58"/>
      <c r="H25" s="123"/>
      <c r="I25" s="132"/>
      <c r="J25" s="135">
        <f t="shared" si="5"/>
        <v>0</v>
      </c>
      <c r="K25" s="64" t="str">
        <f t="shared" si="0"/>
        <v>0</v>
      </c>
      <c r="L25" s="65" t="str">
        <f t="shared" si="1"/>
        <v>0</v>
      </c>
      <c r="M25" s="55">
        <f>SUMIFS($J:$J,$C:$C,Data!$B$6,$B:$B,$B25)</f>
        <v>0</v>
      </c>
      <c r="N25" s="55">
        <f>SUMIFS($J:$J,$C:$C,Data!$B$7,$B:$B,$B25)</f>
        <v>0</v>
      </c>
      <c r="O25" s="55">
        <f>SUMIFS($J:$J,$C:$C,Data!$B$8,$B:$B,$B25)</f>
        <v>0</v>
      </c>
      <c r="P25" s="55">
        <f t="shared" si="6"/>
        <v>0</v>
      </c>
      <c r="Q25" s="55">
        <f t="shared" si="7"/>
        <v>0</v>
      </c>
      <c r="R25" s="25" t="b">
        <f>AND($L25="A",$C$5=Data!$G$24)</f>
        <v>0</v>
      </c>
      <c r="S25" s="25" t="b">
        <f>AND($L25="A",$C$5=Data!$G$23)</f>
        <v>0</v>
      </c>
      <c r="T25" s="55">
        <f t="shared" si="8"/>
        <v>0</v>
      </c>
      <c r="U25" s="55">
        <f t="shared" si="2"/>
        <v>0</v>
      </c>
      <c r="V25" s="25" t="b">
        <f>AND($L25="B",$C$6=Data!$G$24)</f>
        <v>0</v>
      </c>
      <c r="W25" s="25" t="b">
        <f>AND($L25="B",$C$6=Data!$G$23)</f>
        <v>0</v>
      </c>
      <c r="X25" s="55">
        <f t="shared" si="9"/>
        <v>0</v>
      </c>
      <c r="Y25" s="55">
        <f t="shared" si="3"/>
        <v>0</v>
      </c>
      <c r="Z25" s="25" t="b">
        <f>AND($L25="C",$C$7=Data!$G$24)</f>
        <v>0</v>
      </c>
      <c r="AA25" s="25" t="b">
        <f>AND($L25="C",$C$7=Data!$G$23)</f>
        <v>0</v>
      </c>
      <c r="AB25" s="55">
        <f t="shared" si="10"/>
        <v>0</v>
      </c>
      <c r="AC25" s="55">
        <f t="shared" si="4"/>
        <v>0</v>
      </c>
      <c r="AE25" s="55">
        <f t="shared" si="11"/>
        <v>0</v>
      </c>
      <c r="AG25" s="125" t="b">
        <f>OR(AND($C$5=Data!$G$24,K25="A"),AND($C$6=Data!$G$24,K25="B"),AND($C$7=Data!$G$24,K25="C"))*COUNTIFS(B:B,B25,K:K,K25,B:B,"&lt;&gt;"&amp;"",C:C,"&lt;&gt;"&amp;"")&gt;1</f>
        <v>0</v>
      </c>
      <c r="AH25" s="125" t="b">
        <f t="shared" si="12"/>
        <v>0</v>
      </c>
      <c r="AI25" s="55">
        <f t="shared" si="13"/>
        <v>0</v>
      </c>
    </row>
    <row r="26" spans="1:35" ht="30.75" customHeight="1" x14ac:dyDescent="0.25">
      <c r="A26" s="57"/>
      <c r="B26" s="57"/>
      <c r="C26" s="59"/>
      <c r="D26" s="119"/>
      <c r="E26" s="43"/>
      <c r="F26" s="43"/>
      <c r="G26" s="58"/>
      <c r="H26" s="123"/>
      <c r="I26" s="132"/>
      <c r="J26" s="135">
        <f t="shared" si="5"/>
        <v>0</v>
      </c>
      <c r="K26" s="64" t="str">
        <f t="shared" si="0"/>
        <v>0</v>
      </c>
      <c r="L26" s="65" t="str">
        <f t="shared" si="1"/>
        <v>0</v>
      </c>
      <c r="M26" s="55">
        <f>SUMIFS($J:$J,$C:$C,Data!$B$6,$B:$B,$B26)</f>
        <v>0</v>
      </c>
      <c r="N26" s="55">
        <f>SUMIFS($J:$J,$C:$C,Data!$B$7,$B:$B,$B26)</f>
        <v>0</v>
      </c>
      <c r="O26" s="55">
        <f>SUMIFS($J:$J,$C:$C,Data!$B$8,$B:$B,$B26)</f>
        <v>0</v>
      </c>
      <c r="P26" s="55">
        <f t="shared" si="6"/>
        <v>0</v>
      </c>
      <c r="Q26" s="55">
        <f t="shared" si="7"/>
        <v>0</v>
      </c>
      <c r="R26" s="25" t="b">
        <f>AND($L26="A",$C$5=Data!$G$24)</f>
        <v>0</v>
      </c>
      <c r="S26" s="25" t="b">
        <f>AND($L26="A",$C$5=Data!$G$23)</f>
        <v>0</v>
      </c>
      <c r="T26" s="55">
        <f t="shared" si="8"/>
        <v>0</v>
      </c>
      <c r="U26" s="55">
        <f t="shared" si="2"/>
        <v>0</v>
      </c>
      <c r="V26" s="25" t="b">
        <f>AND($L26="B",$C$6=Data!$G$24)</f>
        <v>0</v>
      </c>
      <c r="W26" s="25" t="b">
        <f>AND($L26="B",$C$6=Data!$G$23)</f>
        <v>0</v>
      </c>
      <c r="X26" s="55">
        <f t="shared" si="9"/>
        <v>0</v>
      </c>
      <c r="Y26" s="55">
        <f t="shared" si="3"/>
        <v>0</v>
      </c>
      <c r="Z26" s="25" t="b">
        <f>AND($L26="C",$C$7=Data!$G$24)</f>
        <v>0</v>
      </c>
      <c r="AA26" s="25" t="b">
        <f>AND($L26="C",$C$7=Data!$G$23)</f>
        <v>0</v>
      </c>
      <c r="AB26" s="55">
        <f t="shared" si="10"/>
        <v>0</v>
      </c>
      <c r="AC26" s="55">
        <f t="shared" si="4"/>
        <v>0</v>
      </c>
      <c r="AE26" s="55">
        <f t="shared" si="11"/>
        <v>0</v>
      </c>
      <c r="AG26" s="125" t="b">
        <f>OR(AND($C$5=Data!$G$24,K26="A"),AND($C$6=Data!$G$24,K26="B"),AND($C$7=Data!$G$24,K26="C"))*COUNTIFS(B:B,B26,K:K,K26,B:B,"&lt;&gt;"&amp;"",C:C,"&lt;&gt;"&amp;"")&gt;1</f>
        <v>0</v>
      </c>
      <c r="AH26" s="125" t="b">
        <f t="shared" si="12"/>
        <v>0</v>
      </c>
      <c r="AI26" s="55">
        <f t="shared" si="13"/>
        <v>0</v>
      </c>
    </row>
    <row r="27" spans="1:35" ht="30.75" customHeight="1" x14ac:dyDescent="0.25">
      <c r="A27" s="57"/>
      <c r="B27" s="57"/>
      <c r="C27" s="59"/>
      <c r="D27" s="119"/>
      <c r="E27" s="43"/>
      <c r="F27" s="43"/>
      <c r="G27" s="58"/>
      <c r="H27" s="123"/>
      <c r="I27" s="132"/>
      <c r="J27" s="135">
        <f t="shared" si="5"/>
        <v>0</v>
      </c>
      <c r="K27" s="64" t="str">
        <f t="shared" si="0"/>
        <v>0</v>
      </c>
      <c r="L27" s="65" t="str">
        <f t="shared" si="1"/>
        <v>0</v>
      </c>
      <c r="M27" s="55">
        <f>SUMIFS($J:$J,$C:$C,Data!$B$6,$B:$B,$B27)</f>
        <v>0</v>
      </c>
      <c r="N27" s="55">
        <f>SUMIFS($J:$J,$C:$C,Data!$B$7,$B:$B,$B27)</f>
        <v>0</v>
      </c>
      <c r="O27" s="55">
        <f>SUMIFS($J:$J,$C:$C,Data!$B$8,$B:$B,$B27)</f>
        <v>0</v>
      </c>
      <c r="P27" s="55">
        <f t="shared" si="6"/>
        <v>0</v>
      </c>
      <c r="Q27" s="55">
        <f t="shared" si="7"/>
        <v>0</v>
      </c>
      <c r="R27" s="25" t="b">
        <f>AND($L27="A",$C$5=Data!$G$24)</f>
        <v>0</v>
      </c>
      <c r="S27" s="25" t="b">
        <f>AND($L27="A",$C$5=Data!$G$23)</f>
        <v>0</v>
      </c>
      <c r="T27" s="55">
        <f t="shared" si="8"/>
        <v>0</v>
      </c>
      <c r="U27" s="55">
        <f t="shared" si="2"/>
        <v>0</v>
      </c>
      <c r="V27" s="25" t="b">
        <f>AND($L27="B",$C$6=Data!$G$24)</f>
        <v>0</v>
      </c>
      <c r="W27" s="25" t="b">
        <f>AND($L27="B",$C$6=Data!$G$23)</f>
        <v>0</v>
      </c>
      <c r="X27" s="55">
        <f t="shared" si="9"/>
        <v>0</v>
      </c>
      <c r="Y27" s="55">
        <f t="shared" si="3"/>
        <v>0</v>
      </c>
      <c r="Z27" s="25" t="b">
        <f>AND($L27="C",$C$7=Data!$G$24)</f>
        <v>0</v>
      </c>
      <c r="AA27" s="25" t="b">
        <f>AND($L27="C",$C$7=Data!$G$23)</f>
        <v>0</v>
      </c>
      <c r="AB27" s="55">
        <f t="shared" si="10"/>
        <v>0</v>
      </c>
      <c r="AC27" s="55">
        <f t="shared" si="4"/>
        <v>0</v>
      </c>
      <c r="AE27" s="55">
        <f t="shared" si="11"/>
        <v>0</v>
      </c>
      <c r="AG27" s="125" t="b">
        <f>OR(AND($C$5=Data!$G$24,K27="A"),AND($C$6=Data!$G$24,K27="B"),AND($C$7=Data!$G$24,K27="C"))*COUNTIFS(B:B,B27,K:K,K27,B:B,"&lt;&gt;"&amp;"",C:C,"&lt;&gt;"&amp;"")&gt;1</f>
        <v>0</v>
      </c>
      <c r="AH27" s="125" t="b">
        <f t="shared" si="12"/>
        <v>0</v>
      </c>
      <c r="AI27" s="55">
        <f t="shared" si="13"/>
        <v>0</v>
      </c>
    </row>
    <row r="28" spans="1:35" ht="30.75" customHeight="1" x14ac:dyDescent="0.25">
      <c r="A28" s="57"/>
      <c r="B28" s="57"/>
      <c r="C28" s="59"/>
      <c r="D28" s="119"/>
      <c r="E28" s="43"/>
      <c r="F28" s="43"/>
      <c r="G28" s="58"/>
      <c r="H28" s="123"/>
      <c r="I28" s="132"/>
      <c r="J28" s="135">
        <f t="shared" si="5"/>
        <v>0</v>
      </c>
      <c r="K28" s="64" t="str">
        <f t="shared" si="0"/>
        <v>0</v>
      </c>
      <c r="L28" s="65" t="str">
        <f t="shared" si="1"/>
        <v>0</v>
      </c>
      <c r="M28" s="55">
        <f>SUMIFS($J:$J,$C:$C,Data!$B$6,$B:$B,$B28)</f>
        <v>0</v>
      </c>
      <c r="N28" s="55">
        <f>SUMIFS($J:$J,$C:$C,Data!$B$7,$B:$B,$B28)</f>
        <v>0</v>
      </c>
      <c r="O28" s="55">
        <f>SUMIFS($J:$J,$C:$C,Data!$B$8,$B:$B,$B28)</f>
        <v>0</v>
      </c>
      <c r="P28" s="55">
        <f t="shared" si="6"/>
        <v>0</v>
      </c>
      <c r="Q28" s="55">
        <f t="shared" si="7"/>
        <v>0</v>
      </c>
      <c r="R28" s="25" t="b">
        <f>AND($L28="A",$C$5=Data!$G$24)</f>
        <v>0</v>
      </c>
      <c r="S28" s="25" t="b">
        <f>AND($L28="A",$C$5=Data!$G$23)</f>
        <v>0</v>
      </c>
      <c r="T28" s="55">
        <f t="shared" si="8"/>
        <v>0</v>
      </c>
      <c r="U28" s="55">
        <f t="shared" si="2"/>
        <v>0</v>
      </c>
      <c r="V28" s="25" t="b">
        <f>AND($L28="B",$C$6=Data!$G$24)</f>
        <v>0</v>
      </c>
      <c r="W28" s="25" t="b">
        <f>AND($L28="B",$C$6=Data!$G$23)</f>
        <v>0</v>
      </c>
      <c r="X28" s="55">
        <f t="shared" si="9"/>
        <v>0</v>
      </c>
      <c r="Y28" s="55">
        <f t="shared" si="3"/>
        <v>0</v>
      </c>
      <c r="Z28" s="25" t="b">
        <f>AND($L28="C",$C$7=Data!$G$24)</f>
        <v>0</v>
      </c>
      <c r="AA28" s="25" t="b">
        <f>AND($L28="C",$C$7=Data!$G$23)</f>
        <v>0</v>
      </c>
      <c r="AB28" s="55">
        <f t="shared" si="10"/>
        <v>0</v>
      </c>
      <c r="AC28" s="55">
        <f t="shared" si="4"/>
        <v>0</v>
      </c>
      <c r="AE28" s="55">
        <f t="shared" si="11"/>
        <v>0</v>
      </c>
      <c r="AG28" s="125" t="b">
        <f>OR(AND($C$5=Data!$G$24,K28="A"),AND($C$6=Data!$G$24,K28="B"),AND($C$7=Data!$G$24,K28="C"))*COUNTIFS(B:B,B28,K:K,K28,B:B,"&lt;&gt;"&amp;"",C:C,"&lt;&gt;"&amp;"")&gt;1</f>
        <v>0</v>
      </c>
      <c r="AH28" s="125" t="b">
        <f t="shared" si="12"/>
        <v>0</v>
      </c>
      <c r="AI28" s="55">
        <f t="shared" si="13"/>
        <v>0</v>
      </c>
    </row>
    <row r="29" spans="1:35" ht="30.75" customHeight="1" x14ac:dyDescent="0.25">
      <c r="A29" s="57"/>
      <c r="B29" s="57"/>
      <c r="C29" s="59"/>
      <c r="D29" s="119"/>
      <c r="E29" s="43"/>
      <c r="F29" s="43"/>
      <c r="G29" s="58"/>
      <c r="H29" s="123"/>
      <c r="I29" s="132"/>
      <c r="J29" s="135">
        <f t="shared" si="5"/>
        <v>0</v>
      </c>
      <c r="K29" s="64" t="str">
        <f t="shared" si="0"/>
        <v>0</v>
      </c>
      <c r="L29" s="65" t="str">
        <f t="shared" si="1"/>
        <v>0</v>
      </c>
      <c r="M29" s="55">
        <f>SUMIFS($J:$J,$C:$C,Data!$B$6,$B:$B,$B29)</f>
        <v>0</v>
      </c>
      <c r="N29" s="55">
        <f>SUMIFS($J:$J,$C:$C,Data!$B$7,$B:$B,$B29)</f>
        <v>0</v>
      </c>
      <c r="O29" s="55">
        <f>SUMIFS($J:$J,$C:$C,Data!$B$8,$B:$B,$B29)</f>
        <v>0</v>
      </c>
      <c r="P29" s="55">
        <f t="shared" si="6"/>
        <v>0</v>
      </c>
      <c r="Q29" s="55">
        <f t="shared" si="7"/>
        <v>0</v>
      </c>
      <c r="R29" s="25" t="b">
        <f>AND($L29="A",$C$5=Data!$G$24)</f>
        <v>0</v>
      </c>
      <c r="S29" s="25" t="b">
        <f>AND($L29="A",$C$5=Data!$G$23)</f>
        <v>0</v>
      </c>
      <c r="T29" s="55">
        <f t="shared" si="8"/>
        <v>0</v>
      </c>
      <c r="U29" s="55">
        <f t="shared" si="2"/>
        <v>0</v>
      </c>
      <c r="V29" s="25" t="b">
        <f>AND($L29="B",$C$6=Data!$G$24)</f>
        <v>0</v>
      </c>
      <c r="W29" s="25" t="b">
        <f>AND($L29="B",$C$6=Data!$G$23)</f>
        <v>0</v>
      </c>
      <c r="X29" s="55">
        <f t="shared" si="9"/>
        <v>0</v>
      </c>
      <c r="Y29" s="55">
        <f t="shared" si="3"/>
        <v>0</v>
      </c>
      <c r="Z29" s="25" t="b">
        <f>AND($L29="C",$C$7=Data!$G$24)</f>
        <v>0</v>
      </c>
      <c r="AA29" s="25" t="b">
        <f>AND($L29="C",$C$7=Data!$G$23)</f>
        <v>0</v>
      </c>
      <c r="AB29" s="55">
        <f t="shared" si="10"/>
        <v>0</v>
      </c>
      <c r="AC29" s="55">
        <f t="shared" si="4"/>
        <v>0</v>
      </c>
      <c r="AE29" s="55">
        <f t="shared" si="11"/>
        <v>0</v>
      </c>
      <c r="AG29" s="125" t="b">
        <f>OR(AND($C$5=Data!$G$24,K29="A"),AND($C$6=Data!$G$24,K29="B"),AND($C$7=Data!$G$24,K29="C"))*COUNTIFS(B:B,B29,K:K,K29,B:B,"&lt;&gt;"&amp;"",C:C,"&lt;&gt;"&amp;"")&gt;1</f>
        <v>0</v>
      </c>
      <c r="AH29" s="125" t="b">
        <f t="shared" si="12"/>
        <v>0</v>
      </c>
      <c r="AI29" s="55">
        <f t="shared" si="13"/>
        <v>0</v>
      </c>
    </row>
    <row r="30" spans="1:35" ht="30.75" customHeight="1" x14ac:dyDescent="0.25">
      <c r="A30" s="57"/>
      <c r="B30" s="57"/>
      <c r="C30" s="59"/>
      <c r="D30" s="119"/>
      <c r="E30" s="43"/>
      <c r="F30" s="43"/>
      <c r="G30" s="58"/>
      <c r="H30" s="123"/>
      <c r="I30" s="132"/>
      <c r="J30" s="135">
        <f t="shared" si="5"/>
        <v>0</v>
      </c>
      <c r="K30" s="64" t="str">
        <f t="shared" si="0"/>
        <v>0</v>
      </c>
      <c r="L30" s="65" t="str">
        <f t="shared" si="1"/>
        <v>0</v>
      </c>
      <c r="M30" s="55">
        <f>SUMIFS($J:$J,$C:$C,Data!$B$6,$B:$B,$B30)</f>
        <v>0</v>
      </c>
      <c r="N30" s="55">
        <f>SUMIFS($J:$J,$C:$C,Data!$B$7,$B:$B,$B30)</f>
        <v>0</v>
      </c>
      <c r="O30" s="55">
        <f>SUMIFS($J:$J,$C:$C,Data!$B$8,$B:$B,$B30)</f>
        <v>0</v>
      </c>
      <c r="P30" s="55">
        <f t="shared" si="6"/>
        <v>0</v>
      </c>
      <c r="Q30" s="55">
        <f t="shared" si="7"/>
        <v>0</v>
      </c>
      <c r="R30" s="25" t="b">
        <f>AND($L30="A",$C$5=Data!$G$24)</f>
        <v>0</v>
      </c>
      <c r="S30" s="25" t="b">
        <f>AND($L30="A",$C$5=Data!$G$23)</f>
        <v>0</v>
      </c>
      <c r="T30" s="55">
        <f t="shared" si="8"/>
        <v>0</v>
      </c>
      <c r="U30" s="55">
        <f t="shared" si="2"/>
        <v>0</v>
      </c>
      <c r="V30" s="25" t="b">
        <f>AND($L30="B",$C$6=Data!$G$24)</f>
        <v>0</v>
      </c>
      <c r="W30" s="25" t="b">
        <f>AND($L30="B",$C$6=Data!$G$23)</f>
        <v>0</v>
      </c>
      <c r="X30" s="55">
        <f t="shared" si="9"/>
        <v>0</v>
      </c>
      <c r="Y30" s="55">
        <f t="shared" si="3"/>
        <v>0</v>
      </c>
      <c r="Z30" s="25" t="b">
        <f>AND($L30="C",$C$7=Data!$G$24)</f>
        <v>0</v>
      </c>
      <c r="AA30" s="25" t="b">
        <f>AND($L30="C",$C$7=Data!$G$23)</f>
        <v>0</v>
      </c>
      <c r="AB30" s="55">
        <f t="shared" si="10"/>
        <v>0</v>
      </c>
      <c r="AC30" s="55">
        <f t="shared" si="4"/>
        <v>0</v>
      </c>
      <c r="AE30" s="55">
        <f t="shared" si="11"/>
        <v>0</v>
      </c>
      <c r="AG30" s="125" t="b">
        <f>OR(AND($C$5=Data!$G$24,K30="A"),AND($C$6=Data!$G$24,K30="B"),AND($C$7=Data!$G$24,K30="C"))*COUNTIFS(B:B,B30,K:K,K30,B:B,"&lt;&gt;"&amp;"",C:C,"&lt;&gt;"&amp;"")&gt;1</f>
        <v>0</v>
      </c>
      <c r="AH30" s="125" t="b">
        <f t="shared" si="12"/>
        <v>0</v>
      </c>
      <c r="AI30" s="55">
        <f t="shared" si="13"/>
        <v>0</v>
      </c>
    </row>
    <row r="31" spans="1:35" ht="30.75" customHeight="1" x14ac:dyDescent="0.25">
      <c r="A31" s="57"/>
      <c r="B31" s="57"/>
      <c r="C31" s="59"/>
      <c r="D31" s="119"/>
      <c r="E31" s="43"/>
      <c r="F31" s="43"/>
      <c r="G31" s="58"/>
      <c r="H31" s="123"/>
      <c r="I31" s="132"/>
      <c r="J31" s="135">
        <f t="shared" si="5"/>
        <v>0</v>
      </c>
      <c r="K31" s="64" t="str">
        <f t="shared" si="0"/>
        <v>0</v>
      </c>
      <c r="L31" s="65" t="str">
        <f t="shared" si="1"/>
        <v>0</v>
      </c>
      <c r="M31" s="55">
        <f>SUMIFS($J:$J,$C:$C,Data!$B$6,$B:$B,$B31)</f>
        <v>0</v>
      </c>
      <c r="N31" s="55">
        <f>SUMIFS($J:$J,$C:$C,Data!$B$7,$B:$B,$B31)</f>
        <v>0</v>
      </c>
      <c r="O31" s="55">
        <f>SUMIFS($J:$J,$C:$C,Data!$B$8,$B:$B,$B31)</f>
        <v>0</v>
      </c>
      <c r="P31" s="55">
        <f t="shared" si="6"/>
        <v>0</v>
      </c>
      <c r="Q31" s="55">
        <f t="shared" si="7"/>
        <v>0</v>
      </c>
      <c r="R31" s="25" t="b">
        <f>AND($L31="A",$C$5=Data!$G$24)</f>
        <v>0</v>
      </c>
      <c r="S31" s="25" t="b">
        <f>AND($L31="A",$C$5=Data!$G$23)</f>
        <v>0</v>
      </c>
      <c r="T31" s="55">
        <f t="shared" si="8"/>
        <v>0</v>
      </c>
      <c r="U31" s="55">
        <f t="shared" si="2"/>
        <v>0</v>
      </c>
      <c r="V31" s="25" t="b">
        <f>AND($L31="B",$C$6=Data!$G$24)</f>
        <v>0</v>
      </c>
      <c r="W31" s="25" t="b">
        <f>AND($L31="B",$C$6=Data!$G$23)</f>
        <v>0</v>
      </c>
      <c r="X31" s="55">
        <f t="shared" si="9"/>
        <v>0</v>
      </c>
      <c r="Y31" s="55">
        <f t="shared" si="3"/>
        <v>0</v>
      </c>
      <c r="Z31" s="25" t="b">
        <f>AND($L31="C",$C$7=Data!$G$24)</f>
        <v>0</v>
      </c>
      <c r="AA31" s="25" t="b">
        <f>AND($L31="C",$C$7=Data!$G$23)</f>
        <v>0</v>
      </c>
      <c r="AB31" s="55">
        <f t="shared" si="10"/>
        <v>0</v>
      </c>
      <c r="AC31" s="55">
        <f t="shared" si="4"/>
        <v>0</v>
      </c>
      <c r="AE31" s="55">
        <f t="shared" si="11"/>
        <v>0</v>
      </c>
      <c r="AG31" s="125" t="b">
        <f>OR(AND($C$5=Data!$G$24,K31="A"),AND($C$6=Data!$G$24,K31="B"),AND($C$7=Data!$G$24,K31="C"))*COUNTIFS(B:B,B31,K:K,K31,B:B,"&lt;&gt;"&amp;"",C:C,"&lt;&gt;"&amp;"")&gt;1</f>
        <v>0</v>
      </c>
      <c r="AH31" s="125" t="b">
        <f t="shared" si="12"/>
        <v>0</v>
      </c>
      <c r="AI31" s="55">
        <f t="shared" si="13"/>
        <v>0</v>
      </c>
    </row>
    <row r="32" spans="1:35" ht="30.75" customHeight="1" x14ac:dyDescent="0.25">
      <c r="A32" s="57"/>
      <c r="B32" s="57"/>
      <c r="C32" s="59"/>
      <c r="D32" s="119"/>
      <c r="E32" s="43"/>
      <c r="F32" s="43"/>
      <c r="G32" s="58"/>
      <c r="H32" s="123"/>
      <c r="I32" s="132"/>
      <c r="J32" s="135">
        <f t="shared" si="5"/>
        <v>0</v>
      </c>
      <c r="K32" s="64" t="str">
        <f t="shared" si="0"/>
        <v>0</v>
      </c>
      <c r="L32" s="65" t="str">
        <f t="shared" si="1"/>
        <v>0</v>
      </c>
      <c r="M32" s="55">
        <f>SUMIFS($J:$J,$C:$C,Data!$B$6,$B:$B,$B32)</f>
        <v>0</v>
      </c>
      <c r="N32" s="55">
        <f>SUMIFS($J:$J,$C:$C,Data!$B$7,$B:$B,$B32)</f>
        <v>0</v>
      </c>
      <c r="O32" s="55">
        <f>SUMIFS($J:$J,$C:$C,Data!$B$8,$B:$B,$B32)</f>
        <v>0</v>
      </c>
      <c r="P32" s="55">
        <f t="shared" si="6"/>
        <v>0</v>
      </c>
      <c r="Q32" s="55">
        <f t="shared" si="7"/>
        <v>0</v>
      </c>
      <c r="R32" s="25" t="b">
        <f>AND($L32="A",$C$5=Data!$G$24)</f>
        <v>0</v>
      </c>
      <c r="S32" s="25" t="b">
        <f>AND($L32="A",$C$5=Data!$G$23)</f>
        <v>0</v>
      </c>
      <c r="T32" s="55">
        <f t="shared" si="8"/>
        <v>0</v>
      </c>
      <c r="U32" s="55">
        <f t="shared" si="2"/>
        <v>0</v>
      </c>
      <c r="V32" s="25" t="b">
        <f>AND($L32="B",$C$6=Data!$G$24)</f>
        <v>0</v>
      </c>
      <c r="W32" s="25" t="b">
        <f>AND($L32="B",$C$6=Data!$G$23)</f>
        <v>0</v>
      </c>
      <c r="X32" s="55">
        <f t="shared" si="9"/>
        <v>0</v>
      </c>
      <c r="Y32" s="55">
        <f t="shared" si="3"/>
        <v>0</v>
      </c>
      <c r="Z32" s="25" t="b">
        <f>AND($L32="C",$C$7=Data!$G$24)</f>
        <v>0</v>
      </c>
      <c r="AA32" s="25" t="b">
        <f>AND($L32="C",$C$7=Data!$G$23)</f>
        <v>0</v>
      </c>
      <c r="AB32" s="55">
        <f t="shared" si="10"/>
        <v>0</v>
      </c>
      <c r="AC32" s="55">
        <f t="shared" si="4"/>
        <v>0</v>
      </c>
      <c r="AE32" s="55">
        <f t="shared" si="11"/>
        <v>0</v>
      </c>
      <c r="AG32" s="125" t="b">
        <f>OR(AND($C$5=Data!$G$24,K32="A"),AND($C$6=Data!$G$24,K32="B"),AND($C$7=Data!$G$24,K32="C"))*COUNTIFS(B:B,B32,K:K,K32,B:B,"&lt;&gt;"&amp;"",C:C,"&lt;&gt;"&amp;"")&gt;1</f>
        <v>0</v>
      </c>
      <c r="AH32" s="125" t="b">
        <f t="shared" si="12"/>
        <v>0</v>
      </c>
      <c r="AI32" s="55">
        <f t="shared" si="13"/>
        <v>0</v>
      </c>
    </row>
    <row r="33" spans="1:35" ht="30.75" customHeight="1" x14ac:dyDescent="0.25">
      <c r="A33" s="57"/>
      <c r="B33" s="57"/>
      <c r="C33" s="59"/>
      <c r="D33" s="119"/>
      <c r="E33" s="43"/>
      <c r="F33" s="43"/>
      <c r="G33" s="58"/>
      <c r="H33" s="123"/>
      <c r="I33" s="132"/>
      <c r="J33" s="135">
        <f t="shared" si="5"/>
        <v>0</v>
      </c>
      <c r="K33" s="64" t="str">
        <f t="shared" si="0"/>
        <v>0</v>
      </c>
      <c r="L33" s="65" t="str">
        <f t="shared" si="1"/>
        <v>0</v>
      </c>
      <c r="M33" s="55">
        <f>SUMIFS($J:$J,$C:$C,Data!$B$6,$B:$B,$B33)</f>
        <v>0</v>
      </c>
      <c r="N33" s="55">
        <f>SUMIFS($J:$J,$C:$C,Data!$B$7,$B:$B,$B33)</f>
        <v>0</v>
      </c>
      <c r="O33" s="55">
        <f>SUMIFS($J:$J,$C:$C,Data!$B$8,$B:$B,$B33)</f>
        <v>0</v>
      </c>
      <c r="P33" s="55">
        <f t="shared" si="6"/>
        <v>0</v>
      </c>
      <c r="Q33" s="55">
        <f t="shared" si="7"/>
        <v>0</v>
      </c>
      <c r="R33" s="25" t="b">
        <f>AND($L33="A",$C$5=Data!$G$24)</f>
        <v>0</v>
      </c>
      <c r="S33" s="25" t="b">
        <f>AND($L33="A",$C$5=Data!$G$23)</f>
        <v>0</v>
      </c>
      <c r="T33" s="55">
        <f t="shared" si="8"/>
        <v>0</v>
      </c>
      <c r="U33" s="55">
        <f t="shared" si="2"/>
        <v>0</v>
      </c>
      <c r="V33" s="25" t="b">
        <f>AND($L33="B",$C$6=Data!$G$24)</f>
        <v>0</v>
      </c>
      <c r="W33" s="25" t="b">
        <f>AND($L33="B",$C$6=Data!$G$23)</f>
        <v>0</v>
      </c>
      <c r="X33" s="55">
        <f t="shared" si="9"/>
        <v>0</v>
      </c>
      <c r="Y33" s="55">
        <f t="shared" si="3"/>
        <v>0</v>
      </c>
      <c r="Z33" s="25" t="b">
        <f>AND($L33="C",$C$7=Data!$G$24)</f>
        <v>0</v>
      </c>
      <c r="AA33" s="25" t="b">
        <f>AND($L33="C",$C$7=Data!$G$23)</f>
        <v>0</v>
      </c>
      <c r="AB33" s="55">
        <f t="shared" si="10"/>
        <v>0</v>
      </c>
      <c r="AC33" s="55">
        <f t="shared" si="4"/>
        <v>0</v>
      </c>
      <c r="AE33" s="55">
        <f t="shared" si="11"/>
        <v>0</v>
      </c>
      <c r="AG33" s="125" t="b">
        <f>OR(AND($C$5=Data!$G$24,K33="A"),AND($C$6=Data!$G$24,K33="B"),AND($C$7=Data!$G$24,K33="C"))*COUNTIFS(B:B,B33,K:K,K33,B:B,"&lt;&gt;"&amp;"",C:C,"&lt;&gt;"&amp;"")&gt;1</f>
        <v>0</v>
      </c>
      <c r="AH33" s="125" t="b">
        <f t="shared" si="12"/>
        <v>0</v>
      </c>
      <c r="AI33" s="55">
        <f t="shared" si="13"/>
        <v>0</v>
      </c>
    </row>
    <row r="34" spans="1:35" ht="30.75" customHeight="1" x14ac:dyDescent="0.25">
      <c r="A34" s="57"/>
      <c r="B34" s="57"/>
      <c r="C34" s="59"/>
      <c r="D34" s="119"/>
      <c r="E34" s="43"/>
      <c r="F34" s="43"/>
      <c r="G34" s="58"/>
      <c r="H34" s="123"/>
      <c r="I34" s="132"/>
      <c r="J34" s="135">
        <f t="shared" si="5"/>
        <v>0</v>
      </c>
      <c r="K34" s="64" t="str">
        <f t="shared" si="0"/>
        <v>0</v>
      </c>
      <c r="L34" s="65" t="str">
        <f t="shared" si="1"/>
        <v>0</v>
      </c>
      <c r="M34" s="55">
        <f>SUMIFS($J:$J,$C:$C,Data!$B$6,$B:$B,$B34)</f>
        <v>0</v>
      </c>
      <c r="N34" s="55">
        <f>SUMIFS($J:$J,$C:$C,Data!$B$7,$B:$B,$B34)</f>
        <v>0</v>
      </c>
      <c r="O34" s="55">
        <f>SUMIFS($J:$J,$C:$C,Data!$B$8,$B:$B,$B34)</f>
        <v>0</v>
      </c>
      <c r="P34" s="55">
        <f t="shared" si="6"/>
        <v>0</v>
      </c>
      <c r="Q34" s="55">
        <f t="shared" si="7"/>
        <v>0</v>
      </c>
      <c r="R34" s="25" t="b">
        <f>AND($L34="A",$C$5=Data!$G$24)</f>
        <v>0</v>
      </c>
      <c r="S34" s="25" t="b">
        <f>AND($L34="A",$C$5=Data!$G$23)</f>
        <v>0</v>
      </c>
      <c r="T34" s="55">
        <f t="shared" si="8"/>
        <v>0</v>
      </c>
      <c r="U34" s="55">
        <f t="shared" si="2"/>
        <v>0</v>
      </c>
      <c r="V34" s="25" t="b">
        <f>AND($L34="B",$C$6=Data!$G$24)</f>
        <v>0</v>
      </c>
      <c r="W34" s="25" t="b">
        <f>AND($L34="B",$C$6=Data!$G$23)</f>
        <v>0</v>
      </c>
      <c r="X34" s="55">
        <f t="shared" si="9"/>
        <v>0</v>
      </c>
      <c r="Y34" s="55">
        <f t="shared" si="3"/>
        <v>0</v>
      </c>
      <c r="Z34" s="25" t="b">
        <f>AND($L34="C",$C$7=Data!$G$24)</f>
        <v>0</v>
      </c>
      <c r="AA34" s="25" t="b">
        <f>AND($L34="C",$C$7=Data!$G$23)</f>
        <v>0</v>
      </c>
      <c r="AB34" s="55">
        <f t="shared" si="10"/>
        <v>0</v>
      </c>
      <c r="AC34" s="55">
        <f t="shared" si="4"/>
        <v>0</v>
      </c>
      <c r="AE34" s="55">
        <f t="shared" si="11"/>
        <v>0</v>
      </c>
      <c r="AG34" s="125" t="b">
        <f>OR(AND($C$5=Data!$G$24,K34="A"),AND($C$6=Data!$G$24,K34="B"),AND($C$7=Data!$G$24,K34="C"))*COUNTIFS(B:B,B34,K:K,K34,B:B,"&lt;&gt;"&amp;"",C:C,"&lt;&gt;"&amp;"")&gt;1</f>
        <v>0</v>
      </c>
      <c r="AH34" s="125" t="b">
        <f t="shared" si="12"/>
        <v>0</v>
      </c>
      <c r="AI34" s="55">
        <f t="shared" si="13"/>
        <v>0</v>
      </c>
    </row>
    <row r="35" spans="1:35" ht="30.75" customHeight="1" x14ac:dyDescent="0.25">
      <c r="A35" s="57"/>
      <c r="B35" s="57"/>
      <c r="C35" s="59"/>
      <c r="D35" s="119"/>
      <c r="E35" s="43"/>
      <c r="F35" s="43"/>
      <c r="G35" s="58"/>
      <c r="H35" s="123"/>
      <c r="I35" s="132"/>
      <c r="J35" s="135">
        <f t="shared" si="5"/>
        <v>0</v>
      </c>
      <c r="K35" s="64" t="str">
        <f t="shared" si="0"/>
        <v>0</v>
      </c>
      <c r="L35" s="65" t="str">
        <f t="shared" si="1"/>
        <v>0</v>
      </c>
      <c r="M35" s="55">
        <f>SUMIFS($J:$J,$C:$C,Data!$B$6,$B:$B,$B35)</f>
        <v>0</v>
      </c>
      <c r="N35" s="55">
        <f>SUMIFS($J:$J,$C:$C,Data!$B$7,$B:$B,$B35)</f>
        <v>0</v>
      </c>
      <c r="O35" s="55">
        <f>SUMIFS($J:$J,$C:$C,Data!$B$8,$B:$B,$B35)</f>
        <v>0</v>
      </c>
      <c r="P35" s="55">
        <f t="shared" si="6"/>
        <v>0</v>
      </c>
      <c r="Q35" s="55">
        <f t="shared" si="7"/>
        <v>0</v>
      </c>
      <c r="R35" s="25" t="b">
        <f>AND($L35="A",$C$5=Data!$G$24)</f>
        <v>0</v>
      </c>
      <c r="S35" s="25" t="b">
        <f>AND($L35="A",$C$5=Data!$G$23)</f>
        <v>0</v>
      </c>
      <c r="T35" s="55">
        <f t="shared" si="8"/>
        <v>0</v>
      </c>
      <c r="U35" s="55">
        <f t="shared" si="2"/>
        <v>0</v>
      </c>
      <c r="V35" s="25" t="b">
        <f>AND($L35="B",$C$6=Data!$G$24)</f>
        <v>0</v>
      </c>
      <c r="W35" s="25" t="b">
        <f>AND($L35="B",$C$6=Data!$G$23)</f>
        <v>0</v>
      </c>
      <c r="X35" s="55">
        <f t="shared" si="9"/>
        <v>0</v>
      </c>
      <c r="Y35" s="55">
        <f t="shared" si="3"/>
        <v>0</v>
      </c>
      <c r="Z35" s="25" t="b">
        <f>AND($L35="C",$C$7=Data!$G$24)</f>
        <v>0</v>
      </c>
      <c r="AA35" s="25" t="b">
        <f>AND($L35="C",$C$7=Data!$G$23)</f>
        <v>0</v>
      </c>
      <c r="AB35" s="55">
        <f t="shared" si="10"/>
        <v>0</v>
      </c>
      <c r="AC35" s="55">
        <f t="shared" si="4"/>
        <v>0</v>
      </c>
      <c r="AE35" s="55">
        <f t="shared" si="11"/>
        <v>0</v>
      </c>
      <c r="AG35" s="125" t="b">
        <f>OR(AND($C$5=Data!$G$24,K35="A"),AND($C$6=Data!$G$24,K35="B"),AND($C$7=Data!$G$24,K35="C"))*COUNTIFS(B:B,B35,K:K,K35,B:B,"&lt;&gt;"&amp;"",C:C,"&lt;&gt;"&amp;"")&gt;1</f>
        <v>0</v>
      </c>
      <c r="AH35" s="125" t="b">
        <f t="shared" si="12"/>
        <v>0</v>
      </c>
      <c r="AI35" s="55">
        <f t="shared" si="13"/>
        <v>0</v>
      </c>
    </row>
    <row r="36" spans="1:35" ht="30.75" customHeight="1" x14ac:dyDescent="0.25">
      <c r="A36" s="57"/>
      <c r="B36" s="57"/>
      <c r="C36" s="59"/>
      <c r="D36" s="119"/>
      <c r="E36" s="43"/>
      <c r="F36" s="43"/>
      <c r="G36" s="58"/>
      <c r="H36" s="123"/>
      <c r="I36" s="132"/>
      <c r="J36" s="135">
        <f t="shared" si="5"/>
        <v>0</v>
      </c>
      <c r="K36" s="64" t="str">
        <f t="shared" si="0"/>
        <v>0</v>
      </c>
      <c r="L36" s="65" t="str">
        <f t="shared" si="1"/>
        <v>0</v>
      </c>
      <c r="M36" s="55">
        <f>SUMIFS($J:$J,$C:$C,Data!$B$6,$B:$B,$B36)</f>
        <v>0</v>
      </c>
      <c r="N36" s="55">
        <f>SUMIFS($J:$J,$C:$C,Data!$B$7,$B:$B,$B36)</f>
        <v>0</v>
      </c>
      <c r="O36" s="55">
        <f>SUMIFS($J:$J,$C:$C,Data!$B$8,$B:$B,$B36)</f>
        <v>0</v>
      </c>
      <c r="P36" s="55">
        <f t="shared" si="6"/>
        <v>0</v>
      </c>
      <c r="Q36" s="55">
        <f t="shared" si="7"/>
        <v>0</v>
      </c>
      <c r="R36" s="25" t="b">
        <f>AND($L36="A",$C$5=Data!$G$24)</f>
        <v>0</v>
      </c>
      <c r="S36" s="25" t="b">
        <f>AND($L36="A",$C$5=Data!$G$23)</f>
        <v>0</v>
      </c>
      <c r="T36" s="55">
        <f t="shared" si="8"/>
        <v>0</v>
      </c>
      <c r="U36" s="55">
        <f t="shared" si="2"/>
        <v>0</v>
      </c>
      <c r="V36" s="25" t="b">
        <f>AND($L36="B",$C$6=Data!$G$24)</f>
        <v>0</v>
      </c>
      <c r="W36" s="25" t="b">
        <f>AND($L36="B",$C$6=Data!$G$23)</f>
        <v>0</v>
      </c>
      <c r="X36" s="55">
        <f t="shared" si="9"/>
        <v>0</v>
      </c>
      <c r="Y36" s="55">
        <f t="shared" si="3"/>
        <v>0</v>
      </c>
      <c r="Z36" s="25" t="b">
        <f>AND($L36="C",$C$7=Data!$G$24)</f>
        <v>0</v>
      </c>
      <c r="AA36" s="25" t="b">
        <f>AND($L36="C",$C$7=Data!$G$23)</f>
        <v>0</v>
      </c>
      <c r="AB36" s="55">
        <f t="shared" si="10"/>
        <v>0</v>
      </c>
      <c r="AC36" s="55">
        <f t="shared" si="4"/>
        <v>0</v>
      </c>
      <c r="AE36" s="55">
        <f t="shared" si="11"/>
        <v>0</v>
      </c>
      <c r="AG36" s="125" t="b">
        <f>OR(AND($C$5=Data!$G$24,K36="A"),AND($C$6=Data!$G$24,K36="B"),AND($C$7=Data!$G$24,K36="C"))*COUNTIFS(B:B,B36,K:K,K36,B:B,"&lt;&gt;"&amp;"",C:C,"&lt;&gt;"&amp;"")&gt;1</f>
        <v>0</v>
      </c>
      <c r="AH36" s="125" t="b">
        <f t="shared" si="12"/>
        <v>0</v>
      </c>
      <c r="AI36" s="55">
        <f t="shared" si="13"/>
        <v>0</v>
      </c>
    </row>
    <row r="37" spans="1:35" ht="30.75" customHeight="1" x14ac:dyDescent="0.25">
      <c r="A37" s="57"/>
      <c r="B37" s="57"/>
      <c r="C37" s="59"/>
      <c r="D37" s="119"/>
      <c r="E37" s="43"/>
      <c r="F37" s="43"/>
      <c r="G37" s="58"/>
      <c r="H37" s="123"/>
      <c r="I37" s="132"/>
      <c r="J37" s="135">
        <f t="shared" si="5"/>
        <v>0</v>
      </c>
      <c r="K37" s="64" t="str">
        <f t="shared" si="0"/>
        <v>0</v>
      </c>
      <c r="L37" s="65" t="str">
        <f t="shared" si="1"/>
        <v>0</v>
      </c>
      <c r="M37" s="55">
        <f>SUMIFS($J:$J,$C:$C,Data!$B$6,$B:$B,$B37)</f>
        <v>0</v>
      </c>
      <c r="N37" s="55">
        <f>SUMIFS($J:$J,$C:$C,Data!$B$7,$B:$B,$B37)</f>
        <v>0</v>
      </c>
      <c r="O37" s="55">
        <f>SUMIFS($J:$J,$C:$C,Data!$B$8,$B:$B,$B37)</f>
        <v>0</v>
      </c>
      <c r="P37" s="55">
        <f t="shared" si="6"/>
        <v>0</v>
      </c>
      <c r="Q37" s="55">
        <f t="shared" si="7"/>
        <v>0</v>
      </c>
      <c r="R37" s="25" t="b">
        <f>AND($L37="A",$C$5=Data!$G$24)</f>
        <v>0</v>
      </c>
      <c r="S37" s="25" t="b">
        <f>AND($L37="A",$C$5=Data!$G$23)</f>
        <v>0</v>
      </c>
      <c r="T37" s="55">
        <f t="shared" si="8"/>
        <v>0</v>
      </c>
      <c r="U37" s="55">
        <f t="shared" si="2"/>
        <v>0</v>
      </c>
      <c r="V37" s="25" t="b">
        <f>AND($L37="B",$C$6=Data!$G$24)</f>
        <v>0</v>
      </c>
      <c r="W37" s="25" t="b">
        <f>AND($L37="B",$C$6=Data!$G$23)</f>
        <v>0</v>
      </c>
      <c r="X37" s="55">
        <f t="shared" si="9"/>
        <v>0</v>
      </c>
      <c r="Y37" s="55">
        <f t="shared" si="3"/>
        <v>0</v>
      </c>
      <c r="Z37" s="25" t="b">
        <f>AND($L37="C",$C$7=Data!$G$24)</f>
        <v>0</v>
      </c>
      <c r="AA37" s="25" t="b">
        <f>AND($L37="C",$C$7=Data!$G$23)</f>
        <v>0</v>
      </c>
      <c r="AB37" s="55">
        <f t="shared" si="10"/>
        <v>0</v>
      </c>
      <c r="AC37" s="55">
        <f t="shared" si="4"/>
        <v>0</v>
      </c>
      <c r="AE37" s="55">
        <f t="shared" si="11"/>
        <v>0</v>
      </c>
      <c r="AG37" s="125" t="b">
        <f>OR(AND($C$5=Data!$G$24,K37="A"),AND($C$6=Data!$G$24,K37="B"),AND($C$7=Data!$G$24,K37="C"))*COUNTIFS(B:B,B37,K:K,K37,B:B,"&lt;&gt;"&amp;"",C:C,"&lt;&gt;"&amp;"")&gt;1</f>
        <v>0</v>
      </c>
      <c r="AH37" s="125" t="b">
        <f t="shared" si="12"/>
        <v>0</v>
      </c>
      <c r="AI37" s="55">
        <f t="shared" si="13"/>
        <v>0</v>
      </c>
    </row>
    <row r="38" spans="1:35" ht="30.75" customHeight="1" x14ac:dyDescent="0.25">
      <c r="A38" s="57"/>
      <c r="B38" s="57"/>
      <c r="C38" s="59"/>
      <c r="D38" s="119"/>
      <c r="E38" s="43"/>
      <c r="F38" s="43"/>
      <c r="G38" s="58"/>
      <c r="H38" s="123"/>
      <c r="I38" s="132"/>
      <c r="J38" s="135">
        <f t="shared" si="5"/>
        <v>0</v>
      </c>
      <c r="K38" s="64" t="str">
        <f t="shared" si="0"/>
        <v>0</v>
      </c>
      <c r="L38" s="65" t="str">
        <f t="shared" si="1"/>
        <v>0</v>
      </c>
      <c r="M38" s="55">
        <f>SUMIFS($J:$J,$C:$C,Data!$B$6,$B:$B,$B38)</f>
        <v>0</v>
      </c>
      <c r="N38" s="55">
        <f>SUMIFS($J:$J,$C:$C,Data!$B$7,$B:$B,$B38)</f>
        <v>0</v>
      </c>
      <c r="O38" s="55">
        <f>SUMIFS($J:$J,$C:$C,Data!$B$8,$B:$B,$B38)</f>
        <v>0</v>
      </c>
      <c r="P38" s="55">
        <f t="shared" si="6"/>
        <v>0</v>
      </c>
      <c r="Q38" s="55">
        <f t="shared" si="7"/>
        <v>0</v>
      </c>
      <c r="R38" s="25" t="b">
        <f>AND($L38="A",$C$5=Data!$G$24)</f>
        <v>0</v>
      </c>
      <c r="S38" s="25" t="b">
        <f>AND($L38="A",$C$5=Data!$G$23)</f>
        <v>0</v>
      </c>
      <c r="T38" s="55">
        <f t="shared" si="8"/>
        <v>0</v>
      </c>
      <c r="U38" s="55">
        <f t="shared" si="2"/>
        <v>0</v>
      </c>
      <c r="V38" s="25" t="b">
        <f>AND($L38="B",$C$6=Data!$G$24)</f>
        <v>0</v>
      </c>
      <c r="W38" s="25" t="b">
        <f>AND($L38="B",$C$6=Data!$G$23)</f>
        <v>0</v>
      </c>
      <c r="X38" s="55">
        <f t="shared" si="9"/>
        <v>0</v>
      </c>
      <c r="Y38" s="55">
        <f t="shared" si="3"/>
        <v>0</v>
      </c>
      <c r="Z38" s="25" t="b">
        <f>AND($L38="C",$C$7=Data!$G$24)</f>
        <v>0</v>
      </c>
      <c r="AA38" s="25" t="b">
        <f>AND($L38="C",$C$7=Data!$G$23)</f>
        <v>0</v>
      </c>
      <c r="AB38" s="55">
        <f t="shared" si="10"/>
        <v>0</v>
      </c>
      <c r="AC38" s="55">
        <f t="shared" si="4"/>
        <v>0</v>
      </c>
      <c r="AE38" s="55">
        <f t="shared" si="11"/>
        <v>0</v>
      </c>
      <c r="AG38" s="125" t="b">
        <f>OR(AND($C$5=Data!$G$24,K38="A"),AND($C$6=Data!$G$24,K38="B"),AND($C$7=Data!$G$24,K38="C"))*COUNTIFS(B:B,B38,K:K,K38,B:B,"&lt;&gt;"&amp;"",C:C,"&lt;&gt;"&amp;"")&gt;1</f>
        <v>0</v>
      </c>
      <c r="AH38" s="125" t="b">
        <f t="shared" si="12"/>
        <v>0</v>
      </c>
      <c r="AI38" s="55">
        <f t="shared" si="13"/>
        <v>0</v>
      </c>
    </row>
    <row r="39" spans="1:35" ht="30.75" customHeight="1" x14ac:dyDescent="0.25">
      <c r="A39" s="57"/>
      <c r="B39" s="57"/>
      <c r="C39" s="59"/>
      <c r="D39" s="119"/>
      <c r="E39" s="43"/>
      <c r="F39" s="43"/>
      <c r="G39" s="58"/>
      <c r="H39" s="123"/>
      <c r="I39" s="132"/>
      <c r="J39" s="135">
        <f t="shared" si="5"/>
        <v>0</v>
      </c>
      <c r="K39" s="64" t="str">
        <f t="shared" si="0"/>
        <v>0</v>
      </c>
      <c r="L39" s="65" t="str">
        <f t="shared" si="1"/>
        <v>0</v>
      </c>
      <c r="M39" s="55">
        <f>SUMIFS($J:$J,$C:$C,Data!$B$6,$B:$B,$B39)</f>
        <v>0</v>
      </c>
      <c r="N39" s="55">
        <f>SUMIFS($J:$J,$C:$C,Data!$B$7,$B:$B,$B39)</f>
        <v>0</v>
      </c>
      <c r="O39" s="55">
        <f>SUMIFS($J:$J,$C:$C,Data!$B$8,$B:$B,$B39)</f>
        <v>0</v>
      </c>
      <c r="P39" s="55">
        <f t="shared" si="6"/>
        <v>0</v>
      </c>
      <c r="Q39" s="55">
        <f t="shared" si="7"/>
        <v>0</v>
      </c>
      <c r="R39" s="25" t="b">
        <f>AND($L39="A",$C$5=Data!$G$24)</f>
        <v>0</v>
      </c>
      <c r="S39" s="25" t="b">
        <f>AND($L39="A",$C$5=Data!$G$23)</f>
        <v>0</v>
      </c>
      <c r="T39" s="55">
        <f t="shared" si="8"/>
        <v>0</v>
      </c>
      <c r="U39" s="55">
        <f t="shared" si="2"/>
        <v>0</v>
      </c>
      <c r="V39" s="25" t="b">
        <f>AND($L39="B",$C$6=Data!$G$24)</f>
        <v>0</v>
      </c>
      <c r="W39" s="25" t="b">
        <f>AND($L39="B",$C$6=Data!$G$23)</f>
        <v>0</v>
      </c>
      <c r="X39" s="55">
        <f t="shared" si="9"/>
        <v>0</v>
      </c>
      <c r="Y39" s="55">
        <f t="shared" si="3"/>
        <v>0</v>
      </c>
      <c r="Z39" s="25" t="b">
        <f>AND($L39="C",$C$7=Data!$G$24)</f>
        <v>0</v>
      </c>
      <c r="AA39" s="25" t="b">
        <f>AND($L39="C",$C$7=Data!$G$23)</f>
        <v>0</v>
      </c>
      <c r="AB39" s="55">
        <f t="shared" si="10"/>
        <v>0</v>
      </c>
      <c r="AC39" s="55">
        <f t="shared" si="4"/>
        <v>0</v>
      </c>
      <c r="AE39" s="55">
        <f t="shared" si="11"/>
        <v>0</v>
      </c>
      <c r="AG39" s="125" t="b">
        <f>OR(AND($C$5=Data!$G$24,K39="A"),AND($C$6=Data!$G$24,K39="B"),AND($C$7=Data!$G$24,K39="C"))*COUNTIFS(B:B,B39,K:K,K39,B:B,"&lt;&gt;"&amp;"",C:C,"&lt;&gt;"&amp;"")&gt;1</f>
        <v>0</v>
      </c>
      <c r="AH39" s="125" t="b">
        <f t="shared" si="12"/>
        <v>0</v>
      </c>
      <c r="AI39" s="55">
        <f t="shared" si="13"/>
        <v>0</v>
      </c>
    </row>
    <row r="40" spans="1:35" ht="30.75" customHeight="1" x14ac:dyDescent="0.25">
      <c r="A40" s="57"/>
      <c r="B40" s="57"/>
      <c r="C40" s="59"/>
      <c r="D40" s="119"/>
      <c r="E40" s="43"/>
      <c r="F40" s="43"/>
      <c r="G40" s="58"/>
      <c r="H40" s="123"/>
      <c r="I40" s="132"/>
      <c r="J40" s="135">
        <f t="shared" si="5"/>
        <v>0</v>
      </c>
      <c r="K40" s="64" t="str">
        <f t="shared" si="0"/>
        <v>0</v>
      </c>
      <c r="L40" s="65" t="str">
        <f t="shared" si="1"/>
        <v>0</v>
      </c>
      <c r="M40" s="55">
        <f>SUMIFS($J:$J,$C:$C,Data!$B$6,$B:$B,$B40)</f>
        <v>0</v>
      </c>
      <c r="N40" s="55">
        <f>SUMIFS($J:$J,$C:$C,Data!$B$7,$B:$B,$B40)</f>
        <v>0</v>
      </c>
      <c r="O40" s="55">
        <f>SUMIFS($J:$J,$C:$C,Data!$B$8,$B:$B,$B40)</f>
        <v>0</v>
      </c>
      <c r="P40" s="55">
        <f t="shared" si="6"/>
        <v>0</v>
      </c>
      <c r="Q40" s="55">
        <f t="shared" si="7"/>
        <v>0</v>
      </c>
      <c r="R40" s="25" t="b">
        <f>AND($L40="A",$C$5=Data!$G$24)</f>
        <v>0</v>
      </c>
      <c r="S40" s="25" t="b">
        <f>AND($L40="A",$C$5=Data!$G$23)</f>
        <v>0</v>
      </c>
      <c r="T40" s="55">
        <f t="shared" si="8"/>
        <v>0</v>
      </c>
      <c r="U40" s="55">
        <f t="shared" si="2"/>
        <v>0</v>
      </c>
      <c r="V40" s="25" t="b">
        <f>AND($L40="B",$C$6=Data!$G$24)</f>
        <v>0</v>
      </c>
      <c r="W40" s="25" t="b">
        <f>AND($L40="B",$C$6=Data!$G$23)</f>
        <v>0</v>
      </c>
      <c r="X40" s="55">
        <f t="shared" si="9"/>
        <v>0</v>
      </c>
      <c r="Y40" s="55">
        <f t="shared" si="3"/>
        <v>0</v>
      </c>
      <c r="Z40" s="25" t="b">
        <f>AND($L40="C",$C$7=Data!$G$24)</f>
        <v>0</v>
      </c>
      <c r="AA40" s="25" t="b">
        <f>AND($L40="C",$C$7=Data!$G$23)</f>
        <v>0</v>
      </c>
      <c r="AB40" s="55">
        <f t="shared" si="10"/>
        <v>0</v>
      </c>
      <c r="AC40" s="55">
        <f t="shared" si="4"/>
        <v>0</v>
      </c>
      <c r="AE40" s="55">
        <f t="shared" si="11"/>
        <v>0</v>
      </c>
      <c r="AG40" s="125" t="b">
        <f>OR(AND($C$5=Data!$G$24,K40="A"),AND($C$6=Data!$G$24,K40="B"),AND($C$7=Data!$G$24,K40="C"))*COUNTIFS(B:B,B40,K:K,K40,B:B,"&lt;&gt;"&amp;"",C:C,"&lt;&gt;"&amp;"")&gt;1</f>
        <v>0</v>
      </c>
      <c r="AH40" s="125" t="b">
        <f t="shared" si="12"/>
        <v>0</v>
      </c>
      <c r="AI40" s="55">
        <f t="shared" si="13"/>
        <v>0</v>
      </c>
    </row>
    <row r="41" spans="1:35" ht="30.75" customHeight="1" x14ac:dyDescent="0.25">
      <c r="A41" s="57"/>
      <c r="B41" s="57"/>
      <c r="C41" s="59"/>
      <c r="D41" s="119"/>
      <c r="E41" s="43"/>
      <c r="F41" s="43"/>
      <c r="G41" s="58"/>
      <c r="H41" s="123"/>
      <c r="I41" s="132"/>
      <c r="J41" s="135">
        <f t="shared" si="5"/>
        <v>0</v>
      </c>
      <c r="K41" s="64" t="str">
        <f t="shared" si="0"/>
        <v>0</v>
      </c>
      <c r="L41" s="65" t="str">
        <f t="shared" si="1"/>
        <v>0</v>
      </c>
      <c r="M41" s="55">
        <f>SUMIFS($J:$J,$C:$C,Data!$B$6,$B:$B,$B41)</f>
        <v>0</v>
      </c>
      <c r="N41" s="55">
        <f>SUMIFS($J:$J,$C:$C,Data!$B$7,$B:$B,$B41)</f>
        <v>0</v>
      </c>
      <c r="O41" s="55">
        <f>SUMIFS($J:$J,$C:$C,Data!$B$8,$B:$B,$B41)</f>
        <v>0</v>
      </c>
      <c r="P41" s="55">
        <f t="shared" si="6"/>
        <v>0</v>
      </c>
      <c r="Q41" s="55">
        <f t="shared" si="7"/>
        <v>0</v>
      </c>
      <c r="R41" s="25" t="b">
        <f>AND($L41="A",$C$5=Data!$G$24)</f>
        <v>0</v>
      </c>
      <c r="S41" s="25" t="b">
        <f>AND($L41="A",$C$5=Data!$G$23)</f>
        <v>0</v>
      </c>
      <c r="T41" s="55">
        <f t="shared" si="8"/>
        <v>0</v>
      </c>
      <c r="U41" s="55">
        <f t="shared" si="2"/>
        <v>0</v>
      </c>
      <c r="V41" s="25" t="b">
        <f>AND($L41="B",$C$6=Data!$G$24)</f>
        <v>0</v>
      </c>
      <c r="W41" s="25" t="b">
        <f>AND($L41="B",$C$6=Data!$G$23)</f>
        <v>0</v>
      </c>
      <c r="X41" s="55">
        <f t="shared" si="9"/>
        <v>0</v>
      </c>
      <c r="Y41" s="55">
        <f t="shared" si="3"/>
        <v>0</v>
      </c>
      <c r="Z41" s="25" t="b">
        <f>AND($L41="C",$C$7=Data!$G$24)</f>
        <v>0</v>
      </c>
      <c r="AA41" s="25" t="b">
        <f>AND($L41="C",$C$7=Data!$G$23)</f>
        <v>0</v>
      </c>
      <c r="AB41" s="55">
        <f t="shared" si="10"/>
        <v>0</v>
      </c>
      <c r="AC41" s="55">
        <f t="shared" si="4"/>
        <v>0</v>
      </c>
      <c r="AE41" s="55">
        <f t="shared" si="11"/>
        <v>0</v>
      </c>
      <c r="AG41" s="125" t="b">
        <f>OR(AND($C$5=Data!$G$24,K41="A"),AND($C$6=Data!$G$24,K41="B"),AND($C$7=Data!$G$24,K41="C"))*COUNTIFS(B:B,B41,K:K,K41,B:B,"&lt;&gt;"&amp;"",C:C,"&lt;&gt;"&amp;"")&gt;1</f>
        <v>0</v>
      </c>
      <c r="AH41" s="125" t="b">
        <f t="shared" si="12"/>
        <v>0</v>
      </c>
      <c r="AI41" s="55">
        <f t="shared" si="13"/>
        <v>0</v>
      </c>
    </row>
    <row r="42" spans="1:35" ht="30.75" customHeight="1" x14ac:dyDescent="0.25">
      <c r="A42" s="57"/>
      <c r="B42" s="57"/>
      <c r="C42" s="59"/>
      <c r="D42" s="119"/>
      <c r="E42" s="43"/>
      <c r="F42" s="43"/>
      <c r="G42" s="58"/>
      <c r="H42" s="123"/>
      <c r="I42" s="132"/>
      <c r="J42" s="135">
        <f t="shared" si="5"/>
        <v>0</v>
      </c>
      <c r="K42" s="64" t="str">
        <f t="shared" si="0"/>
        <v>0</v>
      </c>
      <c r="L42" s="65" t="str">
        <f t="shared" si="1"/>
        <v>0</v>
      </c>
      <c r="M42" s="55">
        <f>SUMIFS($J:$J,$C:$C,Data!$B$6,$B:$B,$B42)</f>
        <v>0</v>
      </c>
      <c r="N42" s="55">
        <f>SUMIFS($J:$J,$C:$C,Data!$B$7,$B:$B,$B42)</f>
        <v>0</v>
      </c>
      <c r="O42" s="55">
        <f>SUMIFS($J:$J,$C:$C,Data!$B$8,$B:$B,$B42)</f>
        <v>0</v>
      </c>
      <c r="P42" s="55">
        <f t="shared" si="6"/>
        <v>0</v>
      </c>
      <c r="Q42" s="55">
        <f t="shared" si="7"/>
        <v>0</v>
      </c>
      <c r="R42" s="25" t="b">
        <f>AND($L42="A",$C$5=Data!$G$24)</f>
        <v>0</v>
      </c>
      <c r="S42" s="25" t="b">
        <f>AND($L42="A",$C$5=Data!$G$23)</f>
        <v>0</v>
      </c>
      <c r="T42" s="55">
        <f t="shared" si="8"/>
        <v>0</v>
      </c>
      <c r="U42" s="55">
        <f t="shared" si="2"/>
        <v>0</v>
      </c>
      <c r="V42" s="25" t="b">
        <f>AND($L42="B",$C$6=Data!$G$24)</f>
        <v>0</v>
      </c>
      <c r="W42" s="25" t="b">
        <f>AND($L42="B",$C$6=Data!$G$23)</f>
        <v>0</v>
      </c>
      <c r="X42" s="55">
        <f t="shared" si="9"/>
        <v>0</v>
      </c>
      <c r="Y42" s="55">
        <f t="shared" si="3"/>
        <v>0</v>
      </c>
      <c r="Z42" s="25" t="b">
        <f>AND($L42="C",$C$7=Data!$G$24)</f>
        <v>0</v>
      </c>
      <c r="AA42" s="25" t="b">
        <f>AND($L42="C",$C$7=Data!$G$23)</f>
        <v>0</v>
      </c>
      <c r="AB42" s="55">
        <f t="shared" si="10"/>
        <v>0</v>
      </c>
      <c r="AC42" s="55">
        <f t="shared" si="4"/>
        <v>0</v>
      </c>
      <c r="AE42" s="55">
        <f t="shared" si="11"/>
        <v>0</v>
      </c>
      <c r="AG42" s="125" t="b">
        <f>OR(AND($C$5=Data!$G$24,K42="A"),AND($C$6=Data!$G$24,K42="B"),AND($C$7=Data!$G$24,K42="C"))*COUNTIFS(B:B,B42,K:K,K42,B:B,"&lt;&gt;"&amp;"",C:C,"&lt;&gt;"&amp;"")&gt;1</f>
        <v>0</v>
      </c>
      <c r="AH42" s="125" t="b">
        <f t="shared" si="12"/>
        <v>0</v>
      </c>
      <c r="AI42" s="55">
        <f t="shared" si="13"/>
        <v>0</v>
      </c>
    </row>
    <row r="43" spans="1:35" ht="30.75" customHeight="1" x14ac:dyDescent="0.25">
      <c r="A43" s="57"/>
      <c r="B43" s="57"/>
      <c r="C43" s="59"/>
      <c r="D43" s="119"/>
      <c r="E43" s="43"/>
      <c r="F43" s="43"/>
      <c r="G43" s="58"/>
      <c r="H43" s="123"/>
      <c r="I43" s="132"/>
      <c r="J43" s="135">
        <f t="shared" si="5"/>
        <v>0</v>
      </c>
      <c r="K43" s="64" t="str">
        <f t="shared" si="0"/>
        <v>0</v>
      </c>
      <c r="L43" s="65" t="str">
        <f t="shared" si="1"/>
        <v>0</v>
      </c>
      <c r="M43" s="55">
        <f>SUMIFS($J:$J,$C:$C,Data!$B$6,$B:$B,$B43)</f>
        <v>0</v>
      </c>
      <c r="N43" s="55">
        <f>SUMIFS($J:$J,$C:$C,Data!$B$7,$B:$B,$B43)</f>
        <v>0</v>
      </c>
      <c r="O43" s="55">
        <f>SUMIFS($J:$J,$C:$C,Data!$B$8,$B:$B,$B43)</f>
        <v>0</v>
      </c>
      <c r="P43" s="55">
        <f t="shared" si="6"/>
        <v>0</v>
      </c>
      <c r="Q43" s="55">
        <f t="shared" si="7"/>
        <v>0</v>
      </c>
      <c r="R43" s="25" t="b">
        <f>AND($L43="A",$C$5=Data!$G$24)</f>
        <v>0</v>
      </c>
      <c r="S43" s="25" t="b">
        <f>AND($L43="A",$C$5=Data!$G$23)</f>
        <v>0</v>
      </c>
      <c r="T43" s="55">
        <f t="shared" si="8"/>
        <v>0</v>
      </c>
      <c r="U43" s="55">
        <f t="shared" si="2"/>
        <v>0</v>
      </c>
      <c r="V43" s="25" t="b">
        <f>AND($L43="B",$C$6=Data!$G$24)</f>
        <v>0</v>
      </c>
      <c r="W43" s="25" t="b">
        <f>AND($L43="B",$C$6=Data!$G$23)</f>
        <v>0</v>
      </c>
      <c r="X43" s="55">
        <f t="shared" si="9"/>
        <v>0</v>
      </c>
      <c r="Y43" s="55">
        <f t="shared" si="3"/>
        <v>0</v>
      </c>
      <c r="Z43" s="25" t="b">
        <f>AND($L43="C",$C$7=Data!$G$24)</f>
        <v>0</v>
      </c>
      <c r="AA43" s="25" t="b">
        <f>AND($L43="C",$C$7=Data!$G$23)</f>
        <v>0</v>
      </c>
      <c r="AB43" s="55">
        <f t="shared" si="10"/>
        <v>0</v>
      </c>
      <c r="AC43" s="55">
        <f t="shared" si="4"/>
        <v>0</v>
      </c>
      <c r="AE43" s="55">
        <f t="shared" si="11"/>
        <v>0</v>
      </c>
      <c r="AG43" s="125" t="b">
        <f>OR(AND($C$5=Data!$G$24,K43="A"),AND($C$6=Data!$G$24,K43="B"),AND($C$7=Data!$G$24,K43="C"))*COUNTIFS(B:B,B43,K:K,K43,B:B,"&lt;&gt;"&amp;"",C:C,"&lt;&gt;"&amp;"")&gt;1</f>
        <v>0</v>
      </c>
      <c r="AH43" s="125" t="b">
        <f t="shared" si="12"/>
        <v>0</v>
      </c>
      <c r="AI43" s="55">
        <f t="shared" si="13"/>
        <v>0</v>
      </c>
    </row>
    <row r="44" spans="1:35" ht="30.75" customHeight="1" x14ac:dyDescent="0.25">
      <c r="A44" s="57"/>
      <c r="B44" s="57"/>
      <c r="C44" s="59"/>
      <c r="D44" s="119"/>
      <c r="E44" s="43"/>
      <c r="F44" s="43"/>
      <c r="G44" s="58"/>
      <c r="H44" s="123"/>
      <c r="I44" s="132"/>
      <c r="J44" s="135">
        <f t="shared" si="5"/>
        <v>0</v>
      </c>
      <c r="K44" s="64" t="str">
        <f t="shared" si="0"/>
        <v>0</v>
      </c>
      <c r="L44" s="65" t="str">
        <f t="shared" si="1"/>
        <v>0</v>
      </c>
      <c r="M44" s="55">
        <f>SUMIFS($J:$J,$C:$C,Data!$B$6,$B:$B,$B44)</f>
        <v>0</v>
      </c>
      <c r="N44" s="55">
        <f>SUMIFS($J:$J,$C:$C,Data!$B$7,$B:$B,$B44)</f>
        <v>0</v>
      </c>
      <c r="O44" s="55">
        <f>SUMIFS($J:$J,$C:$C,Data!$B$8,$B:$B,$B44)</f>
        <v>0</v>
      </c>
      <c r="P44" s="55">
        <f t="shared" si="6"/>
        <v>0</v>
      </c>
      <c r="Q44" s="55">
        <f t="shared" si="7"/>
        <v>0</v>
      </c>
      <c r="R44" s="25" t="b">
        <f>AND($L44="A",$C$5=Data!$G$24)</f>
        <v>0</v>
      </c>
      <c r="S44" s="25" t="b">
        <f>AND($L44="A",$C$5=Data!$G$23)</f>
        <v>0</v>
      </c>
      <c r="T44" s="55">
        <f t="shared" si="8"/>
        <v>0</v>
      </c>
      <c r="U44" s="55">
        <f t="shared" si="2"/>
        <v>0</v>
      </c>
      <c r="V44" s="25" t="b">
        <f>AND($L44="B",$C$6=Data!$G$24)</f>
        <v>0</v>
      </c>
      <c r="W44" s="25" t="b">
        <f>AND($L44="B",$C$6=Data!$G$23)</f>
        <v>0</v>
      </c>
      <c r="X44" s="55">
        <f t="shared" si="9"/>
        <v>0</v>
      </c>
      <c r="Y44" s="55">
        <f t="shared" si="3"/>
        <v>0</v>
      </c>
      <c r="Z44" s="25" t="b">
        <f>AND($L44="C",$C$7=Data!$G$24)</f>
        <v>0</v>
      </c>
      <c r="AA44" s="25" t="b">
        <f>AND($L44="C",$C$7=Data!$G$23)</f>
        <v>0</v>
      </c>
      <c r="AB44" s="55">
        <f t="shared" si="10"/>
        <v>0</v>
      </c>
      <c r="AC44" s="55">
        <f t="shared" si="4"/>
        <v>0</v>
      </c>
      <c r="AE44" s="55">
        <f t="shared" si="11"/>
        <v>0</v>
      </c>
      <c r="AG44" s="125" t="b">
        <f>OR(AND($C$5=Data!$G$24,K44="A"),AND($C$6=Data!$G$24,K44="B"),AND($C$7=Data!$G$24,K44="C"))*COUNTIFS(B:B,B44,K:K,K44,B:B,"&lt;&gt;"&amp;"",C:C,"&lt;&gt;"&amp;"")&gt;1</f>
        <v>0</v>
      </c>
      <c r="AH44" s="125" t="b">
        <f t="shared" si="12"/>
        <v>0</v>
      </c>
      <c r="AI44" s="55">
        <f t="shared" si="13"/>
        <v>0</v>
      </c>
    </row>
    <row r="45" spans="1:35" ht="30.75" customHeight="1" x14ac:dyDescent="0.25">
      <c r="A45" s="57"/>
      <c r="B45" s="57"/>
      <c r="C45" s="59"/>
      <c r="D45" s="119"/>
      <c r="E45" s="43"/>
      <c r="F45" s="43"/>
      <c r="G45" s="58"/>
      <c r="H45" s="123"/>
      <c r="I45" s="132"/>
      <c r="J45" s="135">
        <f t="shared" si="5"/>
        <v>0</v>
      </c>
      <c r="K45" s="64" t="str">
        <f t="shared" si="0"/>
        <v>0</v>
      </c>
      <c r="L45" s="65" t="str">
        <f t="shared" si="1"/>
        <v>0</v>
      </c>
      <c r="M45" s="55">
        <f>SUMIFS($J:$J,$C:$C,Data!$B$6,$B:$B,$B45)</f>
        <v>0</v>
      </c>
      <c r="N45" s="55">
        <f>SUMIFS($J:$J,$C:$C,Data!$B$7,$B:$B,$B45)</f>
        <v>0</v>
      </c>
      <c r="O45" s="55">
        <f>SUMIFS($J:$J,$C:$C,Data!$B$8,$B:$B,$B45)</f>
        <v>0</v>
      </c>
      <c r="P45" s="55">
        <f t="shared" si="6"/>
        <v>0</v>
      </c>
      <c r="Q45" s="55">
        <f t="shared" si="7"/>
        <v>0</v>
      </c>
      <c r="R45" s="25" t="b">
        <f>AND($L45="A",$C$5=Data!$G$24)</f>
        <v>0</v>
      </c>
      <c r="S45" s="25" t="b">
        <f>AND($L45="A",$C$5=Data!$G$23)</f>
        <v>0</v>
      </c>
      <c r="T45" s="55">
        <f t="shared" si="8"/>
        <v>0</v>
      </c>
      <c r="U45" s="55">
        <f t="shared" si="2"/>
        <v>0</v>
      </c>
      <c r="V45" s="25" t="b">
        <f>AND($L45="B",$C$6=Data!$G$24)</f>
        <v>0</v>
      </c>
      <c r="W45" s="25" t="b">
        <f>AND($L45="B",$C$6=Data!$G$23)</f>
        <v>0</v>
      </c>
      <c r="X45" s="55">
        <f t="shared" si="9"/>
        <v>0</v>
      </c>
      <c r="Y45" s="55">
        <f t="shared" si="3"/>
        <v>0</v>
      </c>
      <c r="Z45" s="25" t="b">
        <f>AND($L45="C",$C$7=Data!$G$24)</f>
        <v>0</v>
      </c>
      <c r="AA45" s="25" t="b">
        <f>AND($L45="C",$C$7=Data!$G$23)</f>
        <v>0</v>
      </c>
      <c r="AB45" s="55">
        <f t="shared" si="10"/>
        <v>0</v>
      </c>
      <c r="AC45" s="55">
        <f t="shared" si="4"/>
        <v>0</v>
      </c>
      <c r="AE45" s="55">
        <f t="shared" si="11"/>
        <v>0</v>
      </c>
      <c r="AG45" s="125" t="b">
        <f>OR(AND($C$5=Data!$G$24,K45="A"),AND($C$6=Data!$G$24,K45="B"),AND($C$7=Data!$G$24,K45="C"))*COUNTIFS(B:B,B45,K:K,K45,B:B,"&lt;&gt;"&amp;"",C:C,"&lt;&gt;"&amp;"")&gt;1</f>
        <v>0</v>
      </c>
      <c r="AH45" s="125" t="b">
        <f t="shared" si="12"/>
        <v>0</v>
      </c>
      <c r="AI45" s="55">
        <f t="shared" si="13"/>
        <v>0</v>
      </c>
    </row>
    <row r="46" spans="1:35" ht="30.75" customHeight="1" x14ac:dyDescent="0.25">
      <c r="A46" s="57"/>
      <c r="B46" s="57"/>
      <c r="C46" s="59"/>
      <c r="D46" s="119"/>
      <c r="E46" s="43"/>
      <c r="F46" s="43"/>
      <c r="G46" s="58"/>
      <c r="H46" s="123"/>
      <c r="I46" s="132"/>
      <c r="J46" s="135">
        <f t="shared" si="5"/>
        <v>0</v>
      </c>
      <c r="K46" s="64" t="str">
        <f t="shared" si="0"/>
        <v>0</v>
      </c>
      <c r="L46" s="65" t="str">
        <f t="shared" si="1"/>
        <v>0</v>
      </c>
      <c r="M46" s="55">
        <f>SUMIFS($J:$J,$C:$C,Data!$B$6,$B:$B,$B46)</f>
        <v>0</v>
      </c>
      <c r="N46" s="55">
        <f>SUMIFS($J:$J,$C:$C,Data!$B$7,$B:$B,$B46)</f>
        <v>0</v>
      </c>
      <c r="O46" s="55">
        <f>SUMIFS($J:$J,$C:$C,Data!$B$8,$B:$B,$B46)</f>
        <v>0</v>
      </c>
      <c r="P46" s="55">
        <f t="shared" si="6"/>
        <v>0</v>
      </c>
      <c r="Q46" s="55">
        <f t="shared" si="7"/>
        <v>0</v>
      </c>
      <c r="R46" s="25" t="b">
        <f>AND($L46="A",$C$5=Data!$G$24)</f>
        <v>0</v>
      </c>
      <c r="S46" s="25" t="b">
        <f>AND($L46="A",$C$5=Data!$G$23)</f>
        <v>0</v>
      </c>
      <c r="T46" s="55">
        <f t="shared" si="8"/>
        <v>0</v>
      </c>
      <c r="U46" s="55">
        <f t="shared" si="2"/>
        <v>0</v>
      </c>
      <c r="V46" s="25" t="b">
        <f>AND($L46="B",$C$6=Data!$G$24)</f>
        <v>0</v>
      </c>
      <c r="W46" s="25" t="b">
        <f>AND($L46="B",$C$6=Data!$G$23)</f>
        <v>0</v>
      </c>
      <c r="X46" s="55">
        <f t="shared" si="9"/>
        <v>0</v>
      </c>
      <c r="Y46" s="55">
        <f t="shared" si="3"/>
        <v>0</v>
      </c>
      <c r="Z46" s="25" t="b">
        <f>AND($L46="C",$C$7=Data!$G$24)</f>
        <v>0</v>
      </c>
      <c r="AA46" s="25" t="b">
        <f>AND($L46="C",$C$7=Data!$G$23)</f>
        <v>0</v>
      </c>
      <c r="AB46" s="55">
        <f t="shared" si="10"/>
        <v>0</v>
      </c>
      <c r="AC46" s="55">
        <f t="shared" si="4"/>
        <v>0</v>
      </c>
      <c r="AE46" s="55">
        <f t="shared" si="11"/>
        <v>0</v>
      </c>
      <c r="AG46" s="125" t="b">
        <f>OR(AND($C$5=Data!$G$24,K46="A"),AND($C$6=Data!$G$24,K46="B"),AND($C$7=Data!$G$24,K46="C"))*COUNTIFS(B:B,B46,K:K,K46,B:B,"&lt;&gt;"&amp;"",C:C,"&lt;&gt;"&amp;"")&gt;1</f>
        <v>0</v>
      </c>
      <c r="AH46" s="125" t="b">
        <f t="shared" si="12"/>
        <v>0</v>
      </c>
      <c r="AI46" s="55">
        <f t="shared" si="13"/>
        <v>0</v>
      </c>
    </row>
    <row r="47" spans="1:35" ht="30.75" customHeight="1" x14ac:dyDescent="0.25">
      <c r="A47" s="57"/>
      <c r="B47" s="57"/>
      <c r="C47" s="59"/>
      <c r="D47" s="119"/>
      <c r="E47" s="43"/>
      <c r="F47" s="43"/>
      <c r="G47" s="58"/>
      <c r="H47" s="123"/>
      <c r="I47" s="132"/>
      <c r="J47" s="135">
        <f t="shared" si="5"/>
        <v>0</v>
      </c>
      <c r="K47" s="64" t="str">
        <f t="shared" si="0"/>
        <v>0</v>
      </c>
      <c r="L47" s="65" t="str">
        <f t="shared" si="1"/>
        <v>0</v>
      </c>
      <c r="M47" s="55">
        <f>SUMIFS($J:$J,$C:$C,Data!$B$6,$B:$B,$B47)</f>
        <v>0</v>
      </c>
      <c r="N47" s="55">
        <f>SUMIFS($J:$J,$C:$C,Data!$B$7,$B:$B,$B47)</f>
        <v>0</v>
      </c>
      <c r="O47" s="55">
        <f>SUMIFS($J:$J,$C:$C,Data!$B$8,$B:$B,$B47)</f>
        <v>0</v>
      </c>
      <c r="P47" s="55">
        <f t="shared" si="6"/>
        <v>0</v>
      </c>
      <c r="Q47" s="55">
        <f t="shared" si="7"/>
        <v>0</v>
      </c>
      <c r="R47" s="25" t="b">
        <f>AND($L47="A",$C$5=Data!$G$24)</f>
        <v>0</v>
      </c>
      <c r="S47" s="25" t="b">
        <f>AND($L47="A",$C$5=Data!$G$23)</f>
        <v>0</v>
      </c>
      <c r="T47" s="55">
        <f t="shared" si="8"/>
        <v>0</v>
      </c>
      <c r="U47" s="55">
        <f t="shared" si="2"/>
        <v>0</v>
      </c>
      <c r="V47" s="25" t="b">
        <f>AND($L47="B",$C$6=Data!$G$24)</f>
        <v>0</v>
      </c>
      <c r="W47" s="25" t="b">
        <f>AND($L47="B",$C$6=Data!$G$23)</f>
        <v>0</v>
      </c>
      <c r="X47" s="55">
        <f t="shared" si="9"/>
        <v>0</v>
      </c>
      <c r="Y47" s="55">
        <f t="shared" si="3"/>
        <v>0</v>
      </c>
      <c r="Z47" s="25" t="b">
        <f>AND($L47="C",$C$7=Data!$G$24)</f>
        <v>0</v>
      </c>
      <c r="AA47" s="25" t="b">
        <f>AND($L47="C",$C$7=Data!$G$23)</f>
        <v>0</v>
      </c>
      <c r="AB47" s="55">
        <f t="shared" si="10"/>
        <v>0</v>
      </c>
      <c r="AC47" s="55">
        <f t="shared" si="4"/>
        <v>0</v>
      </c>
      <c r="AE47" s="55">
        <f t="shared" si="11"/>
        <v>0</v>
      </c>
      <c r="AG47" s="125" t="b">
        <f>OR(AND($C$5=Data!$G$24,K47="A"),AND($C$6=Data!$G$24,K47="B"),AND($C$7=Data!$G$24,K47="C"))*COUNTIFS(B:B,B47,K:K,K47,B:B,"&lt;&gt;"&amp;"",C:C,"&lt;&gt;"&amp;"")&gt;1</f>
        <v>0</v>
      </c>
      <c r="AH47" s="125" t="b">
        <f t="shared" si="12"/>
        <v>0</v>
      </c>
      <c r="AI47" s="55">
        <f t="shared" si="13"/>
        <v>0</v>
      </c>
    </row>
    <row r="48" spans="1:35" ht="30.75" customHeight="1" x14ac:dyDescent="0.25">
      <c r="A48" s="57"/>
      <c r="B48" s="57"/>
      <c r="C48" s="59"/>
      <c r="D48" s="119"/>
      <c r="E48" s="43"/>
      <c r="F48" s="43"/>
      <c r="G48" s="58"/>
      <c r="H48" s="123"/>
      <c r="I48" s="132"/>
      <c r="J48" s="135">
        <f t="shared" si="5"/>
        <v>0</v>
      </c>
      <c r="K48" s="64" t="str">
        <f t="shared" si="0"/>
        <v>0</v>
      </c>
      <c r="L48" s="65" t="str">
        <f t="shared" si="1"/>
        <v>0</v>
      </c>
      <c r="M48" s="55">
        <f>SUMIFS($J:$J,$C:$C,Data!$B$6,$B:$B,$B48)</f>
        <v>0</v>
      </c>
      <c r="N48" s="55">
        <f>SUMIFS($J:$J,$C:$C,Data!$B$7,$B:$B,$B48)</f>
        <v>0</v>
      </c>
      <c r="O48" s="55">
        <f>SUMIFS($J:$J,$C:$C,Data!$B$8,$B:$B,$B48)</f>
        <v>0</v>
      </c>
      <c r="P48" s="55">
        <f t="shared" si="6"/>
        <v>0</v>
      </c>
      <c r="Q48" s="55">
        <f t="shared" si="7"/>
        <v>0</v>
      </c>
      <c r="R48" s="25" t="b">
        <f>AND($L48="A",$C$5=Data!$G$24)</f>
        <v>0</v>
      </c>
      <c r="S48" s="25" t="b">
        <f>AND($L48="A",$C$5=Data!$G$23)</f>
        <v>0</v>
      </c>
      <c r="T48" s="55">
        <f t="shared" si="8"/>
        <v>0</v>
      </c>
      <c r="U48" s="55">
        <f t="shared" si="2"/>
        <v>0</v>
      </c>
      <c r="V48" s="25" t="b">
        <f>AND($L48="B",$C$6=Data!$G$24)</f>
        <v>0</v>
      </c>
      <c r="W48" s="25" t="b">
        <f>AND($L48="B",$C$6=Data!$G$23)</f>
        <v>0</v>
      </c>
      <c r="X48" s="55">
        <f t="shared" si="9"/>
        <v>0</v>
      </c>
      <c r="Y48" s="55">
        <f t="shared" si="3"/>
        <v>0</v>
      </c>
      <c r="Z48" s="25" t="b">
        <f>AND($L48="C",$C$7=Data!$G$24)</f>
        <v>0</v>
      </c>
      <c r="AA48" s="25" t="b">
        <f>AND($L48="C",$C$7=Data!$G$23)</f>
        <v>0</v>
      </c>
      <c r="AB48" s="55">
        <f t="shared" si="10"/>
        <v>0</v>
      </c>
      <c r="AC48" s="55">
        <f t="shared" si="4"/>
        <v>0</v>
      </c>
      <c r="AE48" s="55">
        <f t="shared" si="11"/>
        <v>0</v>
      </c>
      <c r="AG48" s="125" t="b">
        <f>OR(AND($C$5=Data!$G$24,K48="A"),AND($C$6=Data!$G$24,K48="B"),AND($C$7=Data!$G$24,K48="C"))*COUNTIFS(B:B,B48,K:K,K48,B:B,"&lt;&gt;"&amp;"",C:C,"&lt;&gt;"&amp;"")&gt;1</f>
        <v>0</v>
      </c>
      <c r="AH48" s="125" t="b">
        <f t="shared" si="12"/>
        <v>0</v>
      </c>
      <c r="AI48" s="55">
        <f t="shared" si="13"/>
        <v>0</v>
      </c>
    </row>
    <row r="49" spans="1:35" ht="30.75" customHeight="1" x14ac:dyDescent="0.25">
      <c r="A49" s="57"/>
      <c r="B49" s="57"/>
      <c r="C49" s="59"/>
      <c r="D49" s="119"/>
      <c r="E49" s="43"/>
      <c r="F49" s="43"/>
      <c r="G49" s="58"/>
      <c r="H49" s="123"/>
      <c r="I49" s="132"/>
      <c r="J49" s="135">
        <f t="shared" si="5"/>
        <v>0</v>
      </c>
      <c r="K49" s="64" t="str">
        <f t="shared" si="0"/>
        <v>0</v>
      </c>
      <c r="L49" s="65" t="str">
        <f t="shared" si="1"/>
        <v>0</v>
      </c>
      <c r="M49" s="55">
        <f>SUMIFS($J:$J,$C:$C,Data!$B$6,$B:$B,$B49)</f>
        <v>0</v>
      </c>
      <c r="N49" s="55">
        <f>SUMIFS($J:$J,$C:$C,Data!$B$7,$B:$B,$B49)</f>
        <v>0</v>
      </c>
      <c r="O49" s="55">
        <f>SUMIFS($J:$J,$C:$C,Data!$B$8,$B:$B,$B49)</f>
        <v>0</v>
      </c>
      <c r="P49" s="55">
        <f t="shared" si="6"/>
        <v>0</v>
      </c>
      <c r="Q49" s="55">
        <f t="shared" si="7"/>
        <v>0</v>
      </c>
      <c r="R49" s="25" t="b">
        <f>AND($L49="A",$C$5=Data!$G$24)</f>
        <v>0</v>
      </c>
      <c r="S49" s="25" t="b">
        <f>AND($L49="A",$C$5=Data!$G$23)</f>
        <v>0</v>
      </c>
      <c r="T49" s="55">
        <f t="shared" si="8"/>
        <v>0</v>
      </c>
      <c r="U49" s="55">
        <f t="shared" si="2"/>
        <v>0</v>
      </c>
      <c r="V49" s="25" t="b">
        <f>AND($L49="B",$C$6=Data!$G$24)</f>
        <v>0</v>
      </c>
      <c r="W49" s="25" t="b">
        <f>AND($L49="B",$C$6=Data!$G$23)</f>
        <v>0</v>
      </c>
      <c r="X49" s="55">
        <f t="shared" si="9"/>
        <v>0</v>
      </c>
      <c r="Y49" s="55">
        <f t="shared" si="3"/>
        <v>0</v>
      </c>
      <c r="Z49" s="25" t="b">
        <f>AND($L49="C",$C$7=Data!$G$24)</f>
        <v>0</v>
      </c>
      <c r="AA49" s="25" t="b">
        <f>AND($L49="C",$C$7=Data!$G$23)</f>
        <v>0</v>
      </c>
      <c r="AB49" s="55">
        <f t="shared" si="10"/>
        <v>0</v>
      </c>
      <c r="AC49" s="55">
        <f t="shared" si="4"/>
        <v>0</v>
      </c>
      <c r="AE49" s="55">
        <f t="shared" si="11"/>
        <v>0</v>
      </c>
      <c r="AG49" s="125" t="b">
        <f>OR(AND($C$5=Data!$G$24,K49="A"),AND($C$6=Data!$G$24,K49="B"),AND($C$7=Data!$G$24,K49="C"))*COUNTIFS(B:B,B49,K:K,K49,B:B,"&lt;&gt;"&amp;"",C:C,"&lt;&gt;"&amp;"")&gt;1</f>
        <v>0</v>
      </c>
      <c r="AH49" s="125" t="b">
        <f t="shared" si="12"/>
        <v>0</v>
      </c>
      <c r="AI49" s="55">
        <f t="shared" si="13"/>
        <v>0</v>
      </c>
    </row>
    <row r="50" spans="1:35" ht="30.75" customHeight="1" x14ac:dyDescent="0.25">
      <c r="A50" s="57"/>
      <c r="B50" s="57"/>
      <c r="C50" s="59"/>
      <c r="D50" s="119"/>
      <c r="E50" s="43"/>
      <c r="F50" s="43"/>
      <c r="G50" s="58"/>
      <c r="H50" s="123"/>
      <c r="I50" s="132"/>
      <c r="J50" s="135">
        <f t="shared" si="5"/>
        <v>0</v>
      </c>
      <c r="K50" s="64" t="str">
        <f t="shared" si="0"/>
        <v>0</v>
      </c>
      <c r="L50" s="65" t="str">
        <f t="shared" si="1"/>
        <v>0</v>
      </c>
      <c r="M50" s="55">
        <f>SUMIFS($J:$J,$C:$C,Data!$B$6,$B:$B,$B50)</f>
        <v>0</v>
      </c>
      <c r="N50" s="55">
        <f>SUMIFS($J:$J,$C:$C,Data!$B$7,$B:$B,$B50)</f>
        <v>0</v>
      </c>
      <c r="O50" s="55">
        <f>SUMIFS($J:$J,$C:$C,Data!$B$8,$B:$B,$B50)</f>
        <v>0</v>
      </c>
      <c r="P50" s="55">
        <f t="shared" si="6"/>
        <v>0</v>
      </c>
      <c r="Q50" s="55">
        <f t="shared" si="7"/>
        <v>0</v>
      </c>
      <c r="R50" s="25" t="b">
        <f>AND($L50="A",$C$5=Data!$G$24)</f>
        <v>0</v>
      </c>
      <c r="S50" s="25" t="b">
        <f>AND($L50="A",$C$5=Data!$G$23)</f>
        <v>0</v>
      </c>
      <c r="T50" s="55">
        <f t="shared" si="8"/>
        <v>0</v>
      </c>
      <c r="U50" s="55">
        <f t="shared" si="2"/>
        <v>0</v>
      </c>
      <c r="V50" s="25" t="b">
        <f>AND($L50="B",$C$6=Data!$G$24)</f>
        <v>0</v>
      </c>
      <c r="W50" s="25" t="b">
        <f>AND($L50="B",$C$6=Data!$G$23)</f>
        <v>0</v>
      </c>
      <c r="X50" s="55">
        <f t="shared" si="9"/>
        <v>0</v>
      </c>
      <c r="Y50" s="55">
        <f t="shared" si="3"/>
        <v>0</v>
      </c>
      <c r="Z50" s="25" t="b">
        <f>AND($L50="C",$C$7=Data!$G$24)</f>
        <v>0</v>
      </c>
      <c r="AA50" s="25" t="b">
        <f>AND($L50="C",$C$7=Data!$G$23)</f>
        <v>0</v>
      </c>
      <c r="AB50" s="55">
        <f t="shared" si="10"/>
        <v>0</v>
      </c>
      <c r="AC50" s="55">
        <f t="shared" si="4"/>
        <v>0</v>
      </c>
      <c r="AE50" s="55">
        <f t="shared" si="11"/>
        <v>0</v>
      </c>
      <c r="AG50" s="125" t="b">
        <f>OR(AND($C$5=Data!$G$24,K50="A"),AND($C$6=Data!$G$24,K50="B"),AND($C$7=Data!$G$24,K50="C"))*COUNTIFS(B:B,B50,K:K,K50,B:B,"&lt;&gt;"&amp;"",C:C,"&lt;&gt;"&amp;"")&gt;1</f>
        <v>0</v>
      </c>
      <c r="AH50" s="125" t="b">
        <f t="shared" si="12"/>
        <v>0</v>
      </c>
      <c r="AI50" s="55">
        <f t="shared" si="13"/>
        <v>0</v>
      </c>
    </row>
    <row r="51" spans="1:35" ht="30.75" customHeight="1" x14ac:dyDescent="0.25">
      <c r="A51" s="57"/>
      <c r="B51" s="57"/>
      <c r="C51" s="59"/>
      <c r="D51" s="119"/>
      <c r="E51" s="43"/>
      <c r="F51" s="43"/>
      <c r="G51" s="58"/>
      <c r="H51" s="123"/>
      <c r="I51" s="132"/>
      <c r="J51" s="135">
        <f t="shared" si="5"/>
        <v>0</v>
      </c>
      <c r="K51" s="64" t="str">
        <f t="shared" si="0"/>
        <v>0</v>
      </c>
      <c r="L51" s="65" t="str">
        <f t="shared" si="1"/>
        <v>0</v>
      </c>
      <c r="M51" s="55">
        <f>SUMIFS($J:$J,$C:$C,Data!$B$6,$B:$B,$B51)</f>
        <v>0</v>
      </c>
      <c r="N51" s="55">
        <f>SUMIFS($J:$J,$C:$C,Data!$B$7,$B:$B,$B51)</f>
        <v>0</v>
      </c>
      <c r="O51" s="55">
        <f>SUMIFS($J:$J,$C:$C,Data!$B$8,$B:$B,$B51)</f>
        <v>0</v>
      </c>
      <c r="P51" s="55">
        <f t="shared" si="6"/>
        <v>0</v>
      </c>
      <c r="Q51" s="55">
        <f t="shared" si="7"/>
        <v>0</v>
      </c>
      <c r="R51" s="25" t="b">
        <f>AND($L51="A",$C$5=Data!$G$24)</f>
        <v>0</v>
      </c>
      <c r="S51" s="25" t="b">
        <f>AND($L51="A",$C$5=Data!$G$23)</f>
        <v>0</v>
      </c>
      <c r="T51" s="55">
        <f t="shared" si="8"/>
        <v>0</v>
      </c>
      <c r="U51" s="55">
        <f t="shared" si="2"/>
        <v>0</v>
      </c>
      <c r="V51" s="25" t="b">
        <f>AND($L51="B",$C$6=Data!$G$24)</f>
        <v>0</v>
      </c>
      <c r="W51" s="25" t="b">
        <f>AND($L51="B",$C$6=Data!$G$23)</f>
        <v>0</v>
      </c>
      <c r="X51" s="55">
        <f t="shared" si="9"/>
        <v>0</v>
      </c>
      <c r="Y51" s="55">
        <f t="shared" si="3"/>
        <v>0</v>
      </c>
      <c r="Z51" s="25" t="b">
        <f>AND($L51="C",$C$7=Data!$G$24)</f>
        <v>0</v>
      </c>
      <c r="AA51" s="25" t="b">
        <f>AND($L51="C",$C$7=Data!$G$23)</f>
        <v>0</v>
      </c>
      <c r="AB51" s="55">
        <f t="shared" si="10"/>
        <v>0</v>
      </c>
      <c r="AC51" s="55">
        <f t="shared" si="4"/>
        <v>0</v>
      </c>
      <c r="AE51" s="55">
        <f t="shared" si="11"/>
        <v>0</v>
      </c>
      <c r="AG51" s="125" t="b">
        <f>OR(AND($C$5=Data!$G$24,K51="A"),AND($C$6=Data!$G$24,K51="B"),AND($C$7=Data!$G$24,K51="C"))*COUNTIFS(B:B,B51,K:K,K51,B:B,"&lt;&gt;"&amp;"",C:C,"&lt;&gt;"&amp;"")&gt;1</f>
        <v>0</v>
      </c>
      <c r="AH51" s="125" t="b">
        <f t="shared" si="12"/>
        <v>0</v>
      </c>
      <c r="AI51" s="55">
        <f t="shared" si="13"/>
        <v>0</v>
      </c>
    </row>
    <row r="52" spans="1:35" ht="30.75" customHeight="1" x14ac:dyDescent="0.25">
      <c r="A52" s="57"/>
      <c r="B52" s="57"/>
      <c r="C52" s="59"/>
      <c r="D52" s="119"/>
      <c r="E52" s="43"/>
      <c r="F52" s="43"/>
      <c r="G52" s="58"/>
      <c r="H52" s="123"/>
      <c r="I52" s="132"/>
      <c r="J52" s="135">
        <f t="shared" si="5"/>
        <v>0</v>
      </c>
      <c r="K52" s="64" t="str">
        <f t="shared" si="0"/>
        <v>0</v>
      </c>
      <c r="L52" s="65" t="str">
        <f t="shared" si="1"/>
        <v>0</v>
      </c>
      <c r="M52" s="55">
        <f>SUMIFS($J:$J,$C:$C,Data!$B$6,$B:$B,$B52)</f>
        <v>0</v>
      </c>
      <c r="N52" s="55">
        <f>SUMIFS($J:$J,$C:$C,Data!$B$7,$B:$B,$B52)</f>
        <v>0</v>
      </c>
      <c r="O52" s="55">
        <f>SUMIFS($J:$J,$C:$C,Data!$B$8,$B:$B,$B52)</f>
        <v>0</v>
      </c>
      <c r="P52" s="55">
        <f t="shared" si="6"/>
        <v>0</v>
      </c>
      <c r="Q52" s="55">
        <f t="shared" si="7"/>
        <v>0</v>
      </c>
      <c r="R52" s="25" t="b">
        <f>AND($L52="A",$C$5=Data!$G$24)</f>
        <v>0</v>
      </c>
      <c r="S52" s="25" t="b">
        <f>AND($L52="A",$C$5=Data!$G$23)</f>
        <v>0</v>
      </c>
      <c r="T52" s="55">
        <f t="shared" si="8"/>
        <v>0</v>
      </c>
      <c r="U52" s="55">
        <f t="shared" si="2"/>
        <v>0</v>
      </c>
      <c r="V52" s="25" t="b">
        <f>AND($L52="B",$C$6=Data!$G$24)</f>
        <v>0</v>
      </c>
      <c r="W52" s="25" t="b">
        <f>AND($L52="B",$C$6=Data!$G$23)</f>
        <v>0</v>
      </c>
      <c r="X52" s="55">
        <f t="shared" si="9"/>
        <v>0</v>
      </c>
      <c r="Y52" s="55">
        <f t="shared" si="3"/>
        <v>0</v>
      </c>
      <c r="Z52" s="25" t="b">
        <f>AND($L52="C",$C$7=Data!$G$24)</f>
        <v>0</v>
      </c>
      <c r="AA52" s="25" t="b">
        <f>AND($L52="C",$C$7=Data!$G$23)</f>
        <v>0</v>
      </c>
      <c r="AB52" s="55">
        <f t="shared" si="10"/>
        <v>0</v>
      </c>
      <c r="AC52" s="55">
        <f t="shared" si="4"/>
        <v>0</v>
      </c>
      <c r="AE52" s="55">
        <f t="shared" si="11"/>
        <v>0</v>
      </c>
      <c r="AG52" s="125" t="b">
        <f>OR(AND($C$5=Data!$G$24,K52="A"),AND($C$6=Data!$G$24,K52="B"),AND($C$7=Data!$G$24,K52="C"))*COUNTIFS(B:B,B52,K:K,K52,B:B,"&lt;&gt;"&amp;"",C:C,"&lt;&gt;"&amp;"")&gt;1</f>
        <v>0</v>
      </c>
      <c r="AH52" s="125" t="b">
        <f t="shared" si="12"/>
        <v>0</v>
      </c>
      <c r="AI52" s="55">
        <f t="shared" si="13"/>
        <v>0</v>
      </c>
    </row>
    <row r="53" spans="1:35" ht="30.75" customHeight="1" x14ac:dyDescent="0.25">
      <c r="A53" s="57"/>
      <c r="B53" s="57"/>
      <c r="C53" s="59"/>
      <c r="D53" s="119"/>
      <c r="E53" s="43"/>
      <c r="F53" s="43"/>
      <c r="G53" s="58"/>
      <c r="H53" s="123"/>
      <c r="I53" s="132"/>
      <c r="J53" s="135">
        <f t="shared" si="5"/>
        <v>0</v>
      </c>
      <c r="K53" s="64" t="str">
        <f t="shared" si="0"/>
        <v>0</v>
      </c>
      <c r="L53" s="65" t="str">
        <f t="shared" si="1"/>
        <v>0</v>
      </c>
      <c r="M53" s="55">
        <f>SUMIFS($J:$J,$C:$C,Data!$B$6,$B:$B,$B53)</f>
        <v>0</v>
      </c>
      <c r="N53" s="55">
        <f>SUMIFS($J:$J,$C:$C,Data!$B$7,$B:$B,$B53)</f>
        <v>0</v>
      </c>
      <c r="O53" s="55">
        <f>SUMIFS($J:$J,$C:$C,Data!$B$8,$B:$B,$B53)</f>
        <v>0</v>
      </c>
      <c r="P53" s="55">
        <f t="shared" si="6"/>
        <v>0</v>
      </c>
      <c r="Q53" s="55">
        <f t="shared" si="7"/>
        <v>0</v>
      </c>
      <c r="R53" s="25" t="b">
        <f>AND($L53="A",$C$5=Data!$G$24)</f>
        <v>0</v>
      </c>
      <c r="S53" s="25" t="b">
        <f>AND($L53="A",$C$5=Data!$G$23)</f>
        <v>0</v>
      </c>
      <c r="T53" s="55">
        <f t="shared" si="8"/>
        <v>0</v>
      </c>
      <c r="U53" s="55">
        <f t="shared" si="2"/>
        <v>0</v>
      </c>
      <c r="V53" s="25" t="b">
        <f>AND($L53="B",$C$6=Data!$G$24)</f>
        <v>0</v>
      </c>
      <c r="W53" s="25" t="b">
        <f>AND($L53="B",$C$6=Data!$G$23)</f>
        <v>0</v>
      </c>
      <c r="X53" s="55">
        <f t="shared" si="9"/>
        <v>0</v>
      </c>
      <c r="Y53" s="55">
        <f t="shared" si="3"/>
        <v>0</v>
      </c>
      <c r="Z53" s="25" t="b">
        <f>AND($L53="C",$C$7=Data!$G$24)</f>
        <v>0</v>
      </c>
      <c r="AA53" s="25" t="b">
        <f>AND($L53="C",$C$7=Data!$G$23)</f>
        <v>0</v>
      </c>
      <c r="AB53" s="55">
        <f t="shared" si="10"/>
        <v>0</v>
      </c>
      <c r="AC53" s="55">
        <f t="shared" si="4"/>
        <v>0</v>
      </c>
      <c r="AE53" s="55">
        <f t="shared" si="11"/>
        <v>0</v>
      </c>
      <c r="AG53" s="125" t="b">
        <f>OR(AND($C$5=Data!$G$24,K53="A"),AND($C$6=Data!$G$24,K53="B"),AND($C$7=Data!$G$24,K53="C"))*COUNTIFS(B:B,B53,K:K,K53,B:B,"&lt;&gt;"&amp;"",C:C,"&lt;&gt;"&amp;"")&gt;1</f>
        <v>0</v>
      </c>
      <c r="AH53" s="125" t="b">
        <f t="shared" si="12"/>
        <v>0</v>
      </c>
      <c r="AI53" s="55">
        <f t="shared" si="13"/>
        <v>0</v>
      </c>
    </row>
    <row r="54" spans="1:35" ht="30.75" customHeight="1" x14ac:dyDescent="0.25">
      <c r="A54" s="57"/>
      <c r="B54" s="57"/>
      <c r="C54" s="59"/>
      <c r="D54" s="119"/>
      <c r="E54" s="43"/>
      <c r="F54" s="43"/>
      <c r="G54" s="58"/>
      <c r="H54" s="123"/>
      <c r="I54" s="132"/>
      <c r="J54" s="135">
        <f t="shared" si="5"/>
        <v>0</v>
      </c>
      <c r="K54" s="64" t="str">
        <f t="shared" si="0"/>
        <v>0</v>
      </c>
      <c r="L54" s="65" t="str">
        <f t="shared" si="1"/>
        <v>0</v>
      </c>
      <c r="M54" s="55">
        <f>SUMIFS($J:$J,$C:$C,Data!$B$6,$B:$B,$B54)</f>
        <v>0</v>
      </c>
      <c r="N54" s="55">
        <f>SUMIFS($J:$J,$C:$C,Data!$B$7,$B:$B,$B54)</f>
        <v>0</v>
      </c>
      <c r="O54" s="55">
        <f>SUMIFS($J:$J,$C:$C,Data!$B$8,$B:$B,$B54)</f>
        <v>0</v>
      </c>
      <c r="P54" s="55">
        <f t="shared" si="6"/>
        <v>0</v>
      </c>
      <c r="Q54" s="55">
        <f t="shared" si="7"/>
        <v>0</v>
      </c>
      <c r="R54" s="25" t="b">
        <f>AND($L54="A",$C$5=Data!$G$24)</f>
        <v>0</v>
      </c>
      <c r="S54" s="25" t="b">
        <f>AND($L54="A",$C$5=Data!$G$23)</f>
        <v>0</v>
      </c>
      <c r="T54" s="55">
        <f t="shared" si="8"/>
        <v>0</v>
      </c>
      <c r="U54" s="55">
        <f t="shared" si="2"/>
        <v>0</v>
      </c>
      <c r="V54" s="25" t="b">
        <f>AND($L54="B",$C$6=Data!$G$24)</f>
        <v>0</v>
      </c>
      <c r="W54" s="25" t="b">
        <f>AND($L54="B",$C$6=Data!$G$23)</f>
        <v>0</v>
      </c>
      <c r="X54" s="55">
        <f t="shared" si="9"/>
        <v>0</v>
      </c>
      <c r="Y54" s="55">
        <f t="shared" si="3"/>
        <v>0</v>
      </c>
      <c r="Z54" s="25" t="b">
        <f>AND($L54="C",$C$7=Data!$G$24)</f>
        <v>0</v>
      </c>
      <c r="AA54" s="25" t="b">
        <f>AND($L54="C",$C$7=Data!$G$23)</f>
        <v>0</v>
      </c>
      <c r="AB54" s="55">
        <f t="shared" si="10"/>
        <v>0</v>
      </c>
      <c r="AC54" s="55">
        <f t="shared" si="4"/>
        <v>0</v>
      </c>
      <c r="AE54" s="55">
        <f t="shared" si="11"/>
        <v>0</v>
      </c>
      <c r="AG54" s="125" t="b">
        <f>OR(AND($C$5=Data!$G$24,K54="A"),AND($C$6=Data!$G$24,K54="B"),AND($C$7=Data!$G$24,K54="C"))*COUNTIFS(B:B,B54,K:K,K54,B:B,"&lt;&gt;"&amp;"",C:C,"&lt;&gt;"&amp;"")&gt;1</f>
        <v>0</v>
      </c>
      <c r="AH54" s="125" t="b">
        <f t="shared" si="12"/>
        <v>0</v>
      </c>
      <c r="AI54" s="55">
        <f t="shared" si="13"/>
        <v>0</v>
      </c>
    </row>
    <row r="55" spans="1:35" ht="30.75" customHeight="1" x14ac:dyDescent="0.25">
      <c r="A55" s="57"/>
      <c r="B55" s="57"/>
      <c r="C55" s="59"/>
      <c r="D55" s="119"/>
      <c r="E55" s="43"/>
      <c r="F55" s="43"/>
      <c r="G55" s="58"/>
      <c r="H55" s="123"/>
      <c r="I55" s="132"/>
      <c r="J55" s="135">
        <f t="shared" si="5"/>
        <v>0</v>
      </c>
      <c r="K55" s="64" t="str">
        <f t="shared" si="0"/>
        <v>0</v>
      </c>
      <c r="L55" s="65" t="str">
        <f t="shared" si="1"/>
        <v>0</v>
      </c>
      <c r="M55" s="55">
        <f>SUMIFS($J:$J,$C:$C,Data!$B$6,$B:$B,$B55)</f>
        <v>0</v>
      </c>
      <c r="N55" s="55">
        <f>SUMIFS($J:$J,$C:$C,Data!$B$7,$B:$B,$B55)</f>
        <v>0</v>
      </c>
      <c r="O55" s="55">
        <f>SUMIFS($J:$J,$C:$C,Data!$B$8,$B:$B,$B55)</f>
        <v>0</v>
      </c>
      <c r="P55" s="55">
        <f t="shared" si="6"/>
        <v>0</v>
      </c>
      <c r="Q55" s="55">
        <f t="shared" si="7"/>
        <v>0</v>
      </c>
      <c r="R55" s="25" t="b">
        <f>AND($L55="A",$C$5=Data!$G$24)</f>
        <v>0</v>
      </c>
      <c r="S55" s="25" t="b">
        <f>AND($L55="A",$C$5=Data!$G$23)</f>
        <v>0</v>
      </c>
      <c r="T55" s="55">
        <f t="shared" si="8"/>
        <v>0</v>
      </c>
      <c r="U55" s="55">
        <f t="shared" si="2"/>
        <v>0</v>
      </c>
      <c r="V55" s="25" t="b">
        <f>AND($L55="B",$C$6=Data!$G$24)</f>
        <v>0</v>
      </c>
      <c r="W55" s="25" t="b">
        <f>AND($L55="B",$C$6=Data!$G$23)</f>
        <v>0</v>
      </c>
      <c r="X55" s="55">
        <f t="shared" si="9"/>
        <v>0</v>
      </c>
      <c r="Y55" s="55">
        <f t="shared" si="3"/>
        <v>0</v>
      </c>
      <c r="Z55" s="25" t="b">
        <f>AND($L55="C",$C$7=Data!$G$24)</f>
        <v>0</v>
      </c>
      <c r="AA55" s="25" t="b">
        <f>AND($L55="C",$C$7=Data!$G$23)</f>
        <v>0</v>
      </c>
      <c r="AB55" s="55">
        <f t="shared" si="10"/>
        <v>0</v>
      </c>
      <c r="AC55" s="55">
        <f t="shared" si="4"/>
        <v>0</v>
      </c>
      <c r="AE55" s="55">
        <f t="shared" si="11"/>
        <v>0</v>
      </c>
      <c r="AG55" s="125" t="b">
        <f>OR(AND($C$5=Data!$G$24,K55="A"),AND($C$6=Data!$G$24,K55="B"),AND($C$7=Data!$G$24,K55="C"))*COUNTIFS(B:B,B55,K:K,K55,B:B,"&lt;&gt;"&amp;"",C:C,"&lt;&gt;"&amp;"")&gt;1</f>
        <v>0</v>
      </c>
      <c r="AH55" s="125" t="b">
        <f t="shared" si="12"/>
        <v>0</v>
      </c>
      <c r="AI55" s="55">
        <f t="shared" si="13"/>
        <v>0</v>
      </c>
    </row>
    <row r="56" spans="1:35" ht="30.75" customHeight="1" x14ac:dyDescent="0.25">
      <c r="A56" s="57"/>
      <c r="B56" s="57"/>
      <c r="C56" s="59"/>
      <c r="D56" s="119"/>
      <c r="E56" s="43"/>
      <c r="F56" s="43"/>
      <c r="G56" s="58"/>
      <c r="H56" s="123"/>
      <c r="I56" s="132"/>
      <c r="J56" s="135">
        <f t="shared" si="5"/>
        <v>0</v>
      </c>
      <c r="K56" s="64" t="str">
        <f t="shared" si="0"/>
        <v>0</v>
      </c>
      <c r="L56" s="65" t="str">
        <f t="shared" si="1"/>
        <v>0</v>
      </c>
      <c r="M56" s="55">
        <f>SUMIFS($J:$J,$C:$C,Data!$B$6,$B:$B,$B56)</f>
        <v>0</v>
      </c>
      <c r="N56" s="55">
        <f>SUMIFS($J:$J,$C:$C,Data!$B$7,$B:$B,$B56)</f>
        <v>0</v>
      </c>
      <c r="O56" s="55">
        <f>SUMIFS($J:$J,$C:$C,Data!$B$8,$B:$B,$B56)</f>
        <v>0</v>
      </c>
      <c r="P56" s="55">
        <f t="shared" si="6"/>
        <v>0</v>
      </c>
      <c r="Q56" s="55">
        <f t="shared" si="7"/>
        <v>0</v>
      </c>
      <c r="R56" s="25" t="b">
        <f>AND($L56="A",$C$5=Data!$G$24)</f>
        <v>0</v>
      </c>
      <c r="S56" s="25" t="b">
        <f>AND($L56="A",$C$5=Data!$G$23)</f>
        <v>0</v>
      </c>
      <c r="T56" s="55">
        <f t="shared" si="8"/>
        <v>0</v>
      </c>
      <c r="U56" s="55">
        <f t="shared" si="2"/>
        <v>0</v>
      </c>
      <c r="V56" s="25" t="b">
        <f>AND($L56="B",$C$6=Data!$G$24)</f>
        <v>0</v>
      </c>
      <c r="W56" s="25" t="b">
        <f>AND($L56="B",$C$6=Data!$G$23)</f>
        <v>0</v>
      </c>
      <c r="X56" s="55">
        <f t="shared" si="9"/>
        <v>0</v>
      </c>
      <c r="Y56" s="55">
        <f t="shared" si="3"/>
        <v>0</v>
      </c>
      <c r="Z56" s="25" t="b">
        <f>AND($L56="C",$C$7=Data!$G$24)</f>
        <v>0</v>
      </c>
      <c r="AA56" s="25" t="b">
        <f>AND($L56="C",$C$7=Data!$G$23)</f>
        <v>0</v>
      </c>
      <c r="AB56" s="55">
        <f t="shared" si="10"/>
        <v>0</v>
      </c>
      <c r="AC56" s="55">
        <f t="shared" si="4"/>
        <v>0</v>
      </c>
      <c r="AE56" s="55">
        <f t="shared" si="11"/>
        <v>0</v>
      </c>
      <c r="AG56" s="125" t="b">
        <f>OR(AND($C$5=Data!$G$24,K56="A"),AND($C$6=Data!$G$24,K56="B"),AND($C$7=Data!$G$24,K56="C"))*COUNTIFS(B:B,B56,K:K,K56,B:B,"&lt;&gt;"&amp;"",C:C,"&lt;&gt;"&amp;"")&gt;1</f>
        <v>0</v>
      </c>
      <c r="AH56" s="125" t="b">
        <f t="shared" si="12"/>
        <v>0</v>
      </c>
      <c r="AI56" s="55">
        <f t="shared" si="13"/>
        <v>0</v>
      </c>
    </row>
    <row r="57" spans="1:35" ht="30.75" customHeight="1" x14ac:dyDescent="0.25">
      <c r="A57" s="57"/>
      <c r="B57" s="57"/>
      <c r="C57" s="59"/>
      <c r="D57" s="119"/>
      <c r="E57" s="43"/>
      <c r="F57" s="43"/>
      <c r="G57" s="58"/>
      <c r="H57" s="123"/>
      <c r="I57" s="132"/>
      <c r="J57" s="135">
        <f t="shared" si="5"/>
        <v>0</v>
      </c>
      <c r="K57" s="64" t="str">
        <f t="shared" si="0"/>
        <v>0</v>
      </c>
      <c r="L57" s="65" t="str">
        <f t="shared" si="1"/>
        <v>0</v>
      </c>
      <c r="M57" s="55">
        <f>SUMIFS($J:$J,$C:$C,Data!$B$6,$B:$B,$B57)</f>
        <v>0</v>
      </c>
      <c r="N57" s="55">
        <f>SUMIFS($J:$J,$C:$C,Data!$B$7,$B:$B,$B57)</f>
        <v>0</v>
      </c>
      <c r="O57" s="55">
        <f>SUMIFS($J:$J,$C:$C,Data!$B$8,$B:$B,$B57)</f>
        <v>0</v>
      </c>
      <c r="P57" s="55">
        <f t="shared" si="6"/>
        <v>0</v>
      </c>
      <c r="Q57" s="55">
        <f t="shared" si="7"/>
        <v>0</v>
      </c>
      <c r="R57" s="25" t="b">
        <f>AND($L57="A",$C$5=Data!$G$24)</f>
        <v>0</v>
      </c>
      <c r="S57" s="25" t="b">
        <f>AND($L57="A",$C$5=Data!$G$23)</f>
        <v>0</v>
      </c>
      <c r="T57" s="55">
        <f t="shared" si="8"/>
        <v>0</v>
      </c>
      <c r="U57" s="55">
        <f t="shared" si="2"/>
        <v>0</v>
      </c>
      <c r="V57" s="25" t="b">
        <f>AND($L57="B",$C$6=Data!$G$24)</f>
        <v>0</v>
      </c>
      <c r="W57" s="25" t="b">
        <f>AND($L57="B",$C$6=Data!$G$23)</f>
        <v>0</v>
      </c>
      <c r="X57" s="55">
        <f t="shared" si="9"/>
        <v>0</v>
      </c>
      <c r="Y57" s="55">
        <f t="shared" si="3"/>
        <v>0</v>
      </c>
      <c r="Z57" s="25" t="b">
        <f>AND($L57="C",$C$7=Data!$G$24)</f>
        <v>0</v>
      </c>
      <c r="AA57" s="25" t="b">
        <f>AND($L57="C",$C$7=Data!$G$23)</f>
        <v>0</v>
      </c>
      <c r="AB57" s="55">
        <f t="shared" si="10"/>
        <v>0</v>
      </c>
      <c r="AC57" s="55">
        <f t="shared" si="4"/>
        <v>0</v>
      </c>
      <c r="AE57" s="55">
        <f t="shared" si="11"/>
        <v>0</v>
      </c>
      <c r="AG57" s="125" t="b">
        <f>OR(AND($C$5=Data!$G$24,K57="A"),AND($C$6=Data!$G$24,K57="B"),AND($C$7=Data!$G$24,K57="C"))*COUNTIFS(B:B,B57,K:K,K57,B:B,"&lt;&gt;"&amp;"",C:C,"&lt;&gt;"&amp;"")&gt;1</f>
        <v>0</v>
      </c>
      <c r="AH57" s="125" t="b">
        <f t="shared" si="12"/>
        <v>0</v>
      </c>
      <c r="AI57" s="55">
        <f t="shared" si="13"/>
        <v>0</v>
      </c>
    </row>
    <row r="58" spans="1:35" ht="30.75" customHeight="1" x14ac:dyDescent="0.25">
      <c r="A58" s="57"/>
      <c r="B58" s="57"/>
      <c r="C58" s="59"/>
      <c r="D58" s="119"/>
      <c r="E58" s="43"/>
      <c r="F58" s="43"/>
      <c r="G58" s="58"/>
      <c r="H58" s="123"/>
      <c r="I58" s="132"/>
      <c r="J58" s="135">
        <f t="shared" si="5"/>
        <v>0</v>
      </c>
      <c r="K58" s="64" t="str">
        <f t="shared" si="0"/>
        <v>0</v>
      </c>
      <c r="L58" s="65" t="str">
        <f t="shared" si="1"/>
        <v>0</v>
      </c>
      <c r="M58" s="55">
        <f>SUMIFS($J:$J,$C:$C,Data!$B$6,$B:$B,$B58)</f>
        <v>0</v>
      </c>
      <c r="N58" s="55">
        <f>SUMIFS($J:$J,$C:$C,Data!$B$7,$B:$B,$B58)</f>
        <v>0</v>
      </c>
      <c r="O58" s="55">
        <f>SUMIFS($J:$J,$C:$C,Data!$B$8,$B:$B,$B58)</f>
        <v>0</v>
      </c>
      <c r="P58" s="55">
        <f t="shared" si="6"/>
        <v>0</v>
      </c>
      <c r="Q58" s="55">
        <f t="shared" si="7"/>
        <v>0</v>
      </c>
      <c r="R58" s="25" t="b">
        <f>AND($L58="A",$C$5=Data!$G$24)</f>
        <v>0</v>
      </c>
      <c r="S58" s="25" t="b">
        <f>AND($L58="A",$C$5=Data!$G$23)</f>
        <v>0</v>
      </c>
      <c r="T58" s="55">
        <f t="shared" si="8"/>
        <v>0</v>
      </c>
      <c r="U58" s="55">
        <f t="shared" si="2"/>
        <v>0</v>
      </c>
      <c r="V58" s="25" t="b">
        <f>AND($L58="B",$C$6=Data!$G$24)</f>
        <v>0</v>
      </c>
      <c r="W58" s="25" t="b">
        <f>AND($L58="B",$C$6=Data!$G$23)</f>
        <v>0</v>
      </c>
      <c r="X58" s="55">
        <f t="shared" si="9"/>
        <v>0</v>
      </c>
      <c r="Y58" s="55">
        <f t="shared" si="3"/>
        <v>0</v>
      </c>
      <c r="Z58" s="25" t="b">
        <f>AND($L58="C",$C$7=Data!$G$24)</f>
        <v>0</v>
      </c>
      <c r="AA58" s="25" t="b">
        <f>AND($L58="C",$C$7=Data!$G$23)</f>
        <v>0</v>
      </c>
      <c r="AB58" s="55">
        <f t="shared" si="10"/>
        <v>0</v>
      </c>
      <c r="AC58" s="55">
        <f t="shared" si="4"/>
        <v>0</v>
      </c>
      <c r="AE58" s="55">
        <f t="shared" si="11"/>
        <v>0</v>
      </c>
      <c r="AG58" s="125" t="b">
        <f>OR(AND($C$5=Data!$G$24,K58="A"),AND($C$6=Data!$G$24,K58="B"),AND($C$7=Data!$G$24,K58="C"))*COUNTIFS(B:B,B58,K:K,K58,B:B,"&lt;&gt;"&amp;"",C:C,"&lt;&gt;"&amp;"")&gt;1</f>
        <v>0</v>
      </c>
      <c r="AH58" s="125" t="b">
        <f t="shared" si="12"/>
        <v>0</v>
      </c>
      <c r="AI58" s="55">
        <f t="shared" si="13"/>
        <v>0</v>
      </c>
    </row>
    <row r="59" spans="1:35" ht="30.75" customHeight="1" x14ac:dyDescent="0.25">
      <c r="A59" s="57"/>
      <c r="B59" s="57"/>
      <c r="C59" s="59"/>
      <c r="D59" s="119"/>
      <c r="E59" s="43"/>
      <c r="F59" s="43"/>
      <c r="G59" s="58"/>
      <c r="H59" s="123"/>
      <c r="I59" s="132"/>
      <c r="J59" s="135">
        <f t="shared" si="5"/>
        <v>0</v>
      </c>
      <c r="K59" s="64" t="str">
        <f t="shared" si="0"/>
        <v>0</v>
      </c>
      <c r="L59" s="65" t="str">
        <f t="shared" si="1"/>
        <v>0</v>
      </c>
      <c r="M59" s="55">
        <f>SUMIFS($J:$J,$C:$C,Data!$B$6,$B:$B,$B59)</f>
        <v>0</v>
      </c>
      <c r="N59" s="55">
        <f>SUMIFS($J:$J,$C:$C,Data!$B$7,$B:$B,$B59)</f>
        <v>0</v>
      </c>
      <c r="O59" s="55">
        <f>SUMIFS($J:$J,$C:$C,Data!$B$8,$B:$B,$B59)</f>
        <v>0</v>
      </c>
      <c r="P59" s="55">
        <f t="shared" si="6"/>
        <v>0</v>
      </c>
      <c r="Q59" s="55">
        <f t="shared" si="7"/>
        <v>0</v>
      </c>
      <c r="R59" s="25" t="b">
        <f>AND($L59="A",$C$5=Data!$G$24)</f>
        <v>0</v>
      </c>
      <c r="S59" s="25" t="b">
        <f>AND($L59="A",$C$5=Data!$G$23)</f>
        <v>0</v>
      </c>
      <c r="T59" s="55">
        <f t="shared" si="8"/>
        <v>0</v>
      </c>
      <c r="U59" s="55">
        <f t="shared" si="2"/>
        <v>0</v>
      </c>
      <c r="V59" s="25" t="b">
        <f>AND($L59="B",$C$6=Data!$G$24)</f>
        <v>0</v>
      </c>
      <c r="W59" s="25" t="b">
        <f>AND($L59="B",$C$6=Data!$G$23)</f>
        <v>0</v>
      </c>
      <c r="X59" s="55">
        <f t="shared" si="9"/>
        <v>0</v>
      </c>
      <c r="Y59" s="55">
        <f t="shared" si="3"/>
        <v>0</v>
      </c>
      <c r="Z59" s="25" t="b">
        <f>AND($L59="C",$C$7=Data!$G$24)</f>
        <v>0</v>
      </c>
      <c r="AA59" s="25" t="b">
        <f>AND($L59="C",$C$7=Data!$G$23)</f>
        <v>0</v>
      </c>
      <c r="AB59" s="55">
        <f t="shared" si="10"/>
        <v>0</v>
      </c>
      <c r="AC59" s="55">
        <f t="shared" si="4"/>
        <v>0</v>
      </c>
      <c r="AE59" s="55">
        <f t="shared" si="11"/>
        <v>0</v>
      </c>
      <c r="AG59" s="125" t="b">
        <f>OR(AND($C$5=Data!$G$24,K59="A"),AND($C$6=Data!$G$24,K59="B"),AND($C$7=Data!$G$24,K59="C"))*COUNTIFS(B:B,B59,K:K,K59,B:B,"&lt;&gt;"&amp;"",C:C,"&lt;&gt;"&amp;"")&gt;1</f>
        <v>0</v>
      </c>
      <c r="AH59" s="125" t="b">
        <f t="shared" si="12"/>
        <v>0</v>
      </c>
      <c r="AI59" s="55">
        <f t="shared" si="13"/>
        <v>0</v>
      </c>
    </row>
    <row r="60" spans="1:35" ht="30.75" customHeight="1" x14ac:dyDescent="0.25">
      <c r="A60" s="57"/>
      <c r="B60" s="57"/>
      <c r="C60" s="59"/>
      <c r="D60" s="119"/>
      <c r="E60" s="43"/>
      <c r="F60" s="43"/>
      <c r="G60" s="58"/>
      <c r="H60" s="123"/>
      <c r="I60" s="132"/>
      <c r="J60" s="135">
        <f t="shared" si="5"/>
        <v>0</v>
      </c>
      <c r="K60" s="64" t="str">
        <f t="shared" si="0"/>
        <v>0</v>
      </c>
      <c r="L60" s="65" t="str">
        <f t="shared" si="1"/>
        <v>0</v>
      </c>
      <c r="M60" s="55">
        <f>SUMIFS($J:$J,$C:$C,Data!$B$6,$B:$B,$B60)</f>
        <v>0</v>
      </c>
      <c r="N60" s="55">
        <f>SUMIFS($J:$J,$C:$C,Data!$B$7,$B:$B,$B60)</f>
        <v>0</v>
      </c>
      <c r="O60" s="55">
        <f>SUMIFS($J:$J,$C:$C,Data!$B$8,$B:$B,$B60)</f>
        <v>0</v>
      </c>
      <c r="P60" s="55">
        <f t="shared" si="6"/>
        <v>0</v>
      </c>
      <c r="Q60" s="55">
        <f t="shared" si="7"/>
        <v>0</v>
      </c>
      <c r="R60" s="25" t="b">
        <f>AND($L60="A",$C$5=Data!$G$24)</f>
        <v>0</v>
      </c>
      <c r="S60" s="25" t="b">
        <f>AND($L60="A",$C$5=Data!$G$23)</f>
        <v>0</v>
      </c>
      <c r="T60" s="55">
        <f t="shared" si="8"/>
        <v>0</v>
      </c>
      <c r="U60" s="55">
        <f t="shared" si="2"/>
        <v>0</v>
      </c>
      <c r="V60" s="25" t="b">
        <f>AND($L60="B",$C$6=Data!$G$24)</f>
        <v>0</v>
      </c>
      <c r="W60" s="25" t="b">
        <f>AND($L60="B",$C$6=Data!$G$23)</f>
        <v>0</v>
      </c>
      <c r="X60" s="55">
        <f t="shared" si="9"/>
        <v>0</v>
      </c>
      <c r="Y60" s="55">
        <f t="shared" si="3"/>
        <v>0</v>
      </c>
      <c r="Z60" s="25" t="b">
        <f>AND($L60="C",$C$7=Data!$G$24)</f>
        <v>0</v>
      </c>
      <c r="AA60" s="25" t="b">
        <f>AND($L60="C",$C$7=Data!$G$23)</f>
        <v>0</v>
      </c>
      <c r="AB60" s="55">
        <f t="shared" si="10"/>
        <v>0</v>
      </c>
      <c r="AC60" s="55">
        <f t="shared" si="4"/>
        <v>0</v>
      </c>
      <c r="AE60" s="55">
        <f t="shared" si="11"/>
        <v>0</v>
      </c>
      <c r="AG60" s="125" t="b">
        <f>OR(AND($C$5=Data!$G$24,K60="A"),AND($C$6=Data!$G$24,K60="B"),AND($C$7=Data!$G$24,K60="C"))*COUNTIFS(B:B,B60,K:K,K60,B:B,"&lt;&gt;"&amp;"",C:C,"&lt;&gt;"&amp;"")&gt;1</f>
        <v>0</v>
      </c>
      <c r="AH60" s="125" t="b">
        <f t="shared" si="12"/>
        <v>0</v>
      </c>
      <c r="AI60" s="55">
        <f t="shared" si="13"/>
        <v>0</v>
      </c>
    </row>
    <row r="61" spans="1:35" ht="30.75" customHeight="1" x14ac:dyDescent="0.25">
      <c r="A61" s="57"/>
      <c r="B61" s="57"/>
      <c r="C61" s="59"/>
      <c r="D61" s="119"/>
      <c r="E61" s="43"/>
      <c r="F61" s="43"/>
      <c r="G61" s="58"/>
      <c r="H61" s="123"/>
      <c r="I61" s="132"/>
      <c r="J61" s="135">
        <f t="shared" si="5"/>
        <v>0</v>
      </c>
      <c r="K61" s="64" t="str">
        <f t="shared" si="0"/>
        <v>0</v>
      </c>
      <c r="L61" s="65" t="str">
        <f t="shared" si="1"/>
        <v>0</v>
      </c>
      <c r="M61" s="55">
        <f>SUMIFS($J:$J,$C:$C,Data!$B$6,$B:$B,$B61)</f>
        <v>0</v>
      </c>
      <c r="N61" s="55">
        <f>SUMIFS($J:$J,$C:$C,Data!$B$7,$B:$B,$B61)</f>
        <v>0</v>
      </c>
      <c r="O61" s="55">
        <f>SUMIFS($J:$J,$C:$C,Data!$B$8,$B:$B,$B61)</f>
        <v>0</v>
      </c>
      <c r="P61" s="55">
        <f t="shared" si="6"/>
        <v>0</v>
      </c>
      <c r="Q61" s="55">
        <f t="shared" si="7"/>
        <v>0</v>
      </c>
      <c r="R61" s="25" t="b">
        <f>AND($L61="A",$C$5=Data!$G$24)</f>
        <v>0</v>
      </c>
      <c r="S61" s="25" t="b">
        <f>AND($L61="A",$C$5=Data!$G$23)</f>
        <v>0</v>
      </c>
      <c r="T61" s="55">
        <f t="shared" si="8"/>
        <v>0</v>
      </c>
      <c r="U61" s="55">
        <f t="shared" si="2"/>
        <v>0</v>
      </c>
      <c r="V61" s="25" t="b">
        <f>AND($L61="B",$C$6=Data!$G$24)</f>
        <v>0</v>
      </c>
      <c r="W61" s="25" t="b">
        <f>AND($L61="B",$C$6=Data!$G$23)</f>
        <v>0</v>
      </c>
      <c r="X61" s="55">
        <f t="shared" si="9"/>
        <v>0</v>
      </c>
      <c r="Y61" s="55">
        <f t="shared" si="3"/>
        <v>0</v>
      </c>
      <c r="Z61" s="25" t="b">
        <f>AND($L61="C",$C$7=Data!$G$24)</f>
        <v>0</v>
      </c>
      <c r="AA61" s="25" t="b">
        <f>AND($L61="C",$C$7=Data!$G$23)</f>
        <v>0</v>
      </c>
      <c r="AB61" s="55">
        <f t="shared" si="10"/>
        <v>0</v>
      </c>
      <c r="AC61" s="55">
        <f t="shared" si="4"/>
        <v>0</v>
      </c>
      <c r="AE61" s="55">
        <f t="shared" si="11"/>
        <v>0</v>
      </c>
      <c r="AG61" s="125" t="b">
        <f>OR(AND($C$5=Data!$G$24,K61="A"),AND($C$6=Data!$G$24,K61="B"),AND($C$7=Data!$G$24,K61="C"))*COUNTIFS(B:B,B61,K:K,K61,B:B,"&lt;&gt;"&amp;"",C:C,"&lt;&gt;"&amp;"")&gt;1</f>
        <v>0</v>
      </c>
      <c r="AH61" s="125" t="b">
        <f t="shared" si="12"/>
        <v>0</v>
      </c>
      <c r="AI61" s="55">
        <f t="shared" si="13"/>
        <v>0</v>
      </c>
    </row>
    <row r="62" spans="1:35" ht="30.75" customHeight="1" x14ac:dyDescent="0.25">
      <c r="A62" s="57"/>
      <c r="B62" s="57"/>
      <c r="C62" s="59"/>
      <c r="D62" s="119"/>
      <c r="E62" s="43"/>
      <c r="F62" s="43"/>
      <c r="G62" s="58"/>
      <c r="H62" s="123"/>
      <c r="I62" s="132"/>
      <c r="J62" s="135">
        <f t="shared" si="5"/>
        <v>0</v>
      </c>
      <c r="K62" s="64" t="str">
        <f t="shared" si="0"/>
        <v>0</v>
      </c>
      <c r="L62" s="65" t="str">
        <f t="shared" si="1"/>
        <v>0</v>
      </c>
      <c r="M62" s="55">
        <f>SUMIFS($J:$J,$C:$C,Data!$B$6,$B:$B,$B62)</f>
        <v>0</v>
      </c>
      <c r="N62" s="55">
        <f>SUMIFS($J:$J,$C:$C,Data!$B$7,$B:$B,$B62)</f>
        <v>0</v>
      </c>
      <c r="O62" s="55">
        <f>SUMIFS($J:$J,$C:$C,Data!$B$8,$B:$B,$B62)</f>
        <v>0</v>
      </c>
      <c r="P62" s="55">
        <f t="shared" si="6"/>
        <v>0</v>
      </c>
      <c r="Q62" s="55">
        <f t="shared" si="7"/>
        <v>0</v>
      </c>
      <c r="R62" s="25" t="b">
        <f>AND($L62="A",$C$5=Data!$G$24)</f>
        <v>0</v>
      </c>
      <c r="S62" s="25" t="b">
        <f>AND($L62="A",$C$5=Data!$G$23)</f>
        <v>0</v>
      </c>
      <c r="T62" s="55">
        <f t="shared" si="8"/>
        <v>0</v>
      </c>
      <c r="U62" s="55">
        <f t="shared" si="2"/>
        <v>0</v>
      </c>
      <c r="V62" s="25" t="b">
        <f>AND($L62="B",$C$6=Data!$G$24)</f>
        <v>0</v>
      </c>
      <c r="W62" s="25" t="b">
        <f>AND($L62="B",$C$6=Data!$G$23)</f>
        <v>0</v>
      </c>
      <c r="X62" s="55">
        <f t="shared" si="9"/>
        <v>0</v>
      </c>
      <c r="Y62" s="55">
        <f t="shared" si="3"/>
        <v>0</v>
      </c>
      <c r="Z62" s="25" t="b">
        <f>AND($L62="C",$C$7=Data!$G$24)</f>
        <v>0</v>
      </c>
      <c r="AA62" s="25" t="b">
        <f>AND($L62="C",$C$7=Data!$G$23)</f>
        <v>0</v>
      </c>
      <c r="AB62" s="55">
        <f t="shared" si="10"/>
        <v>0</v>
      </c>
      <c r="AC62" s="55">
        <f t="shared" si="4"/>
        <v>0</v>
      </c>
      <c r="AE62" s="55">
        <f t="shared" si="11"/>
        <v>0</v>
      </c>
      <c r="AG62" s="125" t="b">
        <f>OR(AND($C$5=Data!$G$24,K62="A"),AND($C$6=Data!$G$24,K62="B"),AND($C$7=Data!$G$24,K62="C"))*COUNTIFS(B:B,B62,K:K,K62,B:B,"&lt;&gt;"&amp;"",C:C,"&lt;&gt;"&amp;"")&gt;1</f>
        <v>0</v>
      </c>
      <c r="AH62" s="125" t="b">
        <f t="shared" si="12"/>
        <v>0</v>
      </c>
      <c r="AI62" s="55">
        <f t="shared" si="13"/>
        <v>0</v>
      </c>
    </row>
    <row r="63" spans="1:35" ht="30.75" customHeight="1" x14ac:dyDescent="0.25">
      <c r="A63" s="57"/>
      <c r="B63" s="57"/>
      <c r="C63" s="59"/>
      <c r="D63" s="119"/>
      <c r="E63" s="43"/>
      <c r="F63" s="43"/>
      <c r="G63" s="58"/>
      <c r="H63" s="123"/>
      <c r="I63" s="132"/>
      <c r="J63" s="135">
        <f t="shared" si="5"/>
        <v>0</v>
      </c>
      <c r="K63" s="64" t="str">
        <f t="shared" si="0"/>
        <v>0</v>
      </c>
      <c r="L63" s="65" t="str">
        <f t="shared" si="1"/>
        <v>0</v>
      </c>
      <c r="M63" s="55">
        <f>SUMIFS($J:$J,$C:$C,Data!$B$6,$B:$B,$B63)</f>
        <v>0</v>
      </c>
      <c r="N63" s="55">
        <f>SUMIFS($J:$J,$C:$C,Data!$B$7,$B:$B,$B63)</f>
        <v>0</v>
      </c>
      <c r="O63" s="55">
        <f>SUMIFS($J:$J,$C:$C,Data!$B$8,$B:$B,$B63)</f>
        <v>0</v>
      </c>
      <c r="P63" s="55">
        <f t="shared" si="6"/>
        <v>0</v>
      </c>
      <c r="Q63" s="55">
        <f t="shared" si="7"/>
        <v>0</v>
      </c>
      <c r="R63" s="25" t="b">
        <f>AND($L63="A",$C$5=Data!$G$24)</f>
        <v>0</v>
      </c>
      <c r="S63" s="25" t="b">
        <f>AND($L63="A",$C$5=Data!$G$23)</f>
        <v>0</v>
      </c>
      <c r="T63" s="55">
        <f t="shared" si="8"/>
        <v>0</v>
      </c>
      <c r="U63" s="55">
        <f t="shared" si="2"/>
        <v>0</v>
      </c>
      <c r="V63" s="25" t="b">
        <f>AND($L63="B",$C$6=Data!$G$24)</f>
        <v>0</v>
      </c>
      <c r="W63" s="25" t="b">
        <f>AND($L63="B",$C$6=Data!$G$23)</f>
        <v>0</v>
      </c>
      <c r="X63" s="55">
        <f t="shared" si="9"/>
        <v>0</v>
      </c>
      <c r="Y63" s="55">
        <f t="shared" si="3"/>
        <v>0</v>
      </c>
      <c r="Z63" s="25" t="b">
        <f>AND($L63="C",$C$7=Data!$G$24)</f>
        <v>0</v>
      </c>
      <c r="AA63" s="25" t="b">
        <f>AND($L63="C",$C$7=Data!$G$23)</f>
        <v>0</v>
      </c>
      <c r="AB63" s="55">
        <f t="shared" si="10"/>
        <v>0</v>
      </c>
      <c r="AC63" s="55">
        <f t="shared" si="4"/>
        <v>0</v>
      </c>
      <c r="AE63" s="55">
        <f t="shared" si="11"/>
        <v>0</v>
      </c>
      <c r="AG63" s="125" t="b">
        <f>OR(AND($C$5=Data!$G$24,K63="A"),AND($C$6=Data!$G$24,K63="B"),AND($C$7=Data!$G$24,K63="C"))*COUNTIFS(B:B,B63,K:K,K63,B:B,"&lt;&gt;"&amp;"",C:C,"&lt;&gt;"&amp;"")&gt;1</f>
        <v>0</v>
      </c>
      <c r="AH63" s="125" t="b">
        <f t="shared" si="12"/>
        <v>0</v>
      </c>
      <c r="AI63" s="55">
        <f t="shared" si="13"/>
        <v>0</v>
      </c>
    </row>
    <row r="64" spans="1:35" ht="30.75" customHeight="1" x14ac:dyDescent="0.25">
      <c r="A64" s="57"/>
      <c r="B64" s="57"/>
      <c r="C64" s="59"/>
      <c r="D64" s="119"/>
      <c r="E64" s="43"/>
      <c r="F64" s="43"/>
      <c r="G64" s="58"/>
      <c r="H64" s="123"/>
      <c r="I64" s="132"/>
      <c r="J64" s="135">
        <f t="shared" si="5"/>
        <v>0</v>
      </c>
      <c r="K64" s="64" t="str">
        <f t="shared" si="0"/>
        <v>0</v>
      </c>
      <c r="L64" s="65" t="str">
        <f t="shared" si="1"/>
        <v>0</v>
      </c>
      <c r="M64" s="55">
        <f>SUMIFS($J:$J,$C:$C,Data!$B$6,$B:$B,$B64)</f>
        <v>0</v>
      </c>
      <c r="N64" s="55">
        <f>SUMIFS($J:$J,$C:$C,Data!$B$7,$B:$B,$B64)</f>
        <v>0</v>
      </c>
      <c r="O64" s="55">
        <f>SUMIFS($J:$J,$C:$C,Data!$B$8,$B:$B,$B64)</f>
        <v>0</v>
      </c>
      <c r="P64" s="55">
        <f t="shared" si="6"/>
        <v>0</v>
      </c>
      <c r="Q64" s="55">
        <f t="shared" si="7"/>
        <v>0</v>
      </c>
      <c r="R64" s="25" t="b">
        <f>AND($L64="A",$C$5=Data!$G$24)</f>
        <v>0</v>
      </c>
      <c r="S64" s="25" t="b">
        <f>AND($L64="A",$C$5=Data!$G$23)</f>
        <v>0</v>
      </c>
      <c r="T64" s="55">
        <f t="shared" si="8"/>
        <v>0</v>
      </c>
      <c r="U64" s="55">
        <f t="shared" si="2"/>
        <v>0</v>
      </c>
      <c r="V64" s="25" t="b">
        <f>AND($L64="B",$C$6=Data!$G$24)</f>
        <v>0</v>
      </c>
      <c r="W64" s="25" t="b">
        <f>AND($L64="B",$C$6=Data!$G$23)</f>
        <v>0</v>
      </c>
      <c r="X64" s="55">
        <f t="shared" si="9"/>
        <v>0</v>
      </c>
      <c r="Y64" s="55">
        <f t="shared" si="3"/>
        <v>0</v>
      </c>
      <c r="Z64" s="25" t="b">
        <f>AND($L64="C",$C$7=Data!$G$24)</f>
        <v>0</v>
      </c>
      <c r="AA64" s="25" t="b">
        <f>AND($L64="C",$C$7=Data!$G$23)</f>
        <v>0</v>
      </c>
      <c r="AB64" s="55">
        <f t="shared" si="10"/>
        <v>0</v>
      </c>
      <c r="AC64" s="55">
        <f t="shared" si="4"/>
        <v>0</v>
      </c>
      <c r="AE64" s="55">
        <f t="shared" si="11"/>
        <v>0</v>
      </c>
      <c r="AG64" s="125" t="b">
        <f>OR(AND($C$5=Data!$G$24,K64="A"),AND($C$6=Data!$G$24,K64="B"),AND($C$7=Data!$G$24,K64="C"))*COUNTIFS(B:B,B64,K:K,K64,B:B,"&lt;&gt;"&amp;"",C:C,"&lt;&gt;"&amp;"")&gt;1</f>
        <v>0</v>
      </c>
      <c r="AH64" s="125" t="b">
        <f t="shared" si="12"/>
        <v>0</v>
      </c>
      <c r="AI64" s="55">
        <f t="shared" si="13"/>
        <v>0</v>
      </c>
    </row>
    <row r="65" spans="1:35" ht="30.75" customHeight="1" x14ac:dyDescent="0.25">
      <c r="A65" s="57"/>
      <c r="B65" s="57"/>
      <c r="C65" s="59"/>
      <c r="D65" s="119"/>
      <c r="E65" s="43"/>
      <c r="F65" s="43"/>
      <c r="G65" s="58"/>
      <c r="H65" s="123"/>
      <c r="I65" s="132"/>
      <c r="J65" s="135">
        <f t="shared" si="5"/>
        <v>0</v>
      </c>
      <c r="K65" s="64" t="str">
        <f t="shared" si="0"/>
        <v>0</v>
      </c>
      <c r="L65" s="65" t="str">
        <f t="shared" si="1"/>
        <v>0</v>
      </c>
      <c r="M65" s="55">
        <f>SUMIFS($J:$J,$C:$C,Data!$B$6,$B:$B,$B65)</f>
        <v>0</v>
      </c>
      <c r="N65" s="55">
        <f>SUMIFS($J:$J,$C:$C,Data!$B$7,$B:$B,$B65)</f>
        <v>0</v>
      </c>
      <c r="O65" s="55">
        <f>SUMIFS($J:$J,$C:$C,Data!$B$8,$B:$B,$B65)</f>
        <v>0</v>
      </c>
      <c r="P65" s="55">
        <f t="shared" si="6"/>
        <v>0</v>
      </c>
      <c r="Q65" s="55">
        <f t="shared" si="7"/>
        <v>0</v>
      </c>
      <c r="R65" s="25" t="b">
        <f>AND($L65="A",$C$5=Data!$G$24)</f>
        <v>0</v>
      </c>
      <c r="S65" s="25" t="b">
        <f>AND($L65="A",$C$5=Data!$G$23)</f>
        <v>0</v>
      </c>
      <c r="T65" s="55">
        <f t="shared" si="8"/>
        <v>0</v>
      </c>
      <c r="U65" s="55">
        <f t="shared" si="2"/>
        <v>0</v>
      </c>
      <c r="V65" s="25" t="b">
        <f>AND($L65="B",$C$6=Data!$G$24)</f>
        <v>0</v>
      </c>
      <c r="W65" s="25" t="b">
        <f>AND($L65="B",$C$6=Data!$G$23)</f>
        <v>0</v>
      </c>
      <c r="X65" s="55">
        <f t="shared" si="9"/>
        <v>0</v>
      </c>
      <c r="Y65" s="55">
        <f t="shared" si="3"/>
        <v>0</v>
      </c>
      <c r="Z65" s="25" t="b">
        <f>AND($L65="C",$C$7=Data!$G$24)</f>
        <v>0</v>
      </c>
      <c r="AA65" s="25" t="b">
        <f>AND($L65="C",$C$7=Data!$G$23)</f>
        <v>0</v>
      </c>
      <c r="AB65" s="55">
        <f t="shared" si="10"/>
        <v>0</v>
      </c>
      <c r="AC65" s="55">
        <f t="shared" si="4"/>
        <v>0</v>
      </c>
      <c r="AE65" s="55">
        <f t="shared" si="11"/>
        <v>0</v>
      </c>
      <c r="AG65" s="125" t="b">
        <f>OR(AND($C$5=Data!$G$24,K65="A"),AND($C$6=Data!$G$24,K65="B"),AND($C$7=Data!$G$24,K65="C"))*COUNTIFS(B:B,B65,K:K,K65,B:B,"&lt;&gt;"&amp;"",C:C,"&lt;&gt;"&amp;"")&gt;1</f>
        <v>0</v>
      </c>
      <c r="AH65" s="125" t="b">
        <f t="shared" si="12"/>
        <v>0</v>
      </c>
      <c r="AI65" s="55">
        <f t="shared" si="13"/>
        <v>0</v>
      </c>
    </row>
    <row r="66" spans="1:35" ht="30.75" customHeight="1" x14ac:dyDescent="0.25">
      <c r="A66" s="57"/>
      <c r="B66" s="57"/>
      <c r="C66" s="59"/>
      <c r="D66" s="119"/>
      <c r="E66" s="43"/>
      <c r="F66" s="43"/>
      <c r="G66" s="58"/>
      <c r="H66" s="123"/>
      <c r="I66" s="132"/>
      <c r="J66" s="135">
        <f t="shared" si="5"/>
        <v>0</v>
      </c>
      <c r="K66" s="64" t="str">
        <f t="shared" si="0"/>
        <v>0</v>
      </c>
      <c r="L66" s="65" t="str">
        <f t="shared" si="1"/>
        <v>0</v>
      </c>
      <c r="M66" s="55">
        <f>SUMIFS($J:$J,$C:$C,Data!$B$6,$B:$B,$B66)</f>
        <v>0</v>
      </c>
      <c r="N66" s="55">
        <f>SUMIFS($J:$J,$C:$C,Data!$B$7,$B:$B,$B66)</f>
        <v>0</v>
      </c>
      <c r="O66" s="55">
        <f>SUMIFS($J:$J,$C:$C,Data!$B$8,$B:$B,$B66)</f>
        <v>0</v>
      </c>
      <c r="P66" s="55">
        <f t="shared" si="6"/>
        <v>0</v>
      </c>
      <c r="Q66" s="55">
        <f t="shared" si="7"/>
        <v>0</v>
      </c>
      <c r="R66" s="25" t="b">
        <f>AND($L66="A",$C$5=Data!$G$24)</f>
        <v>0</v>
      </c>
      <c r="S66" s="25" t="b">
        <f>AND($L66="A",$C$5=Data!$G$23)</f>
        <v>0</v>
      </c>
      <c r="T66" s="55">
        <f t="shared" si="8"/>
        <v>0</v>
      </c>
      <c r="U66" s="55">
        <f t="shared" si="2"/>
        <v>0</v>
      </c>
      <c r="V66" s="25" t="b">
        <f>AND($L66="B",$C$6=Data!$G$24)</f>
        <v>0</v>
      </c>
      <c r="W66" s="25" t="b">
        <f>AND($L66="B",$C$6=Data!$G$23)</f>
        <v>0</v>
      </c>
      <c r="X66" s="55">
        <f t="shared" si="9"/>
        <v>0</v>
      </c>
      <c r="Y66" s="55">
        <f t="shared" si="3"/>
        <v>0</v>
      </c>
      <c r="Z66" s="25" t="b">
        <f>AND($L66="C",$C$7=Data!$G$24)</f>
        <v>0</v>
      </c>
      <c r="AA66" s="25" t="b">
        <f>AND($L66="C",$C$7=Data!$G$23)</f>
        <v>0</v>
      </c>
      <c r="AB66" s="55">
        <f t="shared" si="10"/>
        <v>0</v>
      </c>
      <c r="AC66" s="55">
        <f t="shared" si="4"/>
        <v>0</v>
      </c>
      <c r="AE66" s="55">
        <f t="shared" si="11"/>
        <v>0</v>
      </c>
      <c r="AG66" s="125" t="b">
        <f>OR(AND($C$5=Data!$G$24,K66="A"),AND($C$6=Data!$G$24,K66="B"),AND($C$7=Data!$G$24,K66="C"))*COUNTIFS(B:B,B66,K:K,K66,B:B,"&lt;&gt;"&amp;"",C:C,"&lt;&gt;"&amp;"")&gt;1</f>
        <v>0</v>
      </c>
      <c r="AH66" s="125" t="b">
        <f t="shared" si="12"/>
        <v>0</v>
      </c>
      <c r="AI66" s="55">
        <f t="shared" si="13"/>
        <v>0</v>
      </c>
    </row>
    <row r="67" spans="1:35" ht="30.75" customHeight="1" x14ac:dyDescent="0.25">
      <c r="A67" s="57"/>
      <c r="B67" s="57"/>
      <c r="C67" s="59"/>
      <c r="D67" s="119"/>
      <c r="E67" s="43"/>
      <c r="F67" s="43"/>
      <c r="G67" s="58"/>
      <c r="H67" s="123"/>
      <c r="I67" s="132"/>
      <c r="J67" s="135">
        <f t="shared" si="5"/>
        <v>0</v>
      </c>
      <c r="K67" s="64" t="str">
        <f t="shared" si="0"/>
        <v>0</v>
      </c>
      <c r="L67" s="65" t="str">
        <f t="shared" si="1"/>
        <v>0</v>
      </c>
      <c r="M67" s="55">
        <f>SUMIFS($J:$J,$C:$C,Data!$B$6,$B:$B,$B67)</f>
        <v>0</v>
      </c>
      <c r="N67" s="55">
        <f>SUMIFS($J:$J,$C:$C,Data!$B$7,$B:$B,$B67)</f>
        <v>0</v>
      </c>
      <c r="O67" s="55">
        <f>SUMIFS($J:$J,$C:$C,Data!$B$8,$B:$B,$B67)</f>
        <v>0</v>
      </c>
      <c r="P67" s="55">
        <f t="shared" si="6"/>
        <v>0</v>
      </c>
      <c r="Q67" s="55">
        <f t="shared" si="7"/>
        <v>0</v>
      </c>
      <c r="R67" s="25" t="b">
        <f>AND($L67="A",$C$5=Data!$G$24)</f>
        <v>0</v>
      </c>
      <c r="S67" s="25" t="b">
        <f>AND($L67="A",$C$5=Data!$G$23)</f>
        <v>0</v>
      </c>
      <c r="T67" s="55">
        <f t="shared" si="8"/>
        <v>0</v>
      </c>
      <c r="U67" s="55">
        <f t="shared" si="2"/>
        <v>0</v>
      </c>
      <c r="V67" s="25" t="b">
        <f>AND($L67="B",$C$6=Data!$G$24)</f>
        <v>0</v>
      </c>
      <c r="W67" s="25" t="b">
        <f>AND($L67="B",$C$6=Data!$G$23)</f>
        <v>0</v>
      </c>
      <c r="X67" s="55">
        <f t="shared" si="9"/>
        <v>0</v>
      </c>
      <c r="Y67" s="55">
        <f t="shared" si="3"/>
        <v>0</v>
      </c>
      <c r="Z67" s="25" t="b">
        <f>AND($L67="C",$C$7=Data!$G$24)</f>
        <v>0</v>
      </c>
      <c r="AA67" s="25" t="b">
        <f>AND($L67="C",$C$7=Data!$G$23)</f>
        <v>0</v>
      </c>
      <c r="AB67" s="55">
        <f t="shared" si="10"/>
        <v>0</v>
      </c>
      <c r="AC67" s="55">
        <f t="shared" si="4"/>
        <v>0</v>
      </c>
      <c r="AE67" s="55">
        <f t="shared" si="11"/>
        <v>0</v>
      </c>
      <c r="AG67" s="125" t="b">
        <f>OR(AND($C$5=Data!$G$24,K67="A"),AND($C$6=Data!$G$24,K67="B"),AND($C$7=Data!$G$24,K67="C"))*COUNTIFS(B:B,B67,K:K,K67,B:B,"&lt;&gt;"&amp;"",C:C,"&lt;&gt;"&amp;"")&gt;1</f>
        <v>0</v>
      </c>
      <c r="AH67" s="125" t="b">
        <f t="shared" si="12"/>
        <v>0</v>
      </c>
      <c r="AI67" s="55">
        <f t="shared" si="13"/>
        <v>0</v>
      </c>
    </row>
    <row r="68" spans="1:35" ht="30.75" customHeight="1" x14ac:dyDescent="0.25">
      <c r="A68" s="57"/>
      <c r="B68" s="57"/>
      <c r="C68" s="59"/>
      <c r="D68" s="119"/>
      <c r="E68" s="43"/>
      <c r="F68" s="43"/>
      <c r="G68" s="58"/>
      <c r="H68" s="123"/>
      <c r="I68" s="132"/>
      <c r="J68" s="135">
        <f t="shared" si="5"/>
        <v>0</v>
      </c>
      <c r="K68" s="64" t="str">
        <f t="shared" si="0"/>
        <v>0</v>
      </c>
      <c r="L68" s="65" t="str">
        <f t="shared" si="1"/>
        <v>0</v>
      </c>
      <c r="M68" s="55">
        <f>SUMIFS($J:$J,$C:$C,Data!$B$6,$B:$B,$B68)</f>
        <v>0</v>
      </c>
      <c r="N68" s="55">
        <f>SUMIFS($J:$J,$C:$C,Data!$B$7,$B:$B,$B68)</f>
        <v>0</v>
      </c>
      <c r="O68" s="55">
        <f>SUMIFS($J:$J,$C:$C,Data!$B$8,$B:$B,$B68)</f>
        <v>0</v>
      </c>
      <c r="P68" s="55">
        <f t="shared" si="6"/>
        <v>0</v>
      </c>
      <c r="Q68" s="55">
        <f t="shared" si="7"/>
        <v>0</v>
      </c>
      <c r="R68" s="25" t="b">
        <f>AND($L68="A",$C$5=Data!$G$24)</f>
        <v>0</v>
      </c>
      <c r="S68" s="25" t="b">
        <f>AND($L68="A",$C$5=Data!$G$23)</f>
        <v>0</v>
      </c>
      <c r="T68" s="55">
        <f t="shared" si="8"/>
        <v>0</v>
      </c>
      <c r="U68" s="55">
        <f t="shared" si="2"/>
        <v>0</v>
      </c>
      <c r="V68" s="25" t="b">
        <f>AND($L68="B",$C$6=Data!$G$24)</f>
        <v>0</v>
      </c>
      <c r="W68" s="25" t="b">
        <f>AND($L68="B",$C$6=Data!$G$23)</f>
        <v>0</v>
      </c>
      <c r="X68" s="55">
        <f t="shared" si="9"/>
        <v>0</v>
      </c>
      <c r="Y68" s="55">
        <f t="shared" si="3"/>
        <v>0</v>
      </c>
      <c r="Z68" s="25" t="b">
        <f>AND($L68="C",$C$7=Data!$G$24)</f>
        <v>0</v>
      </c>
      <c r="AA68" s="25" t="b">
        <f>AND($L68="C",$C$7=Data!$G$23)</f>
        <v>0</v>
      </c>
      <c r="AB68" s="55">
        <f t="shared" si="10"/>
        <v>0</v>
      </c>
      <c r="AC68" s="55">
        <f t="shared" si="4"/>
        <v>0</v>
      </c>
      <c r="AE68" s="55">
        <f t="shared" si="11"/>
        <v>0</v>
      </c>
      <c r="AG68" s="125" t="b">
        <f>OR(AND($C$5=Data!$G$24,K68="A"),AND($C$6=Data!$G$24,K68="B"),AND($C$7=Data!$G$24,K68="C"))*COUNTIFS(B:B,B68,K:K,K68,B:B,"&lt;&gt;"&amp;"",C:C,"&lt;&gt;"&amp;"")&gt;1</f>
        <v>0</v>
      </c>
      <c r="AH68" s="125" t="b">
        <f t="shared" si="12"/>
        <v>0</v>
      </c>
      <c r="AI68" s="55">
        <f t="shared" si="13"/>
        <v>0</v>
      </c>
    </row>
    <row r="69" spans="1:35" ht="30.75" customHeight="1" x14ac:dyDescent="0.25">
      <c r="A69" s="57"/>
      <c r="B69" s="57"/>
      <c r="C69" s="59"/>
      <c r="D69" s="119"/>
      <c r="E69" s="43"/>
      <c r="F69" s="43"/>
      <c r="G69" s="58"/>
      <c r="H69" s="123"/>
      <c r="I69" s="132"/>
      <c r="J69" s="135">
        <f t="shared" si="5"/>
        <v>0</v>
      </c>
      <c r="K69" s="64" t="str">
        <f t="shared" si="0"/>
        <v>0</v>
      </c>
      <c r="L69" s="65" t="str">
        <f t="shared" si="1"/>
        <v>0</v>
      </c>
      <c r="M69" s="55">
        <f>SUMIFS($J:$J,$C:$C,Data!$B$6,$B:$B,$B69)</f>
        <v>0</v>
      </c>
      <c r="N69" s="55">
        <f>SUMIFS($J:$J,$C:$C,Data!$B$7,$B:$B,$B69)</f>
        <v>0</v>
      </c>
      <c r="O69" s="55">
        <f>SUMIFS($J:$J,$C:$C,Data!$B$8,$B:$B,$B69)</f>
        <v>0</v>
      </c>
      <c r="P69" s="55">
        <f t="shared" si="6"/>
        <v>0</v>
      </c>
      <c r="Q69" s="55">
        <f t="shared" si="7"/>
        <v>0</v>
      </c>
      <c r="R69" s="25" t="b">
        <f>AND($L69="A",$C$5=Data!$G$24)</f>
        <v>0</v>
      </c>
      <c r="S69" s="25" t="b">
        <f>AND($L69="A",$C$5=Data!$G$23)</f>
        <v>0</v>
      </c>
      <c r="T69" s="55">
        <f t="shared" si="8"/>
        <v>0</v>
      </c>
      <c r="U69" s="55">
        <f t="shared" si="2"/>
        <v>0</v>
      </c>
      <c r="V69" s="25" t="b">
        <f>AND($L69="B",$C$6=Data!$G$24)</f>
        <v>0</v>
      </c>
      <c r="W69" s="25" t="b">
        <f>AND($L69="B",$C$6=Data!$G$23)</f>
        <v>0</v>
      </c>
      <c r="X69" s="55">
        <f t="shared" si="9"/>
        <v>0</v>
      </c>
      <c r="Y69" s="55">
        <f t="shared" si="3"/>
        <v>0</v>
      </c>
      <c r="Z69" s="25" t="b">
        <f>AND($L69="C",$C$7=Data!$G$24)</f>
        <v>0</v>
      </c>
      <c r="AA69" s="25" t="b">
        <f>AND($L69="C",$C$7=Data!$G$23)</f>
        <v>0</v>
      </c>
      <c r="AB69" s="55">
        <f t="shared" si="10"/>
        <v>0</v>
      </c>
      <c r="AC69" s="55">
        <f t="shared" si="4"/>
        <v>0</v>
      </c>
      <c r="AE69" s="55">
        <f t="shared" si="11"/>
        <v>0</v>
      </c>
      <c r="AG69" s="125" t="b">
        <f>OR(AND($C$5=Data!$G$24,K69="A"),AND($C$6=Data!$G$24,K69="B"),AND($C$7=Data!$G$24,K69="C"))*COUNTIFS(B:B,B69,K:K,K69,B:B,"&lt;&gt;"&amp;"",C:C,"&lt;&gt;"&amp;"")&gt;1</f>
        <v>0</v>
      </c>
      <c r="AH69" s="125" t="b">
        <f t="shared" si="12"/>
        <v>0</v>
      </c>
      <c r="AI69" s="55">
        <f t="shared" si="13"/>
        <v>0</v>
      </c>
    </row>
    <row r="70" spans="1:35" ht="30.75" customHeight="1" x14ac:dyDescent="0.25">
      <c r="A70" s="57"/>
      <c r="B70" s="57"/>
      <c r="C70" s="59"/>
      <c r="D70" s="119"/>
      <c r="E70" s="43"/>
      <c r="F70" s="43"/>
      <c r="G70" s="58"/>
      <c r="H70" s="123"/>
      <c r="I70" s="132"/>
      <c r="J70" s="135">
        <f t="shared" si="5"/>
        <v>0</v>
      </c>
      <c r="K70" s="64" t="str">
        <f t="shared" si="0"/>
        <v>0</v>
      </c>
      <c r="L70" s="65" t="str">
        <f t="shared" si="1"/>
        <v>0</v>
      </c>
      <c r="M70" s="55">
        <f>SUMIFS($J:$J,$C:$C,Data!$B$6,$B:$B,$B70)</f>
        <v>0</v>
      </c>
      <c r="N70" s="55">
        <f>SUMIFS($J:$J,$C:$C,Data!$B$7,$B:$B,$B70)</f>
        <v>0</v>
      </c>
      <c r="O70" s="55">
        <f>SUMIFS($J:$J,$C:$C,Data!$B$8,$B:$B,$B70)</f>
        <v>0</v>
      </c>
      <c r="P70" s="55">
        <f t="shared" si="6"/>
        <v>0</v>
      </c>
      <c r="Q70" s="55">
        <f t="shared" si="7"/>
        <v>0</v>
      </c>
      <c r="R70" s="25" t="b">
        <f>AND($L70="A",$C$5=Data!$G$24)</f>
        <v>0</v>
      </c>
      <c r="S70" s="25" t="b">
        <f>AND($L70="A",$C$5=Data!$G$23)</f>
        <v>0</v>
      </c>
      <c r="T70" s="55">
        <f t="shared" si="8"/>
        <v>0</v>
      </c>
      <c r="U70" s="55">
        <f t="shared" si="2"/>
        <v>0</v>
      </c>
      <c r="V70" s="25" t="b">
        <f>AND($L70="B",$C$6=Data!$G$24)</f>
        <v>0</v>
      </c>
      <c r="W70" s="25" t="b">
        <f>AND($L70="B",$C$6=Data!$G$23)</f>
        <v>0</v>
      </c>
      <c r="X70" s="55">
        <f t="shared" si="9"/>
        <v>0</v>
      </c>
      <c r="Y70" s="55">
        <f t="shared" si="3"/>
        <v>0</v>
      </c>
      <c r="Z70" s="25" t="b">
        <f>AND($L70="C",$C$7=Data!$G$24)</f>
        <v>0</v>
      </c>
      <c r="AA70" s="25" t="b">
        <f>AND($L70="C",$C$7=Data!$G$23)</f>
        <v>0</v>
      </c>
      <c r="AB70" s="55">
        <f t="shared" si="10"/>
        <v>0</v>
      </c>
      <c r="AC70" s="55">
        <f t="shared" si="4"/>
        <v>0</v>
      </c>
      <c r="AE70" s="55">
        <f t="shared" si="11"/>
        <v>0</v>
      </c>
      <c r="AG70" s="125" t="b">
        <f>OR(AND($C$5=Data!$G$24,K70="A"),AND($C$6=Data!$G$24,K70="B"),AND($C$7=Data!$G$24,K70="C"))*COUNTIFS(B:B,B70,K:K,K70,B:B,"&lt;&gt;"&amp;"",C:C,"&lt;&gt;"&amp;"")&gt;1</f>
        <v>0</v>
      </c>
      <c r="AH70" s="125" t="b">
        <f t="shared" si="12"/>
        <v>0</v>
      </c>
      <c r="AI70" s="55">
        <f t="shared" si="13"/>
        <v>0</v>
      </c>
    </row>
    <row r="71" spans="1:35" ht="30.75" customHeight="1" x14ac:dyDescent="0.25">
      <c r="A71" s="57"/>
      <c r="B71" s="57"/>
      <c r="C71" s="59"/>
      <c r="D71" s="119"/>
      <c r="E71" s="43"/>
      <c r="F71" s="43"/>
      <c r="G71" s="58"/>
      <c r="H71" s="123"/>
      <c r="I71" s="132"/>
      <c r="J71" s="135">
        <f t="shared" si="5"/>
        <v>0</v>
      </c>
      <c r="K71" s="64" t="str">
        <f t="shared" si="0"/>
        <v>0</v>
      </c>
      <c r="L71" s="65" t="str">
        <f t="shared" si="1"/>
        <v>0</v>
      </c>
      <c r="M71" s="55">
        <f>SUMIFS($J:$J,$C:$C,Data!$B$6,$B:$B,$B71)</f>
        <v>0</v>
      </c>
      <c r="N71" s="55">
        <f>SUMIFS($J:$J,$C:$C,Data!$B$7,$B:$B,$B71)</f>
        <v>0</v>
      </c>
      <c r="O71" s="55">
        <f>SUMIFS($J:$J,$C:$C,Data!$B$8,$B:$B,$B71)</f>
        <v>0</v>
      </c>
      <c r="P71" s="55">
        <f t="shared" si="6"/>
        <v>0</v>
      </c>
      <c r="Q71" s="55">
        <f t="shared" si="7"/>
        <v>0</v>
      </c>
      <c r="R71" s="25" t="b">
        <f>AND($L71="A",$C$5=Data!$G$24)</f>
        <v>0</v>
      </c>
      <c r="S71" s="25" t="b">
        <f>AND($L71="A",$C$5=Data!$G$23)</f>
        <v>0</v>
      </c>
      <c r="T71" s="55">
        <f t="shared" si="8"/>
        <v>0</v>
      </c>
      <c r="U71" s="55">
        <f t="shared" si="2"/>
        <v>0</v>
      </c>
      <c r="V71" s="25" t="b">
        <f>AND($L71="B",$C$6=Data!$G$24)</f>
        <v>0</v>
      </c>
      <c r="W71" s="25" t="b">
        <f>AND($L71="B",$C$6=Data!$G$23)</f>
        <v>0</v>
      </c>
      <c r="X71" s="55">
        <f t="shared" si="9"/>
        <v>0</v>
      </c>
      <c r="Y71" s="55">
        <f t="shared" si="3"/>
        <v>0</v>
      </c>
      <c r="Z71" s="25" t="b">
        <f>AND($L71="C",$C$7=Data!$G$24)</f>
        <v>0</v>
      </c>
      <c r="AA71" s="25" t="b">
        <f>AND($L71="C",$C$7=Data!$G$23)</f>
        <v>0</v>
      </c>
      <c r="AB71" s="55">
        <f t="shared" si="10"/>
        <v>0</v>
      </c>
      <c r="AC71" s="55">
        <f t="shared" si="4"/>
        <v>0</v>
      </c>
      <c r="AE71" s="55">
        <f t="shared" si="11"/>
        <v>0</v>
      </c>
      <c r="AG71" s="125" t="b">
        <f>OR(AND($C$5=Data!$G$24,K71="A"),AND($C$6=Data!$G$24,K71="B"),AND($C$7=Data!$G$24,K71="C"))*COUNTIFS(B:B,B71,K:K,K71,B:B,"&lt;&gt;"&amp;"",C:C,"&lt;&gt;"&amp;"")&gt;1</f>
        <v>0</v>
      </c>
      <c r="AH71" s="125" t="b">
        <f t="shared" si="12"/>
        <v>0</v>
      </c>
      <c r="AI71" s="55">
        <f t="shared" si="13"/>
        <v>0</v>
      </c>
    </row>
    <row r="72" spans="1:35" ht="30.75" customHeight="1" x14ac:dyDescent="0.25">
      <c r="A72" s="57"/>
      <c r="B72" s="57"/>
      <c r="C72" s="59"/>
      <c r="D72" s="119"/>
      <c r="E72" s="43"/>
      <c r="F72" s="43"/>
      <c r="G72" s="58"/>
      <c r="H72" s="123"/>
      <c r="I72" s="132"/>
      <c r="J72" s="135">
        <f t="shared" si="5"/>
        <v>0</v>
      </c>
      <c r="K72" s="64" t="str">
        <f t="shared" si="0"/>
        <v>0</v>
      </c>
      <c r="L72" s="65" t="str">
        <f t="shared" si="1"/>
        <v>0</v>
      </c>
      <c r="M72" s="55">
        <f>SUMIFS($J:$J,$C:$C,Data!$B$6,$B:$B,$B72)</f>
        <v>0</v>
      </c>
      <c r="N72" s="55">
        <f>SUMIFS($J:$J,$C:$C,Data!$B$7,$B:$B,$B72)</f>
        <v>0</v>
      </c>
      <c r="O72" s="55">
        <f>SUMIFS($J:$J,$C:$C,Data!$B$8,$B:$B,$B72)</f>
        <v>0</v>
      </c>
      <c r="P72" s="55">
        <f t="shared" si="6"/>
        <v>0</v>
      </c>
      <c r="Q72" s="55">
        <f t="shared" si="7"/>
        <v>0</v>
      </c>
      <c r="R72" s="25" t="b">
        <f>AND($L72="A",$C$5=Data!$G$24)</f>
        <v>0</v>
      </c>
      <c r="S72" s="25" t="b">
        <f>AND($L72="A",$C$5=Data!$G$23)</f>
        <v>0</v>
      </c>
      <c r="T72" s="55">
        <f t="shared" si="8"/>
        <v>0</v>
      </c>
      <c r="U72" s="55">
        <f t="shared" si="2"/>
        <v>0</v>
      </c>
      <c r="V72" s="25" t="b">
        <f>AND($L72="B",$C$6=Data!$G$24)</f>
        <v>0</v>
      </c>
      <c r="W72" s="25" t="b">
        <f>AND($L72="B",$C$6=Data!$G$23)</f>
        <v>0</v>
      </c>
      <c r="X72" s="55">
        <f t="shared" si="9"/>
        <v>0</v>
      </c>
      <c r="Y72" s="55">
        <f t="shared" si="3"/>
        <v>0</v>
      </c>
      <c r="Z72" s="25" t="b">
        <f>AND($L72="C",$C$7=Data!$G$24)</f>
        <v>0</v>
      </c>
      <c r="AA72" s="25" t="b">
        <f>AND($L72="C",$C$7=Data!$G$23)</f>
        <v>0</v>
      </c>
      <c r="AB72" s="55">
        <f t="shared" si="10"/>
        <v>0</v>
      </c>
      <c r="AC72" s="55">
        <f t="shared" si="4"/>
        <v>0</v>
      </c>
      <c r="AE72" s="55">
        <f t="shared" si="11"/>
        <v>0</v>
      </c>
      <c r="AG72" s="125" t="b">
        <f>OR(AND($C$5=Data!$G$24,K72="A"),AND($C$6=Data!$G$24,K72="B"),AND($C$7=Data!$G$24,K72="C"))*COUNTIFS(B:B,B72,K:K,K72,B:B,"&lt;&gt;"&amp;"",C:C,"&lt;&gt;"&amp;"")&gt;1</f>
        <v>0</v>
      </c>
      <c r="AH72" s="125" t="b">
        <f t="shared" si="12"/>
        <v>0</v>
      </c>
      <c r="AI72" s="55">
        <f t="shared" si="13"/>
        <v>0</v>
      </c>
    </row>
    <row r="73" spans="1:35" ht="30.75" customHeight="1" x14ac:dyDescent="0.25">
      <c r="A73" s="57"/>
      <c r="B73" s="57"/>
      <c r="C73" s="59"/>
      <c r="D73" s="119"/>
      <c r="E73" s="43"/>
      <c r="F73" s="43"/>
      <c r="G73" s="58"/>
      <c r="H73" s="123"/>
      <c r="I73" s="132"/>
      <c r="J73" s="135">
        <f t="shared" si="5"/>
        <v>0</v>
      </c>
      <c r="K73" s="64" t="str">
        <f t="shared" si="0"/>
        <v>0</v>
      </c>
      <c r="L73" s="65" t="str">
        <f t="shared" si="1"/>
        <v>0</v>
      </c>
      <c r="M73" s="55">
        <f>SUMIFS($J:$J,$C:$C,Data!$B$6,$B:$B,$B73)</f>
        <v>0</v>
      </c>
      <c r="N73" s="55">
        <f>SUMIFS($J:$J,$C:$C,Data!$B$7,$B:$B,$B73)</f>
        <v>0</v>
      </c>
      <c r="O73" s="55">
        <f>SUMIFS($J:$J,$C:$C,Data!$B$8,$B:$B,$B73)</f>
        <v>0</v>
      </c>
      <c r="P73" s="55">
        <f t="shared" si="6"/>
        <v>0</v>
      </c>
      <c r="Q73" s="55">
        <f t="shared" si="7"/>
        <v>0</v>
      </c>
      <c r="R73" s="25" t="b">
        <f>AND($L73="A",$C$5=Data!$G$24)</f>
        <v>0</v>
      </c>
      <c r="S73" s="25" t="b">
        <f>AND($L73="A",$C$5=Data!$G$23)</f>
        <v>0</v>
      </c>
      <c r="T73" s="55">
        <f t="shared" si="8"/>
        <v>0</v>
      </c>
      <c r="U73" s="55">
        <f t="shared" si="2"/>
        <v>0</v>
      </c>
      <c r="V73" s="25" t="b">
        <f>AND($L73="B",$C$6=Data!$G$24)</f>
        <v>0</v>
      </c>
      <c r="W73" s="25" t="b">
        <f>AND($L73="B",$C$6=Data!$G$23)</f>
        <v>0</v>
      </c>
      <c r="X73" s="55">
        <f t="shared" si="9"/>
        <v>0</v>
      </c>
      <c r="Y73" s="55">
        <f t="shared" si="3"/>
        <v>0</v>
      </c>
      <c r="Z73" s="25" t="b">
        <f>AND($L73="C",$C$7=Data!$G$24)</f>
        <v>0</v>
      </c>
      <c r="AA73" s="25" t="b">
        <f>AND($L73="C",$C$7=Data!$G$23)</f>
        <v>0</v>
      </c>
      <c r="AB73" s="55">
        <f t="shared" si="10"/>
        <v>0</v>
      </c>
      <c r="AC73" s="55">
        <f t="shared" si="4"/>
        <v>0</v>
      </c>
      <c r="AE73" s="55">
        <f t="shared" si="11"/>
        <v>0</v>
      </c>
      <c r="AG73" s="125" t="b">
        <f>OR(AND($C$5=Data!$G$24,K73="A"),AND($C$6=Data!$G$24,K73="B"),AND($C$7=Data!$G$24,K73="C"))*COUNTIFS(B:B,B73,K:K,K73,B:B,"&lt;&gt;"&amp;"",C:C,"&lt;&gt;"&amp;"")&gt;1</f>
        <v>0</v>
      </c>
      <c r="AH73" s="125" t="b">
        <f t="shared" si="12"/>
        <v>0</v>
      </c>
      <c r="AI73" s="55">
        <f t="shared" si="13"/>
        <v>0</v>
      </c>
    </row>
    <row r="74" spans="1:35" ht="30.75" customHeight="1" x14ac:dyDescent="0.25">
      <c r="A74" s="57"/>
      <c r="B74" s="57"/>
      <c r="C74" s="59"/>
      <c r="D74" s="119"/>
      <c r="E74" s="43"/>
      <c r="F74" s="43"/>
      <c r="G74" s="58"/>
      <c r="H74" s="123"/>
      <c r="I74" s="132"/>
      <c r="J74" s="135">
        <f t="shared" si="5"/>
        <v>0</v>
      </c>
      <c r="K74" s="64" t="str">
        <f t="shared" ref="K74:K137" si="14">IF(C74&lt;&gt;"",VLOOKUP(C74,budgetLine11ext,2,FALSE),"0")</f>
        <v>0</v>
      </c>
      <c r="L74" s="65" t="str">
        <f t="shared" ref="L74:L137" si="15">IF(C74&lt;&gt;"",VLOOKUP(C74,budgetLine11ext,3,FALSE),"0")</f>
        <v>0</v>
      </c>
      <c r="M74" s="55">
        <f>SUMIFS($J:$J,$C:$C,Data!$B$6,$B:$B,$B74)</f>
        <v>0</v>
      </c>
      <c r="N74" s="55">
        <f>SUMIFS($J:$J,$C:$C,Data!$B$7,$B:$B,$B74)</f>
        <v>0</v>
      </c>
      <c r="O74" s="55">
        <f>SUMIFS($J:$J,$C:$C,Data!$B$8,$B:$B,$B74)</f>
        <v>0</v>
      </c>
      <c r="P74" s="55">
        <f t="shared" si="6"/>
        <v>0</v>
      </c>
      <c r="Q74" s="55">
        <f t="shared" si="7"/>
        <v>0</v>
      </c>
      <c r="R74" s="25" t="b">
        <f>AND($L74="A",$C$5=Data!$G$24)</f>
        <v>0</v>
      </c>
      <c r="S74" s="25" t="b">
        <f>AND($L74="A",$C$5=Data!$G$23)</f>
        <v>0</v>
      </c>
      <c r="T74" s="55">
        <f t="shared" si="8"/>
        <v>0</v>
      </c>
      <c r="U74" s="55">
        <f t="shared" ref="U74:U137" si="16">IF(R74,P74*$D$5,0)</f>
        <v>0</v>
      </c>
      <c r="V74" s="25" t="b">
        <f>AND($L74="B",$C$6=Data!$G$24)</f>
        <v>0</v>
      </c>
      <c r="W74" s="25" t="b">
        <f>AND($L74="B",$C$6=Data!$G$23)</f>
        <v>0</v>
      </c>
      <c r="X74" s="55">
        <f t="shared" si="9"/>
        <v>0</v>
      </c>
      <c r="Y74" s="55">
        <f t="shared" ref="Y74:Y137" si="17">IF(V74,Q74*$D$6,0)</f>
        <v>0</v>
      </c>
      <c r="Z74" s="25" t="b">
        <f>AND($L74="C",$C$7=Data!$G$24)</f>
        <v>0</v>
      </c>
      <c r="AA74" s="25" t="b">
        <f>AND($L74="C",$C$7=Data!$G$23)</f>
        <v>0</v>
      </c>
      <c r="AB74" s="55">
        <f t="shared" si="10"/>
        <v>0</v>
      </c>
      <c r="AC74" s="55">
        <f t="shared" ref="AC74:AC137" si="18">IF(Z74,Q74*$D$7,0)</f>
        <v>0</v>
      </c>
      <c r="AE74" s="55">
        <f t="shared" si="11"/>
        <v>0</v>
      </c>
      <c r="AG74" s="125" t="b">
        <f>OR(AND($C$5=Data!$G$24,K74="A"),AND($C$6=Data!$G$24,K74="B"),AND($C$7=Data!$G$24,K74="C"))*COUNTIFS(B:B,B74,K:K,K74,B:B,"&lt;&gt;"&amp;"",C:C,"&lt;&gt;"&amp;"")&gt;1</f>
        <v>0</v>
      </c>
      <c r="AH74" s="125" t="b">
        <f t="shared" si="12"/>
        <v>0</v>
      </c>
      <c r="AI74" s="55">
        <f t="shared" si="13"/>
        <v>0</v>
      </c>
    </row>
    <row r="75" spans="1:35" ht="30.75" customHeight="1" x14ac:dyDescent="0.25">
      <c r="A75" s="57"/>
      <c r="B75" s="57"/>
      <c r="C75" s="59"/>
      <c r="D75" s="119"/>
      <c r="E75" s="43"/>
      <c r="F75" s="43"/>
      <c r="G75" s="58"/>
      <c r="H75" s="123"/>
      <c r="I75" s="132"/>
      <c r="J75" s="135">
        <f t="shared" ref="J75:J138" si="19">AI75</f>
        <v>0</v>
      </c>
      <c r="K75" s="64" t="str">
        <f t="shared" si="14"/>
        <v>0</v>
      </c>
      <c r="L75" s="65" t="str">
        <f t="shared" si="15"/>
        <v>0</v>
      </c>
      <c r="M75" s="55">
        <f>SUMIFS($J:$J,$C:$C,Data!$B$6,$B:$B,$B75)</f>
        <v>0</v>
      </c>
      <c r="N75" s="55">
        <f>SUMIFS($J:$J,$C:$C,Data!$B$7,$B:$B,$B75)</f>
        <v>0</v>
      </c>
      <c r="O75" s="55">
        <f>SUMIFS($J:$J,$C:$C,Data!$B$8,$B:$B,$B75)</f>
        <v>0</v>
      </c>
      <c r="P75" s="55">
        <f t="shared" ref="P75:P138" si="20">M75+N75+O75</f>
        <v>0</v>
      </c>
      <c r="Q75" s="55">
        <f t="shared" ref="Q75:Q138" si="21">SUMIFS(J:J,L:L,"A*",B:B,B75)</f>
        <v>0</v>
      </c>
      <c r="R75" s="25" t="b">
        <f>AND($L75="A",$C$5=Data!$G$24)</f>
        <v>0</v>
      </c>
      <c r="S75" s="25" t="b">
        <f>AND($L75="A",$C$5=Data!$G$23)</f>
        <v>0</v>
      </c>
      <c r="T75" s="55">
        <f t="shared" ref="T75:T138" si="22">IF(S75,$G75*$H75*$I75,0)</f>
        <v>0</v>
      </c>
      <c r="U75" s="55">
        <f t="shared" si="16"/>
        <v>0</v>
      </c>
      <c r="V75" s="25" t="b">
        <f>AND($L75="B",$C$6=Data!$G$24)</f>
        <v>0</v>
      </c>
      <c r="W75" s="25" t="b">
        <f>AND($L75="B",$C$6=Data!$G$23)</f>
        <v>0</v>
      </c>
      <c r="X75" s="55">
        <f t="shared" ref="X75:X138" si="23">IF(W75,$G75*$I75,0)</f>
        <v>0</v>
      </c>
      <c r="Y75" s="55">
        <f t="shared" si="17"/>
        <v>0</v>
      </c>
      <c r="Z75" s="25" t="b">
        <f>AND($L75="C",$C$7=Data!$G$24)</f>
        <v>0</v>
      </c>
      <c r="AA75" s="25" t="b">
        <f>AND($L75="C",$C$7=Data!$G$23)</f>
        <v>0</v>
      </c>
      <c r="AB75" s="55">
        <f t="shared" ref="AB75:AB138" si="24">IF(AA75,$G75*$H75*$I75,0)</f>
        <v>0</v>
      </c>
      <c r="AC75" s="55">
        <f t="shared" si="18"/>
        <v>0</v>
      </c>
      <c r="AE75" s="55">
        <f t="shared" ref="AE75:AE138" si="25">IF(OR(L75="D",L75="E",L75="F"),$G75*$I75,0)</f>
        <v>0</v>
      </c>
      <c r="AG75" s="125" t="b">
        <f>OR(AND($C$5=Data!$G$24,K75="A"),AND($C$6=Data!$G$24,K75="B"),AND($C$7=Data!$G$24,K75="C"))*COUNTIFS(B:B,B75,K:K,K75,B:B,"&lt;&gt;"&amp;"",C:C,"&lt;&gt;"&amp;"")&gt;1</f>
        <v>0</v>
      </c>
      <c r="AH75" s="125" t="b">
        <f t="shared" ref="AH75:AH138" si="26">AND(AND(A75&lt;&gt;"",B75&lt;&gt;""),RIGHT(A75,1)&lt;&gt;MID(B75,3,1))</f>
        <v>0</v>
      </c>
      <c r="AI75" s="55">
        <f t="shared" ref="AI75:AI138" si="27">T75+U75+X75+Y75+AB75+AC75+AE75</f>
        <v>0</v>
      </c>
    </row>
    <row r="76" spans="1:35" ht="30.75" customHeight="1" x14ac:dyDescent="0.25">
      <c r="A76" s="57"/>
      <c r="B76" s="57"/>
      <c r="C76" s="59"/>
      <c r="D76" s="119"/>
      <c r="E76" s="43"/>
      <c r="F76" s="43"/>
      <c r="G76" s="58"/>
      <c r="H76" s="123"/>
      <c r="I76" s="132"/>
      <c r="J76" s="135">
        <f t="shared" si="19"/>
        <v>0</v>
      </c>
      <c r="K76" s="64" t="str">
        <f t="shared" si="14"/>
        <v>0</v>
      </c>
      <c r="L76" s="65" t="str">
        <f t="shared" si="15"/>
        <v>0</v>
      </c>
      <c r="M76" s="55">
        <f>SUMIFS($J:$J,$C:$C,Data!$B$6,$B:$B,$B76)</f>
        <v>0</v>
      </c>
      <c r="N76" s="55">
        <f>SUMIFS($J:$J,$C:$C,Data!$B$7,$B:$B,$B76)</f>
        <v>0</v>
      </c>
      <c r="O76" s="55">
        <f>SUMIFS($J:$J,$C:$C,Data!$B$8,$B:$B,$B76)</f>
        <v>0</v>
      </c>
      <c r="P76" s="55">
        <f t="shared" si="20"/>
        <v>0</v>
      </c>
      <c r="Q76" s="55">
        <f t="shared" si="21"/>
        <v>0</v>
      </c>
      <c r="R76" s="25" t="b">
        <f>AND($L76="A",$C$5=Data!$G$24)</f>
        <v>0</v>
      </c>
      <c r="S76" s="25" t="b">
        <f>AND($L76="A",$C$5=Data!$G$23)</f>
        <v>0</v>
      </c>
      <c r="T76" s="55">
        <f t="shared" si="22"/>
        <v>0</v>
      </c>
      <c r="U76" s="55">
        <f t="shared" si="16"/>
        <v>0</v>
      </c>
      <c r="V76" s="25" t="b">
        <f>AND($L76="B",$C$6=Data!$G$24)</f>
        <v>0</v>
      </c>
      <c r="W76" s="25" t="b">
        <f>AND($L76="B",$C$6=Data!$G$23)</f>
        <v>0</v>
      </c>
      <c r="X76" s="55">
        <f t="shared" si="23"/>
        <v>0</v>
      </c>
      <c r="Y76" s="55">
        <f t="shared" si="17"/>
        <v>0</v>
      </c>
      <c r="Z76" s="25" t="b">
        <f>AND($L76="C",$C$7=Data!$G$24)</f>
        <v>0</v>
      </c>
      <c r="AA76" s="25" t="b">
        <f>AND($L76="C",$C$7=Data!$G$23)</f>
        <v>0</v>
      </c>
      <c r="AB76" s="55">
        <f t="shared" si="24"/>
        <v>0</v>
      </c>
      <c r="AC76" s="55">
        <f t="shared" si="18"/>
        <v>0</v>
      </c>
      <c r="AE76" s="55">
        <f t="shared" si="25"/>
        <v>0</v>
      </c>
      <c r="AG76" s="125" t="b">
        <f>OR(AND($C$5=Data!$G$24,K76="A"),AND($C$6=Data!$G$24,K76="B"),AND($C$7=Data!$G$24,K76="C"))*COUNTIFS(B:B,B76,K:K,K76,B:B,"&lt;&gt;"&amp;"",C:C,"&lt;&gt;"&amp;"")&gt;1</f>
        <v>0</v>
      </c>
      <c r="AH76" s="125" t="b">
        <f t="shared" si="26"/>
        <v>0</v>
      </c>
      <c r="AI76" s="55">
        <f t="shared" si="27"/>
        <v>0</v>
      </c>
    </row>
    <row r="77" spans="1:35" ht="30.75" customHeight="1" x14ac:dyDescent="0.25">
      <c r="A77" s="57"/>
      <c r="B77" s="57"/>
      <c r="C77" s="59"/>
      <c r="D77" s="119"/>
      <c r="E77" s="43"/>
      <c r="F77" s="43"/>
      <c r="G77" s="58"/>
      <c r="H77" s="123"/>
      <c r="I77" s="132"/>
      <c r="J77" s="135">
        <f t="shared" si="19"/>
        <v>0</v>
      </c>
      <c r="K77" s="64" t="str">
        <f t="shared" si="14"/>
        <v>0</v>
      </c>
      <c r="L77" s="65" t="str">
        <f t="shared" si="15"/>
        <v>0</v>
      </c>
      <c r="M77" s="55">
        <f>SUMIFS($J:$J,$C:$C,Data!$B$6,$B:$B,$B77)</f>
        <v>0</v>
      </c>
      <c r="N77" s="55">
        <f>SUMIFS($J:$J,$C:$C,Data!$B$7,$B:$B,$B77)</f>
        <v>0</v>
      </c>
      <c r="O77" s="55">
        <f>SUMIFS($J:$J,$C:$C,Data!$B$8,$B:$B,$B77)</f>
        <v>0</v>
      </c>
      <c r="P77" s="55">
        <f t="shared" si="20"/>
        <v>0</v>
      </c>
      <c r="Q77" s="55">
        <f t="shared" si="21"/>
        <v>0</v>
      </c>
      <c r="R77" s="25" t="b">
        <f>AND($L77="A",$C$5=Data!$G$24)</f>
        <v>0</v>
      </c>
      <c r="S77" s="25" t="b">
        <f>AND($L77="A",$C$5=Data!$G$23)</f>
        <v>0</v>
      </c>
      <c r="T77" s="55">
        <f t="shared" si="22"/>
        <v>0</v>
      </c>
      <c r="U77" s="55">
        <f t="shared" si="16"/>
        <v>0</v>
      </c>
      <c r="V77" s="25" t="b">
        <f>AND($L77="B",$C$6=Data!$G$24)</f>
        <v>0</v>
      </c>
      <c r="W77" s="25" t="b">
        <f>AND($L77="B",$C$6=Data!$G$23)</f>
        <v>0</v>
      </c>
      <c r="X77" s="55">
        <f t="shared" si="23"/>
        <v>0</v>
      </c>
      <c r="Y77" s="55">
        <f t="shared" si="17"/>
        <v>0</v>
      </c>
      <c r="Z77" s="25" t="b">
        <f>AND($L77="C",$C$7=Data!$G$24)</f>
        <v>0</v>
      </c>
      <c r="AA77" s="25" t="b">
        <f>AND($L77="C",$C$7=Data!$G$23)</f>
        <v>0</v>
      </c>
      <c r="AB77" s="55">
        <f t="shared" si="24"/>
        <v>0</v>
      </c>
      <c r="AC77" s="55">
        <f t="shared" si="18"/>
        <v>0</v>
      </c>
      <c r="AE77" s="55">
        <f t="shared" si="25"/>
        <v>0</v>
      </c>
      <c r="AG77" s="125" t="b">
        <f>OR(AND($C$5=Data!$G$24,K77="A"),AND($C$6=Data!$G$24,K77="B"),AND($C$7=Data!$G$24,K77="C"))*COUNTIFS(B:B,B77,K:K,K77,B:B,"&lt;&gt;"&amp;"",C:C,"&lt;&gt;"&amp;"")&gt;1</f>
        <v>0</v>
      </c>
      <c r="AH77" s="125" t="b">
        <f t="shared" si="26"/>
        <v>0</v>
      </c>
      <c r="AI77" s="55">
        <f t="shared" si="27"/>
        <v>0</v>
      </c>
    </row>
    <row r="78" spans="1:35" ht="30.75" customHeight="1" x14ac:dyDescent="0.25">
      <c r="A78" s="57"/>
      <c r="B78" s="57"/>
      <c r="C78" s="59"/>
      <c r="D78" s="119"/>
      <c r="E78" s="43"/>
      <c r="F78" s="43"/>
      <c r="G78" s="58"/>
      <c r="H78" s="123"/>
      <c r="I78" s="132"/>
      <c r="J78" s="135">
        <f t="shared" si="19"/>
        <v>0</v>
      </c>
      <c r="K78" s="64" t="str">
        <f t="shared" si="14"/>
        <v>0</v>
      </c>
      <c r="L78" s="65" t="str">
        <f t="shared" si="15"/>
        <v>0</v>
      </c>
      <c r="M78" s="55">
        <f>SUMIFS($J:$J,$C:$C,Data!$B$6,$B:$B,$B78)</f>
        <v>0</v>
      </c>
      <c r="N78" s="55">
        <f>SUMIFS($J:$J,$C:$C,Data!$B$7,$B:$B,$B78)</f>
        <v>0</v>
      </c>
      <c r="O78" s="55">
        <f>SUMIFS($J:$J,$C:$C,Data!$B$8,$B:$B,$B78)</f>
        <v>0</v>
      </c>
      <c r="P78" s="55">
        <f t="shared" si="20"/>
        <v>0</v>
      </c>
      <c r="Q78" s="55">
        <f t="shared" si="21"/>
        <v>0</v>
      </c>
      <c r="R78" s="25" t="b">
        <f>AND($L78="A",$C$5=Data!$G$24)</f>
        <v>0</v>
      </c>
      <c r="S78" s="25" t="b">
        <f>AND($L78="A",$C$5=Data!$G$23)</f>
        <v>0</v>
      </c>
      <c r="T78" s="55">
        <f t="shared" si="22"/>
        <v>0</v>
      </c>
      <c r="U78" s="55">
        <f t="shared" si="16"/>
        <v>0</v>
      </c>
      <c r="V78" s="25" t="b">
        <f>AND($L78="B",$C$6=Data!$G$24)</f>
        <v>0</v>
      </c>
      <c r="W78" s="25" t="b">
        <f>AND($L78="B",$C$6=Data!$G$23)</f>
        <v>0</v>
      </c>
      <c r="X78" s="55">
        <f t="shared" si="23"/>
        <v>0</v>
      </c>
      <c r="Y78" s="55">
        <f t="shared" si="17"/>
        <v>0</v>
      </c>
      <c r="Z78" s="25" t="b">
        <f>AND($L78="C",$C$7=Data!$G$24)</f>
        <v>0</v>
      </c>
      <c r="AA78" s="25" t="b">
        <f>AND($L78="C",$C$7=Data!$G$23)</f>
        <v>0</v>
      </c>
      <c r="AB78" s="55">
        <f t="shared" si="24"/>
        <v>0</v>
      </c>
      <c r="AC78" s="55">
        <f t="shared" si="18"/>
        <v>0</v>
      </c>
      <c r="AE78" s="55">
        <f t="shared" si="25"/>
        <v>0</v>
      </c>
      <c r="AG78" s="125" t="b">
        <f>OR(AND($C$5=Data!$G$24,K78="A"),AND($C$6=Data!$G$24,K78="B"),AND($C$7=Data!$G$24,K78="C"))*COUNTIFS(B:B,B78,K:K,K78,B:B,"&lt;&gt;"&amp;"",C:C,"&lt;&gt;"&amp;"")&gt;1</f>
        <v>0</v>
      </c>
      <c r="AH78" s="125" t="b">
        <f t="shared" si="26"/>
        <v>0</v>
      </c>
      <c r="AI78" s="55">
        <f t="shared" si="27"/>
        <v>0</v>
      </c>
    </row>
    <row r="79" spans="1:35" ht="30.75" customHeight="1" x14ac:dyDescent="0.25">
      <c r="A79" s="57"/>
      <c r="B79" s="57"/>
      <c r="C79" s="59"/>
      <c r="D79" s="119"/>
      <c r="E79" s="43"/>
      <c r="F79" s="43"/>
      <c r="G79" s="58"/>
      <c r="H79" s="123"/>
      <c r="I79" s="132"/>
      <c r="J79" s="135">
        <f t="shared" si="19"/>
        <v>0</v>
      </c>
      <c r="K79" s="64" t="str">
        <f t="shared" si="14"/>
        <v>0</v>
      </c>
      <c r="L79" s="65" t="str">
        <f t="shared" si="15"/>
        <v>0</v>
      </c>
      <c r="M79" s="55">
        <f>SUMIFS($J:$J,$C:$C,Data!$B$6,$B:$B,$B79)</f>
        <v>0</v>
      </c>
      <c r="N79" s="55">
        <f>SUMIFS($J:$J,$C:$C,Data!$B$7,$B:$B,$B79)</f>
        <v>0</v>
      </c>
      <c r="O79" s="55">
        <f>SUMIFS($J:$J,$C:$C,Data!$B$8,$B:$B,$B79)</f>
        <v>0</v>
      </c>
      <c r="P79" s="55">
        <f t="shared" si="20"/>
        <v>0</v>
      </c>
      <c r="Q79" s="55">
        <f t="shared" si="21"/>
        <v>0</v>
      </c>
      <c r="R79" s="25" t="b">
        <f>AND($L79="A",$C$5=Data!$G$24)</f>
        <v>0</v>
      </c>
      <c r="S79" s="25" t="b">
        <f>AND($L79="A",$C$5=Data!$G$23)</f>
        <v>0</v>
      </c>
      <c r="T79" s="55">
        <f t="shared" si="22"/>
        <v>0</v>
      </c>
      <c r="U79" s="55">
        <f t="shared" si="16"/>
        <v>0</v>
      </c>
      <c r="V79" s="25" t="b">
        <f>AND($L79="B",$C$6=Data!$G$24)</f>
        <v>0</v>
      </c>
      <c r="W79" s="25" t="b">
        <f>AND($L79="B",$C$6=Data!$G$23)</f>
        <v>0</v>
      </c>
      <c r="X79" s="55">
        <f t="shared" si="23"/>
        <v>0</v>
      </c>
      <c r="Y79" s="55">
        <f t="shared" si="17"/>
        <v>0</v>
      </c>
      <c r="Z79" s="25" t="b">
        <f>AND($L79="C",$C$7=Data!$G$24)</f>
        <v>0</v>
      </c>
      <c r="AA79" s="25" t="b">
        <f>AND($L79="C",$C$7=Data!$G$23)</f>
        <v>0</v>
      </c>
      <c r="AB79" s="55">
        <f t="shared" si="24"/>
        <v>0</v>
      </c>
      <c r="AC79" s="55">
        <f t="shared" si="18"/>
        <v>0</v>
      </c>
      <c r="AE79" s="55">
        <f t="shared" si="25"/>
        <v>0</v>
      </c>
      <c r="AG79" s="125" t="b">
        <f>OR(AND($C$5=Data!$G$24,K79="A"),AND($C$6=Data!$G$24,K79="B"),AND($C$7=Data!$G$24,K79="C"))*COUNTIFS(B:B,B79,K:K,K79,B:B,"&lt;&gt;"&amp;"",C:C,"&lt;&gt;"&amp;"")&gt;1</f>
        <v>0</v>
      </c>
      <c r="AH79" s="125" t="b">
        <f t="shared" si="26"/>
        <v>0</v>
      </c>
      <c r="AI79" s="55">
        <f t="shared" si="27"/>
        <v>0</v>
      </c>
    </row>
    <row r="80" spans="1:35" ht="30.75" customHeight="1" x14ac:dyDescent="0.25">
      <c r="A80" s="57"/>
      <c r="B80" s="57"/>
      <c r="C80" s="59"/>
      <c r="D80" s="119"/>
      <c r="E80" s="43"/>
      <c r="F80" s="43"/>
      <c r="G80" s="58"/>
      <c r="H80" s="123"/>
      <c r="I80" s="132"/>
      <c r="J80" s="135">
        <f t="shared" si="19"/>
        <v>0</v>
      </c>
      <c r="K80" s="64" t="str">
        <f t="shared" si="14"/>
        <v>0</v>
      </c>
      <c r="L80" s="65" t="str">
        <f t="shared" si="15"/>
        <v>0</v>
      </c>
      <c r="M80" s="55">
        <f>SUMIFS($J:$J,$C:$C,Data!$B$6,$B:$B,$B80)</f>
        <v>0</v>
      </c>
      <c r="N80" s="55">
        <f>SUMIFS($J:$J,$C:$C,Data!$B$7,$B:$B,$B80)</f>
        <v>0</v>
      </c>
      <c r="O80" s="55">
        <f>SUMIFS($J:$J,$C:$C,Data!$B$8,$B:$B,$B80)</f>
        <v>0</v>
      </c>
      <c r="P80" s="55">
        <f t="shared" si="20"/>
        <v>0</v>
      </c>
      <c r="Q80" s="55">
        <f t="shared" si="21"/>
        <v>0</v>
      </c>
      <c r="R80" s="25" t="b">
        <f>AND($L80="A",$C$5=Data!$G$24)</f>
        <v>0</v>
      </c>
      <c r="S80" s="25" t="b">
        <f>AND($L80="A",$C$5=Data!$G$23)</f>
        <v>0</v>
      </c>
      <c r="T80" s="55">
        <f t="shared" si="22"/>
        <v>0</v>
      </c>
      <c r="U80" s="55">
        <f t="shared" si="16"/>
        <v>0</v>
      </c>
      <c r="V80" s="25" t="b">
        <f>AND($L80="B",$C$6=Data!$G$24)</f>
        <v>0</v>
      </c>
      <c r="W80" s="25" t="b">
        <f>AND($L80="B",$C$6=Data!$G$23)</f>
        <v>0</v>
      </c>
      <c r="X80" s="55">
        <f t="shared" si="23"/>
        <v>0</v>
      </c>
      <c r="Y80" s="55">
        <f t="shared" si="17"/>
        <v>0</v>
      </c>
      <c r="Z80" s="25" t="b">
        <f>AND($L80="C",$C$7=Data!$G$24)</f>
        <v>0</v>
      </c>
      <c r="AA80" s="25" t="b">
        <f>AND($L80="C",$C$7=Data!$G$23)</f>
        <v>0</v>
      </c>
      <c r="AB80" s="55">
        <f t="shared" si="24"/>
        <v>0</v>
      </c>
      <c r="AC80" s="55">
        <f t="shared" si="18"/>
        <v>0</v>
      </c>
      <c r="AE80" s="55">
        <f t="shared" si="25"/>
        <v>0</v>
      </c>
      <c r="AG80" s="125" t="b">
        <f>OR(AND($C$5=Data!$G$24,K80="A"),AND($C$6=Data!$G$24,K80="B"),AND($C$7=Data!$G$24,K80="C"))*COUNTIFS(B:B,B80,K:K,K80,B:B,"&lt;&gt;"&amp;"",C:C,"&lt;&gt;"&amp;"")&gt;1</f>
        <v>0</v>
      </c>
      <c r="AH80" s="125" t="b">
        <f t="shared" si="26"/>
        <v>0</v>
      </c>
      <c r="AI80" s="55">
        <f t="shared" si="27"/>
        <v>0</v>
      </c>
    </row>
    <row r="81" spans="1:35" ht="30.75" customHeight="1" x14ac:dyDescent="0.25">
      <c r="A81" s="57"/>
      <c r="B81" s="57"/>
      <c r="C81" s="59"/>
      <c r="D81" s="119"/>
      <c r="E81" s="43"/>
      <c r="F81" s="43"/>
      <c r="G81" s="58"/>
      <c r="H81" s="123"/>
      <c r="I81" s="132"/>
      <c r="J81" s="135">
        <f t="shared" si="19"/>
        <v>0</v>
      </c>
      <c r="K81" s="64" t="str">
        <f t="shared" si="14"/>
        <v>0</v>
      </c>
      <c r="L81" s="65" t="str">
        <f t="shared" si="15"/>
        <v>0</v>
      </c>
      <c r="M81" s="55">
        <f>SUMIFS($J:$J,$C:$C,Data!$B$6,$B:$B,$B81)</f>
        <v>0</v>
      </c>
      <c r="N81" s="55">
        <f>SUMIFS($J:$J,$C:$C,Data!$B$7,$B:$B,$B81)</f>
        <v>0</v>
      </c>
      <c r="O81" s="55">
        <f>SUMIFS($J:$J,$C:$C,Data!$B$8,$B:$B,$B81)</f>
        <v>0</v>
      </c>
      <c r="P81" s="55">
        <f t="shared" si="20"/>
        <v>0</v>
      </c>
      <c r="Q81" s="55">
        <f t="shared" si="21"/>
        <v>0</v>
      </c>
      <c r="R81" s="25" t="b">
        <f>AND($L81="A",$C$5=Data!$G$24)</f>
        <v>0</v>
      </c>
      <c r="S81" s="25" t="b">
        <f>AND($L81="A",$C$5=Data!$G$23)</f>
        <v>0</v>
      </c>
      <c r="T81" s="55">
        <f t="shared" si="22"/>
        <v>0</v>
      </c>
      <c r="U81" s="55">
        <f t="shared" si="16"/>
        <v>0</v>
      </c>
      <c r="V81" s="25" t="b">
        <f>AND($L81="B",$C$6=Data!$G$24)</f>
        <v>0</v>
      </c>
      <c r="W81" s="25" t="b">
        <f>AND($L81="B",$C$6=Data!$G$23)</f>
        <v>0</v>
      </c>
      <c r="X81" s="55">
        <f t="shared" si="23"/>
        <v>0</v>
      </c>
      <c r="Y81" s="55">
        <f t="shared" si="17"/>
        <v>0</v>
      </c>
      <c r="Z81" s="25" t="b">
        <f>AND($L81="C",$C$7=Data!$G$24)</f>
        <v>0</v>
      </c>
      <c r="AA81" s="25" t="b">
        <f>AND($L81="C",$C$7=Data!$G$23)</f>
        <v>0</v>
      </c>
      <c r="AB81" s="55">
        <f t="shared" si="24"/>
        <v>0</v>
      </c>
      <c r="AC81" s="55">
        <f t="shared" si="18"/>
        <v>0</v>
      </c>
      <c r="AE81" s="55">
        <f t="shared" si="25"/>
        <v>0</v>
      </c>
      <c r="AG81" s="125" t="b">
        <f>OR(AND($C$5=Data!$G$24,K81="A"),AND($C$6=Data!$G$24,K81="B"),AND($C$7=Data!$G$24,K81="C"))*COUNTIFS(B:B,B81,K:K,K81,B:B,"&lt;&gt;"&amp;"",C:C,"&lt;&gt;"&amp;"")&gt;1</f>
        <v>0</v>
      </c>
      <c r="AH81" s="125" t="b">
        <f t="shared" si="26"/>
        <v>0</v>
      </c>
      <c r="AI81" s="55">
        <f t="shared" si="27"/>
        <v>0</v>
      </c>
    </row>
    <row r="82" spans="1:35" ht="30.75" customHeight="1" x14ac:dyDescent="0.25">
      <c r="A82" s="57"/>
      <c r="B82" s="57"/>
      <c r="C82" s="59"/>
      <c r="D82" s="119"/>
      <c r="E82" s="43"/>
      <c r="F82" s="43"/>
      <c r="G82" s="58"/>
      <c r="H82" s="123"/>
      <c r="I82" s="132"/>
      <c r="J82" s="135">
        <f t="shared" si="19"/>
        <v>0</v>
      </c>
      <c r="K82" s="64" t="str">
        <f t="shared" si="14"/>
        <v>0</v>
      </c>
      <c r="L82" s="65" t="str">
        <f t="shared" si="15"/>
        <v>0</v>
      </c>
      <c r="M82" s="55">
        <f>SUMIFS($J:$J,$C:$C,Data!$B$6,$B:$B,$B82)</f>
        <v>0</v>
      </c>
      <c r="N82" s="55">
        <f>SUMIFS($J:$J,$C:$C,Data!$B$7,$B:$B,$B82)</f>
        <v>0</v>
      </c>
      <c r="O82" s="55">
        <f>SUMIFS($J:$J,$C:$C,Data!$B$8,$B:$B,$B82)</f>
        <v>0</v>
      </c>
      <c r="P82" s="55">
        <f t="shared" si="20"/>
        <v>0</v>
      </c>
      <c r="Q82" s="55">
        <f t="shared" si="21"/>
        <v>0</v>
      </c>
      <c r="R82" s="25" t="b">
        <f>AND($L82="A",$C$5=Data!$G$24)</f>
        <v>0</v>
      </c>
      <c r="S82" s="25" t="b">
        <f>AND($L82="A",$C$5=Data!$G$23)</f>
        <v>0</v>
      </c>
      <c r="T82" s="55">
        <f t="shared" si="22"/>
        <v>0</v>
      </c>
      <c r="U82" s="55">
        <f t="shared" si="16"/>
        <v>0</v>
      </c>
      <c r="V82" s="25" t="b">
        <f>AND($L82="B",$C$6=Data!$G$24)</f>
        <v>0</v>
      </c>
      <c r="W82" s="25" t="b">
        <f>AND($L82="B",$C$6=Data!$G$23)</f>
        <v>0</v>
      </c>
      <c r="X82" s="55">
        <f t="shared" si="23"/>
        <v>0</v>
      </c>
      <c r="Y82" s="55">
        <f t="shared" si="17"/>
        <v>0</v>
      </c>
      <c r="Z82" s="25" t="b">
        <f>AND($L82="C",$C$7=Data!$G$24)</f>
        <v>0</v>
      </c>
      <c r="AA82" s="25" t="b">
        <f>AND($L82="C",$C$7=Data!$G$23)</f>
        <v>0</v>
      </c>
      <c r="AB82" s="55">
        <f t="shared" si="24"/>
        <v>0</v>
      </c>
      <c r="AC82" s="55">
        <f t="shared" si="18"/>
        <v>0</v>
      </c>
      <c r="AE82" s="55">
        <f t="shared" si="25"/>
        <v>0</v>
      </c>
      <c r="AG82" s="125" t="b">
        <f>OR(AND($C$5=Data!$G$24,K82="A"),AND($C$6=Data!$G$24,K82="B"),AND($C$7=Data!$G$24,K82="C"))*COUNTIFS(B:B,B82,K:K,K82,B:B,"&lt;&gt;"&amp;"",C:C,"&lt;&gt;"&amp;"")&gt;1</f>
        <v>0</v>
      </c>
      <c r="AH82" s="125" t="b">
        <f t="shared" si="26"/>
        <v>0</v>
      </c>
      <c r="AI82" s="55">
        <f t="shared" si="27"/>
        <v>0</v>
      </c>
    </row>
    <row r="83" spans="1:35" ht="30.75" customHeight="1" x14ac:dyDescent="0.25">
      <c r="A83" s="57"/>
      <c r="B83" s="57"/>
      <c r="C83" s="59"/>
      <c r="D83" s="119"/>
      <c r="E83" s="43"/>
      <c r="F83" s="43"/>
      <c r="G83" s="58"/>
      <c r="H83" s="123"/>
      <c r="I83" s="132"/>
      <c r="J83" s="135">
        <f t="shared" si="19"/>
        <v>0</v>
      </c>
      <c r="K83" s="64" t="str">
        <f t="shared" si="14"/>
        <v>0</v>
      </c>
      <c r="L83" s="65" t="str">
        <f t="shared" si="15"/>
        <v>0</v>
      </c>
      <c r="M83" s="55">
        <f>SUMIFS($J:$J,$C:$C,Data!$B$6,$B:$B,$B83)</f>
        <v>0</v>
      </c>
      <c r="N83" s="55">
        <f>SUMIFS($J:$J,$C:$C,Data!$B$7,$B:$B,$B83)</f>
        <v>0</v>
      </c>
      <c r="O83" s="55">
        <f>SUMIFS($J:$J,$C:$C,Data!$B$8,$B:$B,$B83)</f>
        <v>0</v>
      </c>
      <c r="P83" s="55">
        <f t="shared" si="20"/>
        <v>0</v>
      </c>
      <c r="Q83" s="55">
        <f t="shared" si="21"/>
        <v>0</v>
      </c>
      <c r="R83" s="25" t="b">
        <f>AND($L83="A",$C$5=Data!$G$24)</f>
        <v>0</v>
      </c>
      <c r="S83" s="25" t="b">
        <f>AND($L83="A",$C$5=Data!$G$23)</f>
        <v>0</v>
      </c>
      <c r="T83" s="55">
        <f t="shared" si="22"/>
        <v>0</v>
      </c>
      <c r="U83" s="55">
        <f t="shared" si="16"/>
        <v>0</v>
      </c>
      <c r="V83" s="25" t="b">
        <f>AND($L83="B",$C$6=Data!$G$24)</f>
        <v>0</v>
      </c>
      <c r="W83" s="25" t="b">
        <f>AND($L83="B",$C$6=Data!$G$23)</f>
        <v>0</v>
      </c>
      <c r="X83" s="55">
        <f t="shared" si="23"/>
        <v>0</v>
      </c>
      <c r="Y83" s="55">
        <f t="shared" si="17"/>
        <v>0</v>
      </c>
      <c r="Z83" s="25" t="b">
        <f>AND($L83="C",$C$7=Data!$G$24)</f>
        <v>0</v>
      </c>
      <c r="AA83" s="25" t="b">
        <f>AND($L83="C",$C$7=Data!$G$23)</f>
        <v>0</v>
      </c>
      <c r="AB83" s="55">
        <f t="shared" si="24"/>
        <v>0</v>
      </c>
      <c r="AC83" s="55">
        <f t="shared" si="18"/>
        <v>0</v>
      </c>
      <c r="AE83" s="55">
        <f t="shared" si="25"/>
        <v>0</v>
      </c>
      <c r="AG83" s="125" t="b">
        <f>OR(AND($C$5=Data!$G$24,K83="A"),AND($C$6=Data!$G$24,K83="B"),AND($C$7=Data!$G$24,K83="C"))*COUNTIFS(B:B,B83,K:K,K83,B:B,"&lt;&gt;"&amp;"",C:C,"&lt;&gt;"&amp;"")&gt;1</f>
        <v>0</v>
      </c>
      <c r="AH83" s="125" t="b">
        <f t="shared" si="26"/>
        <v>0</v>
      </c>
      <c r="AI83" s="55">
        <f t="shared" si="27"/>
        <v>0</v>
      </c>
    </row>
    <row r="84" spans="1:35" ht="30.75" customHeight="1" x14ac:dyDescent="0.25">
      <c r="A84" s="57"/>
      <c r="B84" s="57"/>
      <c r="C84" s="59"/>
      <c r="D84" s="119"/>
      <c r="E84" s="43"/>
      <c r="F84" s="43"/>
      <c r="G84" s="58"/>
      <c r="H84" s="123"/>
      <c r="I84" s="132"/>
      <c r="J84" s="135">
        <f t="shared" si="19"/>
        <v>0</v>
      </c>
      <c r="K84" s="64" t="str">
        <f t="shared" si="14"/>
        <v>0</v>
      </c>
      <c r="L84" s="65" t="str">
        <f t="shared" si="15"/>
        <v>0</v>
      </c>
      <c r="M84" s="55">
        <f>SUMIFS($J:$J,$C:$C,Data!$B$6,$B:$B,$B84)</f>
        <v>0</v>
      </c>
      <c r="N84" s="55">
        <f>SUMIFS($J:$J,$C:$C,Data!$B$7,$B:$B,$B84)</f>
        <v>0</v>
      </c>
      <c r="O84" s="55">
        <f>SUMIFS($J:$J,$C:$C,Data!$B$8,$B:$B,$B84)</f>
        <v>0</v>
      </c>
      <c r="P84" s="55">
        <f t="shared" si="20"/>
        <v>0</v>
      </c>
      <c r="Q84" s="55">
        <f t="shared" si="21"/>
        <v>0</v>
      </c>
      <c r="R84" s="25" t="b">
        <f>AND($L84="A",$C$5=Data!$G$24)</f>
        <v>0</v>
      </c>
      <c r="S84" s="25" t="b">
        <f>AND($L84="A",$C$5=Data!$G$23)</f>
        <v>0</v>
      </c>
      <c r="T84" s="55">
        <f t="shared" si="22"/>
        <v>0</v>
      </c>
      <c r="U84" s="55">
        <f t="shared" si="16"/>
        <v>0</v>
      </c>
      <c r="V84" s="25" t="b">
        <f>AND($L84="B",$C$6=Data!$G$24)</f>
        <v>0</v>
      </c>
      <c r="W84" s="25" t="b">
        <f>AND($L84="B",$C$6=Data!$G$23)</f>
        <v>0</v>
      </c>
      <c r="X84" s="55">
        <f t="shared" si="23"/>
        <v>0</v>
      </c>
      <c r="Y84" s="55">
        <f t="shared" si="17"/>
        <v>0</v>
      </c>
      <c r="Z84" s="25" t="b">
        <f>AND($L84="C",$C$7=Data!$G$24)</f>
        <v>0</v>
      </c>
      <c r="AA84" s="25" t="b">
        <f>AND($L84="C",$C$7=Data!$G$23)</f>
        <v>0</v>
      </c>
      <c r="AB84" s="55">
        <f t="shared" si="24"/>
        <v>0</v>
      </c>
      <c r="AC84" s="55">
        <f t="shared" si="18"/>
        <v>0</v>
      </c>
      <c r="AE84" s="55">
        <f t="shared" si="25"/>
        <v>0</v>
      </c>
      <c r="AG84" s="125" t="b">
        <f>OR(AND($C$5=Data!$G$24,K84="A"),AND($C$6=Data!$G$24,K84="B"),AND($C$7=Data!$G$24,K84="C"))*COUNTIFS(B:B,B84,K:K,K84,B:B,"&lt;&gt;"&amp;"",C:C,"&lt;&gt;"&amp;"")&gt;1</f>
        <v>0</v>
      </c>
      <c r="AH84" s="125" t="b">
        <f t="shared" si="26"/>
        <v>0</v>
      </c>
      <c r="AI84" s="55">
        <f t="shared" si="27"/>
        <v>0</v>
      </c>
    </row>
    <row r="85" spans="1:35" ht="30.75" customHeight="1" x14ac:dyDescent="0.25">
      <c r="A85" s="57"/>
      <c r="B85" s="57"/>
      <c r="C85" s="59"/>
      <c r="D85" s="119"/>
      <c r="E85" s="43"/>
      <c r="F85" s="43"/>
      <c r="G85" s="58"/>
      <c r="H85" s="123"/>
      <c r="I85" s="132"/>
      <c r="J85" s="135">
        <f t="shared" si="19"/>
        <v>0</v>
      </c>
      <c r="K85" s="64" t="str">
        <f t="shared" si="14"/>
        <v>0</v>
      </c>
      <c r="L85" s="65" t="str">
        <f t="shared" si="15"/>
        <v>0</v>
      </c>
      <c r="M85" s="55">
        <f>SUMIFS($J:$J,$C:$C,Data!$B$6,$B:$B,$B85)</f>
        <v>0</v>
      </c>
      <c r="N85" s="55">
        <f>SUMIFS($J:$J,$C:$C,Data!$B$7,$B:$B,$B85)</f>
        <v>0</v>
      </c>
      <c r="O85" s="55">
        <f>SUMIFS($J:$J,$C:$C,Data!$B$8,$B:$B,$B85)</f>
        <v>0</v>
      </c>
      <c r="P85" s="55">
        <f t="shared" si="20"/>
        <v>0</v>
      </c>
      <c r="Q85" s="55">
        <f t="shared" si="21"/>
        <v>0</v>
      </c>
      <c r="R85" s="25" t="b">
        <f>AND($L85="A",$C$5=Data!$G$24)</f>
        <v>0</v>
      </c>
      <c r="S85" s="25" t="b">
        <f>AND($L85="A",$C$5=Data!$G$23)</f>
        <v>0</v>
      </c>
      <c r="T85" s="55">
        <f t="shared" si="22"/>
        <v>0</v>
      </c>
      <c r="U85" s="55">
        <f t="shared" si="16"/>
        <v>0</v>
      </c>
      <c r="V85" s="25" t="b">
        <f>AND($L85="B",$C$6=Data!$G$24)</f>
        <v>0</v>
      </c>
      <c r="W85" s="25" t="b">
        <f>AND($L85="B",$C$6=Data!$G$23)</f>
        <v>0</v>
      </c>
      <c r="X85" s="55">
        <f t="shared" si="23"/>
        <v>0</v>
      </c>
      <c r="Y85" s="55">
        <f t="shared" si="17"/>
        <v>0</v>
      </c>
      <c r="Z85" s="25" t="b">
        <f>AND($L85="C",$C$7=Data!$G$24)</f>
        <v>0</v>
      </c>
      <c r="AA85" s="25" t="b">
        <f>AND($L85="C",$C$7=Data!$G$23)</f>
        <v>0</v>
      </c>
      <c r="AB85" s="55">
        <f t="shared" si="24"/>
        <v>0</v>
      </c>
      <c r="AC85" s="55">
        <f t="shared" si="18"/>
        <v>0</v>
      </c>
      <c r="AE85" s="55">
        <f t="shared" si="25"/>
        <v>0</v>
      </c>
      <c r="AG85" s="125" t="b">
        <f>OR(AND($C$5=Data!$G$24,K85="A"),AND($C$6=Data!$G$24,K85="B"),AND($C$7=Data!$G$24,K85="C"))*COUNTIFS(B:B,B85,K:K,K85,B:B,"&lt;&gt;"&amp;"",C:C,"&lt;&gt;"&amp;"")&gt;1</f>
        <v>0</v>
      </c>
      <c r="AH85" s="125" t="b">
        <f t="shared" si="26"/>
        <v>0</v>
      </c>
      <c r="AI85" s="55">
        <f t="shared" si="27"/>
        <v>0</v>
      </c>
    </row>
    <row r="86" spans="1:35" ht="30.75" customHeight="1" x14ac:dyDescent="0.25">
      <c r="A86" s="57"/>
      <c r="B86" s="57"/>
      <c r="C86" s="59"/>
      <c r="D86" s="119"/>
      <c r="E86" s="43"/>
      <c r="F86" s="43"/>
      <c r="G86" s="58"/>
      <c r="H86" s="123"/>
      <c r="I86" s="132"/>
      <c r="J86" s="135">
        <f t="shared" si="19"/>
        <v>0</v>
      </c>
      <c r="K86" s="64" t="str">
        <f t="shared" si="14"/>
        <v>0</v>
      </c>
      <c r="L86" s="65" t="str">
        <f t="shared" si="15"/>
        <v>0</v>
      </c>
      <c r="M86" s="55">
        <f>SUMIFS($J:$J,$C:$C,Data!$B$6,$B:$B,$B86)</f>
        <v>0</v>
      </c>
      <c r="N86" s="55">
        <f>SUMIFS($J:$J,$C:$C,Data!$B$7,$B:$B,$B86)</f>
        <v>0</v>
      </c>
      <c r="O86" s="55">
        <f>SUMIFS($J:$J,$C:$C,Data!$B$8,$B:$B,$B86)</f>
        <v>0</v>
      </c>
      <c r="P86" s="55">
        <f t="shared" si="20"/>
        <v>0</v>
      </c>
      <c r="Q86" s="55">
        <f t="shared" si="21"/>
        <v>0</v>
      </c>
      <c r="R86" s="25" t="b">
        <f>AND($L86="A",$C$5=Data!$G$24)</f>
        <v>0</v>
      </c>
      <c r="S86" s="25" t="b">
        <f>AND($L86="A",$C$5=Data!$G$23)</f>
        <v>0</v>
      </c>
      <c r="T86" s="55">
        <f t="shared" si="22"/>
        <v>0</v>
      </c>
      <c r="U86" s="55">
        <f t="shared" si="16"/>
        <v>0</v>
      </c>
      <c r="V86" s="25" t="b">
        <f>AND($L86="B",$C$6=Data!$G$24)</f>
        <v>0</v>
      </c>
      <c r="W86" s="25" t="b">
        <f>AND($L86="B",$C$6=Data!$G$23)</f>
        <v>0</v>
      </c>
      <c r="X86" s="55">
        <f t="shared" si="23"/>
        <v>0</v>
      </c>
      <c r="Y86" s="55">
        <f t="shared" si="17"/>
        <v>0</v>
      </c>
      <c r="Z86" s="25" t="b">
        <f>AND($L86="C",$C$7=Data!$G$24)</f>
        <v>0</v>
      </c>
      <c r="AA86" s="25" t="b">
        <f>AND($L86="C",$C$7=Data!$G$23)</f>
        <v>0</v>
      </c>
      <c r="AB86" s="55">
        <f t="shared" si="24"/>
        <v>0</v>
      </c>
      <c r="AC86" s="55">
        <f t="shared" si="18"/>
        <v>0</v>
      </c>
      <c r="AE86" s="55">
        <f t="shared" si="25"/>
        <v>0</v>
      </c>
      <c r="AG86" s="125" t="b">
        <f>OR(AND($C$5=Data!$G$24,K86="A"),AND($C$6=Data!$G$24,K86="B"),AND($C$7=Data!$G$24,K86="C"))*COUNTIFS(B:B,B86,K:K,K86,B:B,"&lt;&gt;"&amp;"",C:C,"&lt;&gt;"&amp;"")&gt;1</f>
        <v>0</v>
      </c>
      <c r="AH86" s="125" t="b">
        <f t="shared" si="26"/>
        <v>0</v>
      </c>
      <c r="AI86" s="55">
        <f t="shared" si="27"/>
        <v>0</v>
      </c>
    </row>
    <row r="87" spans="1:35" ht="30.75" customHeight="1" x14ac:dyDescent="0.25">
      <c r="A87" s="57"/>
      <c r="B87" s="57"/>
      <c r="C87" s="59"/>
      <c r="D87" s="119"/>
      <c r="E87" s="43"/>
      <c r="F87" s="43"/>
      <c r="G87" s="58"/>
      <c r="H87" s="123"/>
      <c r="I87" s="132"/>
      <c r="J87" s="135">
        <f t="shared" si="19"/>
        <v>0</v>
      </c>
      <c r="K87" s="64" t="str">
        <f t="shared" si="14"/>
        <v>0</v>
      </c>
      <c r="L87" s="65" t="str">
        <f t="shared" si="15"/>
        <v>0</v>
      </c>
      <c r="M87" s="55">
        <f>SUMIFS($J:$J,$C:$C,Data!$B$6,$B:$B,$B87)</f>
        <v>0</v>
      </c>
      <c r="N87" s="55">
        <f>SUMIFS($J:$J,$C:$C,Data!$B$7,$B:$B,$B87)</f>
        <v>0</v>
      </c>
      <c r="O87" s="55">
        <f>SUMIFS($J:$J,$C:$C,Data!$B$8,$B:$B,$B87)</f>
        <v>0</v>
      </c>
      <c r="P87" s="55">
        <f t="shared" si="20"/>
        <v>0</v>
      </c>
      <c r="Q87" s="55">
        <f t="shared" si="21"/>
        <v>0</v>
      </c>
      <c r="R87" s="25" t="b">
        <f>AND($L87="A",$C$5=Data!$G$24)</f>
        <v>0</v>
      </c>
      <c r="S87" s="25" t="b">
        <f>AND($L87="A",$C$5=Data!$G$23)</f>
        <v>0</v>
      </c>
      <c r="T87" s="55">
        <f t="shared" si="22"/>
        <v>0</v>
      </c>
      <c r="U87" s="55">
        <f t="shared" si="16"/>
        <v>0</v>
      </c>
      <c r="V87" s="25" t="b">
        <f>AND($L87="B",$C$6=Data!$G$24)</f>
        <v>0</v>
      </c>
      <c r="W87" s="25" t="b">
        <f>AND($L87="B",$C$6=Data!$G$23)</f>
        <v>0</v>
      </c>
      <c r="X87" s="55">
        <f t="shared" si="23"/>
        <v>0</v>
      </c>
      <c r="Y87" s="55">
        <f t="shared" si="17"/>
        <v>0</v>
      </c>
      <c r="Z87" s="25" t="b">
        <f>AND($L87="C",$C$7=Data!$G$24)</f>
        <v>0</v>
      </c>
      <c r="AA87" s="25" t="b">
        <f>AND($L87="C",$C$7=Data!$G$23)</f>
        <v>0</v>
      </c>
      <c r="AB87" s="55">
        <f t="shared" si="24"/>
        <v>0</v>
      </c>
      <c r="AC87" s="55">
        <f t="shared" si="18"/>
        <v>0</v>
      </c>
      <c r="AE87" s="55">
        <f t="shared" si="25"/>
        <v>0</v>
      </c>
      <c r="AG87" s="125" t="b">
        <f>OR(AND($C$5=Data!$G$24,K87="A"),AND($C$6=Data!$G$24,K87="B"),AND($C$7=Data!$G$24,K87="C"))*COUNTIFS(B:B,B87,K:K,K87,B:B,"&lt;&gt;"&amp;"",C:C,"&lt;&gt;"&amp;"")&gt;1</f>
        <v>0</v>
      </c>
      <c r="AH87" s="125" t="b">
        <f t="shared" si="26"/>
        <v>0</v>
      </c>
      <c r="AI87" s="55">
        <f t="shared" si="27"/>
        <v>0</v>
      </c>
    </row>
    <row r="88" spans="1:35" ht="30.75" customHeight="1" x14ac:dyDescent="0.25">
      <c r="A88" s="57"/>
      <c r="B88" s="57"/>
      <c r="C88" s="59"/>
      <c r="D88" s="119"/>
      <c r="E88" s="43"/>
      <c r="F88" s="43"/>
      <c r="G88" s="58"/>
      <c r="H88" s="123"/>
      <c r="I88" s="132"/>
      <c r="J88" s="135">
        <f t="shared" si="19"/>
        <v>0</v>
      </c>
      <c r="K88" s="64" t="str">
        <f t="shared" si="14"/>
        <v>0</v>
      </c>
      <c r="L88" s="65" t="str">
        <f t="shared" si="15"/>
        <v>0</v>
      </c>
      <c r="M88" s="55">
        <f>SUMIFS($J:$J,$C:$C,Data!$B$6,$B:$B,$B88)</f>
        <v>0</v>
      </c>
      <c r="N88" s="55">
        <f>SUMIFS($J:$J,$C:$C,Data!$B$7,$B:$B,$B88)</f>
        <v>0</v>
      </c>
      <c r="O88" s="55">
        <f>SUMIFS($J:$J,$C:$C,Data!$B$8,$B:$B,$B88)</f>
        <v>0</v>
      </c>
      <c r="P88" s="55">
        <f t="shared" si="20"/>
        <v>0</v>
      </c>
      <c r="Q88" s="55">
        <f t="shared" si="21"/>
        <v>0</v>
      </c>
      <c r="R88" s="25" t="b">
        <f>AND($L88="A",$C$5=Data!$G$24)</f>
        <v>0</v>
      </c>
      <c r="S88" s="25" t="b">
        <f>AND($L88="A",$C$5=Data!$G$23)</f>
        <v>0</v>
      </c>
      <c r="T88" s="55">
        <f t="shared" si="22"/>
        <v>0</v>
      </c>
      <c r="U88" s="55">
        <f t="shared" si="16"/>
        <v>0</v>
      </c>
      <c r="V88" s="25" t="b">
        <f>AND($L88="B",$C$6=Data!$G$24)</f>
        <v>0</v>
      </c>
      <c r="W88" s="25" t="b">
        <f>AND($L88="B",$C$6=Data!$G$23)</f>
        <v>0</v>
      </c>
      <c r="X88" s="55">
        <f t="shared" si="23"/>
        <v>0</v>
      </c>
      <c r="Y88" s="55">
        <f t="shared" si="17"/>
        <v>0</v>
      </c>
      <c r="Z88" s="25" t="b">
        <f>AND($L88="C",$C$7=Data!$G$24)</f>
        <v>0</v>
      </c>
      <c r="AA88" s="25" t="b">
        <f>AND($L88="C",$C$7=Data!$G$23)</f>
        <v>0</v>
      </c>
      <c r="AB88" s="55">
        <f t="shared" si="24"/>
        <v>0</v>
      </c>
      <c r="AC88" s="55">
        <f t="shared" si="18"/>
        <v>0</v>
      </c>
      <c r="AE88" s="55">
        <f t="shared" si="25"/>
        <v>0</v>
      </c>
      <c r="AG88" s="125" t="b">
        <f>OR(AND($C$5=Data!$G$24,K88="A"),AND($C$6=Data!$G$24,K88="B"),AND($C$7=Data!$G$24,K88="C"))*COUNTIFS(B:B,B88,K:K,K88,B:B,"&lt;&gt;"&amp;"",C:C,"&lt;&gt;"&amp;"")&gt;1</f>
        <v>0</v>
      </c>
      <c r="AH88" s="125" t="b">
        <f t="shared" si="26"/>
        <v>0</v>
      </c>
      <c r="AI88" s="55">
        <f t="shared" si="27"/>
        <v>0</v>
      </c>
    </row>
    <row r="89" spans="1:35" ht="30.75" customHeight="1" x14ac:dyDescent="0.25">
      <c r="A89" s="57"/>
      <c r="B89" s="57"/>
      <c r="C89" s="59"/>
      <c r="D89" s="119"/>
      <c r="E89" s="43"/>
      <c r="F89" s="43"/>
      <c r="G89" s="58"/>
      <c r="H89" s="123"/>
      <c r="I89" s="132"/>
      <c r="J89" s="135">
        <f t="shared" si="19"/>
        <v>0</v>
      </c>
      <c r="K89" s="64" t="str">
        <f t="shared" si="14"/>
        <v>0</v>
      </c>
      <c r="L89" s="65" t="str">
        <f t="shared" si="15"/>
        <v>0</v>
      </c>
      <c r="M89" s="55">
        <f>SUMIFS($J:$J,$C:$C,Data!$B$6,$B:$B,$B89)</f>
        <v>0</v>
      </c>
      <c r="N89" s="55">
        <f>SUMIFS($J:$J,$C:$C,Data!$B$7,$B:$B,$B89)</f>
        <v>0</v>
      </c>
      <c r="O89" s="55">
        <f>SUMIFS($J:$J,$C:$C,Data!$B$8,$B:$B,$B89)</f>
        <v>0</v>
      </c>
      <c r="P89" s="55">
        <f t="shared" si="20"/>
        <v>0</v>
      </c>
      <c r="Q89" s="55">
        <f t="shared" si="21"/>
        <v>0</v>
      </c>
      <c r="R89" s="25" t="b">
        <f>AND($L89="A",$C$5=Data!$G$24)</f>
        <v>0</v>
      </c>
      <c r="S89" s="25" t="b">
        <f>AND($L89="A",$C$5=Data!$G$23)</f>
        <v>0</v>
      </c>
      <c r="T89" s="55">
        <f t="shared" si="22"/>
        <v>0</v>
      </c>
      <c r="U89" s="55">
        <f t="shared" si="16"/>
        <v>0</v>
      </c>
      <c r="V89" s="25" t="b">
        <f>AND($L89="B",$C$6=Data!$G$24)</f>
        <v>0</v>
      </c>
      <c r="W89" s="25" t="b">
        <f>AND($L89="B",$C$6=Data!$G$23)</f>
        <v>0</v>
      </c>
      <c r="X89" s="55">
        <f t="shared" si="23"/>
        <v>0</v>
      </c>
      <c r="Y89" s="55">
        <f t="shared" si="17"/>
        <v>0</v>
      </c>
      <c r="Z89" s="25" t="b">
        <f>AND($L89="C",$C$7=Data!$G$24)</f>
        <v>0</v>
      </c>
      <c r="AA89" s="25" t="b">
        <f>AND($L89="C",$C$7=Data!$G$23)</f>
        <v>0</v>
      </c>
      <c r="AB89" s="55">
        <f t="shared" si="24"/>
        <v>0</v>
      </c>
      <c r="AC89" s="55">
        <f t="shared" si="18"/>
        <v>0</v>
      </c>
      <c r="AE89" s="55">
        <f t="shared" si="25"/>
        <v>0</v>
      </c>
      <c r="AG89" s="125" t="b">
        <f>OR(AND($C$5=Data!$G$24,K89="A"),AND($C$6=Data!$G$24,K89="B"),AND($C$7=Data!$G$24,K89="C"))*COUNTIFS(B:B,B89,K:K,K89,B:B,"&lt;&gt;"&amp;"",C:C,"&lt;&gt;"&amp;"")&gt;1</f>
        <v>0</v>
      </c>
      <c r="AH89" s="125" t="b">
        <f t="shared" si="26"/>
        <v>0</v>
      </c>
      <c r="AI89" s="55">
        <f t="shared" si="27"/>
        <v>0</v>
      </c>
    </row>
    <row r="90" spans="1:35" ht="30.75" customHeight="1" x14ac:dyDescent="0.25">
      <c r="A90" s="57"/>
      <c r="B90" s="57"/>
      <c r="C90" s="59"/>
      <c r="D90" s="119"/>
      <c r="E90" s="43"/>
      <c r="F90" s="43"/>
      <c r="G90" s="58"/>
      <c r="H90" s="123"/>
      <c r="I90" s="132"/>
      <c r="J90" s="135">
        <f t="shared" si="19"/>
        <v>0</v>
      </c>
      <c r="K90" s="64" t="str">
        <f t="shared" si="14"/>
        <v>0</v>
      </c>
      <c r="L90" s="65" t="str">
        <f t="shared" si="15"/>
        <v>0</v>
      </c>
      <c r="M90" s="55">
        <f>SUMIFS($J:$J,$C:$C,Data!$B$6,$B:$B,$B90)</f>
        <v>0</v>
      </c>
      <c r="N90" s="55">
        <f>SUMIFS($J:$J,$C:$C,Data!$B$7,$B:$B,$B90)</f>
        <v>0</v>
      </c>
      <c r="O90" s="55">
        <f>SUMIFS($J:$J,$C:$C,Data!$B$8,$B:$B,$B90)</f>
        <v>0</v>
      </c>
      <c r="P90" s="55">
        <f t="shared" si="20"/>
        <v>0</v>
      </c>
      <c r="Q90" s="55">
        <f t="shared" si="21"/>
        <v>0</v>
      </c>
      <c r="R90" s="25" t="b">
        <f>AND($L90="A",$C$5=Data!$G$24)</f>
        <v>0</v>
      </c>
      <c r="S90" s="25" t="b">
        <f>AND($L90="A",$C$5=Data!$G$23)</f>
        <v>0</v>
      </c>
      <c r="T90" s="55">
        <f t="shared" si="22"/>
        <v>0</v>
      </c>
      <c r="U90" s="55">
        <f t="shared" si="16"/>
        <v>0</v>
      </c>
      <c r="V90" s="25" t="b">
        <f>AND($L90="B",$C$6=Data!$G$24)</f>
        <v>0</v>
      </c>
      <c r="W90" s="25" t="b">
        <f>AND($L90="B",$C$6=Data!$G$23)</f>
        <v>0</v>
      </c>
      <c r="X90" s="55">
        <f t="shared" si="23"/>
        <v>0</v>
      </c>
      <c r="Y90" s="55">
        <f t="shared" si="17"/>
        <v>0</v>
      </c>
      <c r="Z90" s="25" t="b">
        <f>AND($L90="C",$C$7=Data!$G$24)</f>
        <v>0</v>
      </c>
      <c r="AA90" s="25" t="b">
        <f>AND($L90="C",$C$7=Data!$G$23)</f>
        <v>0</v>
      </c>
      <c r="AB90" s="55">
        <f t="shared" si="24"/>
        <v>0</v>
      </c>
      <c r="AC90" s="55">
        <f t="shared" si="18"/>
        <v>0</v>
      </c>
      <c r="AE90" s="55">
        <f t="shared" si="25"/>
        <v>0</v>
      </c>
      <c r="AG90" s="125" t="b">
        <f>OR(AND($C$5=Data!$G$24,K90="A"),AND($C$6=Data!$G$24,K90="B"),AND($C$7=Data!$G$24,K90="C"))*COUNTIFS(B:B,B90,K:K,K90,B:B,"&lt;&gt;"&amp;"",C:C,"&lt;&gt;"&amp;"")&gt;1</f>
        <v>0</v>
      </c>
      <c r="AH90" s="125" t="b">
        <f t="shared" si="26"/>
        <v>0</v>
      </c>
      <c r="AI90" s="55">
        <f t="shared" si="27"/>
        <v>0</v>
      </c>
    </row>
    <row r="91" spans="1:35" ht="30.75" customHeight="1" x14ac:dyDescent="0.25">
      <c r="A91" s="57"/>
      <c r="B91" s="57"/>
      <c r="C91" s="59"/>
      <c r="D91" s="119"/>
      <c r="E91" s="43"/>
      <c r="F91" s="43"/>
      <c r="G91" s="58"/>
      <c r="H91" s="123"/>
      <c r="I91" s="132"/>
      <c r="J91" s="135">
        <f t="shared" si="19"/>
        <v>0</v>
      </c>
      <c r="K91" s="64" t="str">
        <f t="shared" si="14"/>
        <v>0</v>
      </c>
      <c r="L91" s="65" t="str">
        <f t="shared" si="15"/>
        <v>0</v>
      </c>
      <c r="M91" s="55">
        <f>SUMIFS($J:$J,$C:$C,Data!$B$6,$B:$B,$B91)</f>
        <v>0</v>
      </c>
      <c r="N91" s="55">
        <f>SUMIFS($J:$J,$C:$C,Data!$B$7,$B:$B,$B91)</f>
        <v>0</v>
      </c>
      <c r="O91" s="55">
        <f>SUMIFS($J:$J,$C:$C,Data!$B$8,$B:$B,$B91)</f>
        <v>0</v>
      </c>
      <c r="P91" s="55">
        <f t="shared" si="20"/>
        <v>0</v>
      </c>
      <c r="Q91" s="55">
        <f t="shared" si="21"/>
        <v>0</v>
      </c>
      <c r="R91" s="25" t="b">
        <f>AND($L91="A",$C$5=Data!$G$24)</f>
        <v>0</v>
      </c>
      <c r="S91" s="25" t="b">
        <f>AND($L91="A",$C$5=Data!$G$23)</f>
        <v>0</v>
      </c>
      <c r="T91" s="55">
        <f t="shared" si="22"/>
        <v>0</v>
      </c>
      <c r="U91" s="55">
        <f t="shared" si="16"/>
        <v>0</v>
      </c>
      <c r="V91" s="25" t="b">
        <f>AND($L91="B",$C$6=Data!$G$24)</f>
        <v>0</v>
      </c>
      <c r="W91" s="25" t="b">
        <f>AND($L91="B",$C$6=Data!$G$23)</f>
        <v>0</v>
      </c>
      <c r="X91" s="55">
        <f t="shared" si="23"/>
        <v>0</v>
      </c>
      <c r="Y91" s="55">
        <f t="shared" si="17"/>
        <v>0</v>
      </c>
      <c r="Z91" s="25" t="b">
        <f>AND($L91="C",$C$7=Data!$G$24)</f>
        <v>0</v>
      </c>
      <c r="AA91" s="25" t="b">
        <f>AND($L91="C",$C$7=Data!$G$23)</f>
        <v>0</v>
      </c>
      <c r="AB91" s="55">
        <f t="shared" si="24"/>
        <v>0</v>
      </c>
      <c r="AC91" s="55">
        <f t="shared" si="18"/>
        <v>0</v>
      </c>
      <c r="AE91" s="55">
        <f t="shared" si="25"/>
        <v>0</v>
      </c>
      <c r="AG91" s="125" t="b">
        <f>OR(AND($C$5=Data!$G$24,K91="A"),AND($C$6=Data!$G$24,K91="B"),AND($C$7=Data!$G$24,K91="C"))*COUNTIFS(B:B,B91,K:K,K91,B:B,"&lt;&gt;"&amp;"",C:C,"&lt;&gt;"&amp;"")&gt;1</f>
        <v>0</v>
      </c>
      <c r="AH91" s="125" t="b">
        <f t="shared" si="26"/>
        <v>0</v>
      </c>
      <c r="AI91" s="55">
        <f t="shared" si="27"/>
        <v>0</v>
      </c>
    </row>
    <row r="92" spans="1:35" ht="30.75" customHeight="1" x14ac:dyDescent="0.25">
      <c r="A92" s="57"/>
      <c r="B92" s="57"/>
      <c r="C92" s="59"/>
      <c r="D92" s="119"/>
      <c r="E92" s="43"/>
      <c r="F92" s="43"/>
      <c r="G92" s="58"/>
      <c r="H92" s="123"/>
      <c r="I92" s="132"/>
      <c r="J92" s="135">
        <f t="shared" si="19"/>
        <v>0</v>
      </c>
      <c r="K92" s="64" t="str">
        <f t="shared" si="14"/>
        <v>0</v>
      </c>
      <c r="L92" s="65" t="str">
        <f t="shared" si="15"/>
        <v>0</v>
      </c>
      <c r="M92" s="55">
        <f>SUMIFS($J:$J,$C:$C,Data!$B$6,$B:$B,$B92)</f>
        <v>0</v>
      </c>
      <c r="N92" s="55">
        <f>SUMIFS($J:$J,$C:$C,Data!$B$7,$B:$B,$B92)</f>
        <v>0</v>
      </c>
      <c r="O92" s="55">
        <f>SUMIFS($J:$J,$C:$C,Data!$B$8,$B:$B,$B92)</f>
        <v>0</v>
      </c>
      <c r="P92" s="55">
        <f t="shared" si="20"/>
        <v>0</v>
      </c>
      <c r="Q92" s="55">
        <f t="shared" si="21"/>
        <v>0</v>
      </c>
      <c r="R92" s="25" t="b">
        <f>AND($L92="A",$C$5=Data!$G$24)</f>
        <v>0</v>
      </c>
      <c r="S92" s="25" t="b">
        <f>AND($L92="A",$C$5=Data!$G$23)</f>
        <v>0</v>
      </c>
      <c r="T92" s="55">
        <f t="shared" si="22"/>
        <v>0</v>
      </c>
      <c r="U92" s="55">
        <f t="shared" si="16"/>
        <v>0</v>
      </c>
      <c r="V92" s="25" t="b">
        <f>AND($L92="B",$C$6=Data!$G$24)</f>
        <v>0</v>
      </c>
      <c r="W92" s="25" t="b">
        <f>AND($L92="B",$C$6=Data!$G$23)</f>
        <v>0</v>
      </c>
      <c r="X92" s="55">
        <f t="shared" si="23"/>
        <v>0</v>
      </c>
      <c r="Y92" s="55">
        <f t="shared" si="17"/>
        <v>0</v>
      </c>
      <c r="Z92" s="25" t="b">
        <f>AND($L92="C",$C$7=Data!$G$24)</f>
        <v>0</v>
      </c>
      <c r="AA92" s="25" t="b">
        <f>AND($L92="C",$C$7=Data!$G$23)</f>
        <v>0</v>
      </c>
      <c r="AB92" s="55">
        <f t="shared" si="24"/>
        <v>0</v>
      </c>
      <c r="AC92" s="55">
        <f t="shared" si="18"/>
        <v>0</v>
      </c>
      <c r="AE92" s="55">
        <f t="shared" si="25"/>
        <v>0</v>
      </c>
      <c r="AG92" s="125" t="b">
        <f>OR(AND($C$5=Data!$G$24,K92="A"),AND($C$6=Data!$G$24,K92="B"),AND($C$7=Data!$G$24,K92="C"))*COUNTIFS(B:B,B92,K:K,K92,B:B,"&lt;&gt;"&amp;"",C:C,"&lt;&gt;"&amp;"")&gt;1</f>
        <v>0</v>
      </c>
      <c r="AH92" s="125" t="b">
        <f t="shared" si="26"/>
        <v>0</v>
      </c>
      <c r="AI92" s="55">
        <f t="shared" si="27"/>
        <v>0</v>
      </c>
    </row>
    <row r="93" spans="1:35" ht="30.75" customHeight="1" x14ac:dyDescent="0.25">
      <c r="A93" s="57"/>
      <c r="B93" s="57"/>
      <c r="C93" s="59"/>
      <c r="D93" s="119"/>
      <c r="E93" s="43"/>
      <c r="F93" s="43"/>
      <c r="G93" s="58"/>
      <c r="H93" s="123"/>
      <c r="I93" s="132"/>
      <c r="J93" s="135">
        <f t="shared" si="19"/>
        <v>0</v>
      </c>
      <c r="K93" s="64" t="str">
        <f t="shared" si="14"/>
        <v>0</v>
      </c>
      <c r="L93" s="65" t="str">
        <f t="shared" si="15"/>
        <v>0</v>
      </c>
      <c r="M93" s="55">
        <f>SUMIFS($J:$J,$C:$C,Data!$B$6,$B:$B,$B93)</f>
        <v>0</v>
      </c>
      <c r="N93" s="55">
        <f>SUMIFS($J:$J,$C:$C,Data!$B$7,$B:$B,$B93)</f>
        <v>0</v>
      </c>
      <c r="O93" s="55">
        <f>SUMIFS($J:$J,$C:$C,Data!$B$8,$B:$B,$B93)</f>
        <v>0</v>
      </c>
      <c r="P93" s="55">
        <f t="shared" si="20"/>
        <v>0</v>
      </c>
      <c r="Q93" s="55">
        <f t="shared" si="21"/>
        <v>0</v>
      </c>
      <c r="R93" s="25" t="b">
        <f>AND($L93="A",$C$5=Data!$G$24)</f>
        <v>0</v>
      </c>
      <c r="S93" s="25" t="b">
        <f>AND($L93="A",$C$5=Data!$G$23)</f>
        <v>0</v>
      </c>
      <c r="T93" s="55">
        <f t="shared" si="22"/>
        <v>0</v>
      </c>
      <c r="U93" s="55">
        <f t="shared" si="16"/>
        <v>0</v>
      </c>
      <c r="V93" s="25" t="b">
        <f>AND($L93="B",$C$6=Data!$G$24)</f>
        <v>0</v>
      </c>
      <c r="W93" s="25" t="b">
        <f>AND($L93="B",$C$6=Data!$G$23)</f>
        <v>0</v>
      </c>
      <c r="X93" s="55">
        <f t="shared" si="23"/>
        <v>0</v>
      </c>
      <c r="Y93" s="55">
        <f t="shared" si="17"/>
        <v>0</v>
      </c>
      <c r="Z93" s="25" t="b">
        <f>AND($L93="C",$C$7=Data!$G$24)</f>
        <v>0</v>
      </c>
      <c r="AA93" s="25" t="b">
        <f>AND($L93="C",$C$7=Data!$G$23)</f>
        <v>0</v>
      </c>
      <c r="AB93" s="55">
        <f t="shared" si="24"/>
        <v>0</v>
      </c>
      <c r="AC93" s="55">
        <f t="shared" si="18"/>
        <v>0</v>
      </c>
      <c r="AE93" s="55">
        <f t="shared" si="25"/>
        <v>0</v>
      </c>
      <c r="AG93" s="125" t="b">
        <f>OR(AND($C$5=Data!$G$24,K93="A"),AND($C$6=Data!$G$24,K93="B"),AND($C$7=Data!$G$24,K93="C"))*COUNTIFS(B:B,B93,K:K,K93,B:B,"&lt;&gt;"&amp;"",C:C,"&lt;&gt;"&amp;"")&gt;1</f>
        <v>0</v>
      </c>
      <c r="AH93" s="125" t="b">
        <f t="shared" si="26"/>
        <v>0</v>
      </c>
      <c r="AI93" s="55">
        <f t="shared" si="27"/>
        <v>0</v>
      </c>
    </row>
    <row r="94" spans="1:35" ht="30.75" customHeight="1" x14ac:dyDescent="0.25">
      <c r="A94" s="57"/>
      <c r="B94" s="57"/>
      <c r="C94" s="59"/>
      <c r="D94" s="119"/>
      <c r="E94" s="43"/>
      <c r="F94" s="43"/>
      <c r="G94" s="58"/>
      <c r="H94" s="123"/>
      <c r="I94" s="132"/>
      <c r="J94" s="135">
        <f t="shared" si="19"/>
        <v>0</v>
      </c>
      <c r="K94" s="64" t="str">
        <f t="shared" si="14"/>
        <v>0</v>
      </c>
      <c r="L94" s="65" t="str">
        <f t="shared" si="15"/>
        <v>0</v>
      </c>
      <c r="M94" s="55">
        <f>SUMIFS($J:$J,$C:$C,Data!$B$6,$B:$B,$B94)</f>
        <v>0</v>
      </c>
      <c r="N94" s="55">
        <f>SUMIFS($J:$J,$C:$C,Data!$B$7,$B:$B,$B94)</f>
        <v>0</v>
      </c>
      <c r="O94" s="55">
        <f>SUMIFS($J:$J,$C:$C,Data!$B$8,$B:$B,$B94)</f>
        <v>0</v>
      </c>
      <c r="P94" s="55">
        <f t="shared" si="20"/>
        <v>0</v>
      </c>
      <c r="Q94" s="55">
        <f t="shared" si="21"/>
        <v>0</v>
      </c>
      <c r="R94" s="25" t="b">
        <f>AND($L94="A",$C$5=Data!$G$24)</f>
        <v>0</v>
      </c>
      <c r="S94" s="25" t="b">
        <f>AND($L94="A",$C$5=Data!$G$23)</f>
        <v>0</v>
      </c>
      <c r="T94" s="55">
        <f t="shared" si="22"/>
        <v>0</v>
      </c>
      <c r="U94" s="55">
        <f t="shared" si="16"/>
        <v>0</v>
      </c>
      <c r="V94" s="25" t="b">
        <f>AND($L94="B",$C$6=Data!$G$24)</f>
        <v>0</v>
      </c>
      <c r="W94" s="25" t="b">
        <f>AND($L94="B",$C$6=Data!$G$23)</f>
        <v>0</v>
      </c>
      <c r="X94" s="55">
        <f t="shared" si="23"/>
        <v>0</v>
      </c>
      <c r="Y94" s="55">
        <f t="shared" si="17"/>
        <v>0</v>
      </c>
      <c r="Z94" s="25" t="b">
        <f>AND($L94="C",$C$7=Data!$G$24)</f>
        <v>0</v>
      </c>
      <c r="AA94" s="25" t="b">
        <f>AND($L94="C",$C$7=Data!$G$23)</f>
        <v>0</v>
      </c>
      <c r="AB94" s="55">
        <f t="shared" si="24"/>
        <v>0</v>
      </c>
      <c r="AC94" s="55">
        <f t="shared" si="18"/>
        <v>0</v>
      </c>
      <c r="AE94" s="55">
        <f t="shared" si="25"/>
        <v>0</v>
      </c>
      <c r="AG94" s="125" t="b">
        <f>OR(AND($C$5=Data!$G$24,K94="A"),AND($C$6=Data!$G$24,K94="B"),AND($C$7=Data!$G$24,K94="C"))*COUNTIFS(B:B,B94,K:K,K94,B:B,"&lt;&gt;"&amp;"",C:C,"&lt;&gt;"&amp;"")&gt;1</f>
        <v>0</v>
      </c>
      <c r="AH94" s="125" t="b">
        <f t="shared" si="26"/>
        <v>0</v>
      </c>
      <c r="AI94" s="55">
        <f t="shared" si="27"/>
        <v>0</v>
      </c>
    </row>
    <row r="95" spans="1:35" ht="30.75" customHeight="1" x14ac:dyDescent="0.25">
      <c r="A95" s="57"/>
      <c r="B95" s="57"/>
      <c r="C95" s="59"/>
      <c r="D95" s="119"/>
      <c r="E95" s="43"/>
      <c r="F95" s="43"/>
      <c r="G95" s="58"/>
      <c r="H95" s="123"/>
      <c r="I95" s="132"/>
      <c r="J95" s="135">
        <f t="shared" si="19"/>
        <v>0</v>
      </c>
      <c r="K95" s="64" t="str">
        <f t="shared" si="14"/>
        <v>0</v>
      </c>
      <c r="L95" s="65" t="str">
        <f t="shared" si="15"/>
        <v>0</v>
      </c>
      <c r="M95" s="55">
        <f>SUMIFS($J:$J,$C:$C,Data!$B$6,$B:$B,$B95)</f>
        <v>0</v>
      </c>
      <c r="N95" s="55">
        <f>SUMIFS($J:$J,$C:$C,Data!$B$7,$B:$B,$B95)</f>
        <v>0</v>
      </c>
      <c r="O95" s="55">
        <f>SUMIFS($J:$J,$C:$C,Data!$B$8,$B:$B,$B95)</f>
        <v>0</v>
      </c>
      <c r="P95" s="55">
        <f t="shared" si="20"/>
        <v>0</v>
      </c>
      <c r="Q95" s="55">
        <f t="shared" si="21"/>
        <v>0</v>
      </c>
      <c r="R95" s="25" t="b">
        <f>AND($L95="A",$C$5=Data!$G$24)</f>
        <v>0</v>
      </c>
      <c r="S95" s="25" t="b">
        <f>AND($L95="A",$C$5=Data!$G$23)</f>
        <v>0</v>
      </c>
      <c r="T95" s="55">
        <f t="shared" si="22"/>
        <v>0</v>
      </c>
      <c r="U95" s="55">
        <f t="shared" si="16"/>
        <v>0</v>
      </c>
      <c r="V95" s="25" t="b">
        <f>AND($L95="B",$C$6=Data!$G$24)</f>
        <v>0</v>
      </c>
      <c r="W95" s="25" t="b">
        <f>AND($L95="B",$C$6=Data!$G$23)</f>
        <v>0</v>
      </c>
      <c r="X95" s="55">
        <f t="shared" si="23"/>
        <v>0</v>
      </c>
      <c r="Y95" s="55">
        <f t="shared" si="17"/>
        <v>0</v>
      </c>
      <c r="Z95" s="25" t="b">
        <f>AND($L95="C",$C$7=Data!$G$24)</f>
        <v>0</v>
      </c>
      <c r="AA95" s="25" t="b">
        <f>AND($L95="C",$C$7=Data!$G$23)</f>
        <v>0</v>
      </c>
      <c r="AB95" s="55">
        <f t="shared" si="24"/>
        <v>0</v>
      </c>
      <c r="AC95" s="55">
        <f t="shared" si="18"/>
        <v>0</v>
      </c>
      <c r="AE95" s="55">
        <f t="shared" si="25"/>
        <v>0</v>
      </c>
      <c r="AG95" s="125" t="b">
        <f>OR(AND($C$5=Data!$G$24,K95="A"),AND($C$6=Data!$G$24,K95="B"),AND($C$7=Data!$G$24,K95="C"))*COUNTIFS(B:B,B95,K:K,K95,B:B,"&lt;&gt;"&amp;"",C:C,"&lt;&gt;"&amp;"")&gt;1</f>
        <v>0</v>
      </c>
      <c r="AH95" s="125" t="b">
        <f t="shared" si="26"/>
        <v>0</v>
      </c>
      <c r="AI95" s="55">
        <f t="shared" si="27"/>
        <v>0</v>
      </c>
    </row>
    <row r="96" spans="1:35" ht="30.75" customHeight="1" x14ac:dyDescent="0.25">
      <c r="A96" s="57"/>
      <c r="B96" s="57"/>
      <c r="C96" s="59"/>
      <c r="D96" s="119"/>
      <c r="E96" s="43"/>
      <c r="F96" s="43"/>
      <c r="G96" s="58"/>
      <c r="H96" s="123"/>
      <c r="I96" s="132"/>
      <c r="J96" s="135">
        <f t="shared" si="19"/>
        <v>0</v>
      </c>
      <c r="K96" s="64" t="str">
        <f t="shared" si="14"/>
        <v>0</v>
      </c>
      <c r="L96" s="65" t="str">
        <f t="shared" si="15"/>
        <v>0</v>
      </c>
      <c r="M96" s="55">
        <f>SUMIFS($J:$J,$C:$C,Data!$B$6,$B:$B,$B96)</f>
        <v>0</v>
      </c>
      <c r="N96" s="55">
        <f>SUMIFS($J:$J,$C:$C,Data!$B$7,$B:$B,$B96)</f>
        <v>0</v>
      </c>
      <c r="O96" s="55">
        <f>SUMIFS($J:$J,$C:$C,Data!$B$8,$B:$B,$B96)</f>
        <v>0</v>
      </c>
      <c r="P96" s="55">
        <f t="shared" si="20"/>
        <v>0</v>
      </c>
      <c r="Q96" s="55">
        <f t="shared" si="21"/>
        <v>0</v>
      </c>
      <c r="R96" s="25" t="b">
        <f>AND($L96="A",$C$5=Data!$G$24)</f>
        <v>0</v>
      </c>
      <c r="S96" s="25" t="b">
        <f>AND($L96="A",$C$5=Data!$G$23)</f>
        <v>0</v>
      </c>
      <c r="T96" s="55">
        <f t="shared" si="22"/>
        <v>0</v>
      </c>
      <c r="U96" s="55">
        <f t="shared" si="16"/>
        <v>0</v>
      </c>
      <c r="V96" s="25" t="b">
        <f>AND($L96="B",$C$6=Data!$G$24)</f>
        <v>0</v>
      </c>
      <c r="W96" s="25" t="b">
        <f>AND($L96="B",$C$6=Data!$G$23)</f>
        <v>0</v>
      </c>
      <c r="X96" s="55">
        <f t="shared" si="23"/>
        <v>0</v>
      </c>
      <c r="Y96" s="55">
        <f t="shared" si="17"/>
        <v>0</v>
      </c>
      <c r="Z96" s="25" t="b">
        <f>AND($L96="C",$C$7=Data!$G$24)</f>
        <v>0</v>
      </c>
      <c r="AA96" s="25" t="b">
        <f>AND($L96="C",$C$7=Data!$G$23)</f>
        <v>0</v>
      </c>
      <c r="AB96" s="55">
        <f t="shared" si="24"/>
        <v>0</v>
      </c>
      <c r="AC96" s="55">
        <f t="shared" si="18"/>
        <v>0</v>
      </c>
      <c r="AE96" s="55">
        <f t="shared" si="25"/>
        <v>0</v>
      </c>
      <c r="AG96" s="125" t="b">
        <f>OR(AND($C$5=Data!$G$24,K96="A"),AND($C$6=Data!$G$24,K96="B"),AND($C$7=Data!$G$24,K96="C"))*COUNTIFS(B:B,B96,K:K,K96,B:B,"&lt;&gt;"&amp;"",C:C,"&lt;&gt;"&amp;"")&gt;1</f>
        <v>0</v>
      </c>
      <c r="AH96" s="125" t="b">
        <f t="shared" si="26"/>
        <v>0</v>
      </c>
      <c r="AI96" s="55">
        <f t="shared" si="27"/>
        <v>0</v>
      </c>
    </row>
    <row r="97" spans="1:35" ht="30.75" customHeight="1" x14ac:dyDescent="0.25">
      <c r="A97" s="57"/>
      <c r="B97" s="57"/>
      <c r="C97" s="59"/>
      <c r="D97" s="119"/>
      <c r="E97" s="43"/>
      <c r="F97" s="43"/>
      <c r="G97" s="58"/>
      <c r="H97" s="123"/>
      <c r="I97" s="132"/>
      <c r="J97" s="135">
        <f t="shared" si="19"/>
        <v>0</v>
      </c>
      <c r="K97" s="64" t="str">
        <f t="shared" si="14"/>
        <v>0</v>
      </c>
      <c r="L97" s="65" t="str">
        <f t="shared" si="15"/>
        <v>0</v>
      </c>
      <c r="M97" s="55">
        <f>SUMIFS($J:$J,$C:$C,Data!$B$6,$B:$B,$B97)</f>
        <v>0</v>
      </c>
      <c r="N97" s="55">
        <f>SUMIFS($J:$J,$C:$C,Data!$B$7,$B:$B,$B97)</f>
        <v>0</v>
      </c>
      <c r="O97" s="55">
        <f>SUMIFS($J:$J,$C:$C,Data!$B$8,$B:$B,$B97)</f>
        <v>0</v>
      </c>
      <c r="P97" s="55">
        <f t="shared" si="20"/>
        <v>0</v>
      </c>
      <c r="Q97" s="55">
        <f t="shared" si="21"/>
        <v>0</v>
      </c>
      <c r="R97" s="25" t="b">
        <f>AND($L97="A",$C$5=Data!$G$24)</f>
        <v>0</v>
      </c>
      <c r="S97" s="25" t="b">
        <f>AND($L97="A",$C$5=Data!$G$23)</f>
        <v>0</v>
      </c>
      <c r="T97" s="55">
        <f t="shared" si="22"/>
        <v>0</v>
      </c>
      <c r="U97" s="55">
        <f t="shared" si="16"/>
        <v>0</v>
      </c>
      <c r="V97" s="25" t="b">
        <f>AND($L97="B",$C$6=Data!$G$24)</f>
        <v>0</v>
      </c>
      <c r="W97" s="25" t="b">
        <f>AND($L97="B",$C$6=Data!$G$23)</f>
        <v>0</v>
      </c>
      <c r="X97" s="55">
        <f t="shared" si="23"/>
        <v>0</v>
      </c>
      <c r="Y97" s="55">
        <f t="shared" si="17"/>
        <v>0</v>
      </c>
      <c r="Z97" s="25" t="b">
        <f>AND($L97="C",$C$7=Data!$G$24)</f>
        <v>0</v>
      </c>
      <c r="AA97" s="25" t="b">
        <f>AND($L97="C",$C$7=Data!$G$23)</f>
        <v>0</v>
      </c>
      <c r="AB97" s="55">
        <f t="shared" si="24"/>
        <v>0</v>
      </c>
      <c r="AC97" s="55">
        <f t="shared" si="18"/>
        <v>0</v>
      </c>
      <c r="AE97" s="55">
        <f t="shared" si="25"/>
        <v>0</v>
      </c>
      <c r="AG97" s="125" t="b">
        <f>OR(AND($C$5=Data!$G$24,K97="A"),AND($C$6=Data!$G$24,K97="B"),AND($C$7=Data!$G$24,K97="C"))*COUNTIFS(B:B,B97,K:K,K97,B:B,"&lt;&gt;"&amp;"",C:C,"&lt;&gt;"&amp;"")&gt;1</f>
        <v>0</v>
      </c>
      <c r="AH97" s="125" t="b">
        <f t="shared" si="26"/>
        <v>0</v>
      </c>
      <c r="AI97" s="55">
        <f t="shared" si="27"/>
        <v>0</v>
      </c>
    </row>
    <row r="98" spans="1:35" ht="30.75" customHeight="1" x14ac:dyDescent="0.25">
      <c r="A98" s="57"/>
      <c r="B98" s="57"/>
      <c r="C98" s="59"/>
      <c r="D98" s="119"/>
      <c r="E98" s="43"/>
      <c r="F98" s="43"/>
      <c r="G98" s="58"/>
      <c r="H98" s="123"/>
      <c r="I98" s="132"/>
      <c r="J98" s="135">
        <f t="shared" si="19"/>
        <v>0</v>
      </c>
      <c r="K98" s="64" t="str">
        <f t="shared" si="14"/>
        <v>0</v>
      </c>
      <c r="L98" s="65" t="str">
        <f t="shared" si="15"/>
        <v>0</v>
      </c>
      <c r="M98" s="55">
        <f>SUMIFS($J:$J,$C:$C,Data!$B$6,$B:$B,$B98)</f>
        <v>0</v>
      </c>
      <c r="N98" s="55">
        <f>SUMIFS($J:$J,$C:$C,Data!$B$7,$B:$B,$B98)</f>
        <v>0</v>
      </c>
      <c r="O98" s="55">
        <f>SUMIFS($J:$J,$C:$C,Data!$B$8,$B:$B,$B98)</f>
        <v>0</v>
      </c>
      <c r="P98" s="55">
        <f t="shared" si="20"/>
        <v>0</v>
      </c>
      <c r="Q98" s="55">
        <f t="shared" si="21"/>
        <v>0</v>
      </c>
      <c r="R98" s="25" t="b">
        <f>AND($L98="A",$C$5=Data!$G$24)</f>
        <v>0</v>
      </c>
      <c r="S98" s="25" t="b">
        <f>AND($L98="A",$C$5=Data!$G$23)</f>
        <v>0</v>
      </c>
      <c r="T98" s="55">
        <f t="shared" si="22"/>
        <v>0</v>
      </c>
      <c r="U98" s="55">
        <f t="shared" si="16"/>
        <v>0</v>
      </c>
      <c r="V98" s="25" t="b">
        <f>AND($L98="B",$C$6=Data!$G$24)</f>
        <v>0</v>
      </c>
      <c r="W98" s="25" t="b">
        <f>AND($L98="B",$C$6=Data!$G$23)</f>
        <v>0</v>
      </c>
      <c r="X98" s="55">
        <f t="shared" si="23"/>
        <v>0</v>
      </c>
      <c r="Y98" s="55">
        <f t="shared" si="17"/>
        <v>0</v>
      </c>
      <c r="Z98" s="25" t="b">
        <f>AND($L98="C",$C$7=Data!$G$24)</f>
        <v>0</v>
      </c>
      <c r="AA98" s="25" t="b">
        <f>AND($L98="C",$C$7=Data!$G$23)</f>
        <v>0</v>
      </c>
      <c r="AB98" s="55">
        <f t="shared" si="24"/>
        <v>0</v>
      </c>
      <c r="AC98" s="55">
        <f t="shared" si="18"/>
        <v>0</v>
      </c>
      <c r="AE98" s="55">
        <f t="shared" si="25"/>
        <v>0</v>
      </c>
      <c r="AG98" s="125" t="b">
        <f>OR(AND($C$5=Data!$G$24,K98="A"),AND($C$6=Data!$G$24,K98="B"),AND($C$7=Data!$G$24,K98="C"))*COUNTIFS(B:B,B98,K:K,K98,B:B,"&lt;&gt;"&amp;"",C:C,"&lt;&gt;"&amp;"")&gt;1</f>
        <v>0</v>
      </c>
      <c r="AH98" s="125" t="b">
        <f t="shared" si="26"/>
        <v>0</v>
      </c>
      <c r="AI98" s="55">
        <f t="shared" si="27"/>
        <v>0</v>
      </c>
    </row>
    <row r="99" spans="1:35" ht="30.75" customHeight="1" x14ac:dyDescent="0.25">
      <c r="A99" s="57"/>
      <c r="B99" s="57"/>
      <c r="C99" s="59"/>
      <c r="D99" s="119"/>
      <c r="E99" s="43"/>
      <c r="F99" s="43"/>
      <c r="G99" s="58"/>
      <c r="H99" s="123"/>
      <c r="I99" s="132"/>
      <c r="J99" s="135">
        <f t="shared" si="19"/>
        <v>0</v>
      </c>
      <c r="K99" s="64" t="str">
        <f t="shared" si="14"/>
        <v>0</v>
      </c>
      <c r="L99" s="65" t="str">
        <f t="shared" si="15"/>
        <v>0</v>
      </c>
      <c r="M99" s="55">
        <f>SUMIFS($J:$J,$C:$C,Data!$B$6,$B:$B,$B99)</f>
        <v>0</v>
      </c>
      <c r="N99" s="55">
        <f>SUMIFS($J:$J,$C:$C,Data!$B$7,$B:$B,$B99)</f>
        <v>0</v>
      </c>
      <c r="O99" s="55">
        <f>SUMIFS($J:$J,$C:$C,Data!$B$8,$B:$B,$B99)</f>
        <v>0</v>
      </c>
      <c r="P99" s="55">
        <f t="shared" si="20"/>
        <v>0</v>
      </c>
      <c r="Q99" s="55">
        <f t="shared" si="21"/>
        <v>0</v>
      </c>
      <c r="R99" s="25" t="b">
        <f>AND($L99="A",$C$5=Data!$G$24)</f>
        <v>0</v>
      </c>
      <c r="S99" s="25" t="b">
        <f>AND($L99="A",$C$5=Data!$G$23)</f>
        <v>0</v>
      </c>
      <c r="T99" s="55">
        <f t="shared" si="22"/>
        <v>0</v>
      </c>
      <c r="U99" s="55">
        <f t="shared" si="16"/>
        <v>0</v>
      </c>
      <c r="V99" s="25" t="b">
        <f>AND($L99="B",$C$6=Data!$G$24)</f>
        <v>0</v>
      </c>
      <c r="W99" s="25" t="b">
        <f>AND($L99="B",$C$6=Data!$G$23)</f>
        <v>0</v>
      </c>
      <c r="X99" s="55">
        <f t="shared" si="23"/>
        <v>0</v>
      </c>
      <c r="Y99" s="55">
        <f t="shared" si="17"/>
        <v>0</v>
      </c>
      <c r="Z99" s="25" t="b">
        <f>AND($L99="C",$C$7=Data!$G$24)</f>
        <v>0</v>
      </c>
      <c r="AA99" s="25" t="b">
        <f>AND($L99="C",$C$7=Data!$G$23)</f>
        <v>0</v>
      </c>
      <c r="AB99" s="55">
        <f t="shared" si="24"/>
        <v>0</v>
      </c>
      <c r="AC99" s="55">
        <f t="shared" si="18"/>
        <v>0</v>
      </c>
      <c r="AE99" s="55">
        <f t="shared" si="25"/>
        <v>0</v>
      </c>
      <c r="AG99" s="125" t="b">
        <f>OR(AND($C$5=Data!$G$24,K99="A"),AND($C$6=Data!$G$24,K99="B"),AND($C$7=Data!$G$24,K99="C"))*COUNTIFS(B:B,B99,K:K,K99,B:B,"&lt;&gt;"&amp;"",C:C,"&lt;&gt;"&amp;"")&gt;1</f>
        <v>0</v>
      </c>
      <c r="AH99" s="125" t="b">
        <f t="shared" si="26"/>
        <v>0</v>
      </c>
      <c r="AI99" s="55">
        <f t="shared" si="27"/>
        <v>0</v>
      </c>
    </row>
    <row r="100" spans="1:35" ht="30.75" customHeight="1" x14ac:dyDescent="0.25">
      <c r="A100" s="57"/>
      <c r="B100" s="57"/>
      <c r="C100" s="59"/>
      <c r="D100" s="119"/>
      <c r="E100" s="43"/>
      <c r="F100" s="43"/>
      <c r="G100" s="58"/>
      <c r="H100" s="123"/>
      <c r="I100" s="132"/>
      <c r="J100" s="135">
        <f t="shared" si="19"/>
        <v>0</v>
      </c>
      <c r="K100" s="64" t="str">
        <f t="shared" si="14"/>
        <v>0</v>
      </c>
      <c r="L100" s="65" t="str">
        <f t="shared" si="15"/>
        <v>0</v>
      </c>
      <c r="M100" s="55">
        <f>SUMIFS($J:$J,$C:$C,Data!$B$6,$B:$B,$B100)</f>
        <v>0</v>
      </c>
      <c r="N100" s="55">
        <f>SUMIFS($J:$J,$C:$C,Data!$B$7,$B:$B,$B100)</f>
        <v>0</v>
      </c>
      <c r="O100" s="55">
        <f>SUMIFS($J:$J,$C:$C,Data!$B$8,$B:$B,$B100)</f>
        <v>0</v>
      </c>
      <c r="P100" s="55">
        <f t="shared" si="20"/>
        <v>0</v>
      </c>
      <c r="Q100" s="55">
        <f t="shared" si="21"/>
        <v>0</v>
      </c>
      <c r="R100" s="25" t="b">
        <f>AND($L100="A",$C$5=Data!$G$24)</f>
        <v>0</v>
      </c>
      <c r="S100" s="25" t="b">
        <f>AND($L100="A",$C$5=Data!$G$23)</f>
        <v>0</v>
      </c>
      <c r="T100" s="55">
        <f t="shared" si="22"/>
        <v>0</v>
      </c>
      <c r="U100" s="55">
        <f t="shared" si="16"/>
        <v>0</v>
      </c>
      <c r="V100" s="25" t="b">
        <f>AND($L100="B",$C$6=Data!$G$24)</f>
        <v>0</v>
      </c>
      <c r="W100" s="25" t="b">
        <f>AND($L100="B",$C$6=Data!$G$23)</f>
        <v>0</v>
      </c>
      <c r="X100" s="55">
        <f t="shared" si="23"/>
        <v>0</v>
      </c>
      <c r="Y100" s="55">
        <f t="shared" si="17"/>
        <v>0</v>
      </c>
      <c r="Z100" s="25" t="b">
        <f>AND($L100="C",$C$7=Data!$G$24)</f>
        <v>0</v>
      </c>
      <c r="AA100" s="25" t="b">
        <f>AND($L100="C",$C$7=Data!$G$23)</f>
        <v>0</v>
      </c>
      <c r="AB100" s="55">
        <f t="shared" si="24"/>
        <v>0</v>
      </c>
      <c r="AC100" s="55">
        <f t="shared" si="18"/>
        <v>0</v>
      </c>
      <c r="AE100" s="55">
        <f t="shared" si="25"/>
        <v>0</v>
      </c>
      <c r="AG100" s="125" t="b">
        <f>OR(AND($C$5=Data!$G$24,K100="A"),AND($C$6=Data!$G$24,K100="B"),AND($C$7=Data!$G$24,K100="C"))*COUNTIFS(B:B,B100,K:K,K100,B:B,"&lt;&gt;"&amp;"",C:C,"&lt;&gt;"&amp;"")&gt;1</f>
        <v>0</v>
      </c>
      <c r="AH100" s="125" t="b">
        <f t="shared" si="26"/>
        <v>0</v>
      </c>
      <c r="AI100" s="55">
        <f t="shared" si="27"/>
        <v>0</v>
      </c>
    </row>
    <row r="101" spans="1:35" ht="30.75" customHeight="1" x14ac:dyDescent="0.25">
      <c r="A101" s="57"/>
      <c r="B101" s="57"/>
      <c r="C101" s="59"/>
      <c r="D101" s="119"/>
      <c r="E101" s="43"/>
      <c r="F101" s="43"/>
      <c r="G101" s="58"/>
      <c r="H101" s="123"/>
      <c r="I101" s="132"/>
      <c r="J101" s="135">
        <f t="shared" si="19"/>
        <v>0</v>
      </c>
      <c r="K101" s="64" t="str">
        <f t="shared" si="14"/>
        <v>0</v>
      </c>
      <c r="L101" s="65" t="str">
        <f t="shared" si="15"/>
        <v>0</v>
      </c>
      <c r="M101" s="55">
        <f>SUMIFS($J:$J,$C:$C,Data!$B$6,$B:$B,$B101)</f>
        <v>0</v>
      </c>
      <c r="N101" s="55">
        <f>SUMIFS($J:$J,$C:$C,Data!$B$7,$B:$B,$B101)</f>
        <v>0</v>
      </c>
      <c r="O101" s="55">
        <f>SUMIFS($J:$J,$C:$C,Data!$B$8,$B:$B,$B101)</f>
        <v>0</v>
      </c>
      <c r="P101" s="55">
        <f t="shared" si="20"/>
        <v>0</v>
      </c>
      <c r="Q101" s="55">
        <f t="shared" si="21"/>
        <v>0</v>
      </c>
      <c r="R101" s="25" t="b">
        <f>AND($L101="A",$C$5=Data!$G$24)</f>
        <v>0</v>
      </c>
      <c r="S101" s="25" t="b">
        <f>AND($L101="A",$C$5=Data!$G$23)</f>
        <v>0</v>
      </c>
      <c r="T101" s="55">
        <f t="shared" si="22"/>
        <v>0</v>
      </c>
      <c r="U101" s="55">
        <f t="shared" si="16"/>
        <v>0</v>
      </c>
      <c r="V101" s="25" t="b">
        <f>AND($L101="B",$C$6=Data!$G$24)</f>
        <v>0</v>
      </c>
      <c r="W101" s="25" t="b">
        <f>AND($L101="B",$C$6=Data!$G$23)</f>
        <v>0</v>
      </c>
      <c r="X101" s="55">
        <f t="shared" si="23"/>
        <v>0</v>
      </c>
      <c r="Y101" s="55">
        <f t="shared" si="17"/>
        <v>0</v>
      </c>
      <c r="Z101" s="25" t="b">
        <f>AND($L101="C",$C$7=Data!$G$24)</f>
        <v>0</v>
      </c>
      <c r="AA101" s="25" t="b">
        <f>AND($L101="C",$C$7=Data!$G$23)</f>
        <v>0</v>
      </c>
      <c r="AB101" s="55">
        <f t="shared" si="24"/>
        <v>0</v>
      </c>
      <c r="AC101" s="55">
        <f t="shared" si="18"/>
        <v>0</v>
      </c>
      <c r="AE101" s="55">
        <f t="shared" si="25"/>
        <v>0</v>
      </c>
      <c r="AG101" s="125" t="b">
        <f>OR(AND($C$5=Data!$G$24,K101="A"),AND($C$6=Data!$G$24,K101="B"),AND($C$7=Data!$G$24,K101="C"))*COUNTIFS(B:B,B101,K:K,K101,B:B,"&lt;&gt;"&amp;"",C:C,"&lt;&gt;"&amp;"")&gt;1</f>
        <v>0</v>
      </c>
      <c r="AH101" s="125" t="b">
        <f t="shared" si="26"/>
        <v>0</v>
      </c>
      <c r="AI101" s="55">
        <f t="shared" si="27"/>
        <v>0</v>
      </c>
    </row>
    <row r="102" spans="1:35" ht="30.75" customHeight="1" x14ac:dyDescent="0.25">
      <c r="A102" s="57"/>
      <c r="B102" s="57"/>
      <c r="C102" s="59"/>
      <c r="D102" s="119"/>
      <c r="E102" s="43"/>
      <c r="F102" s="43"/>
      <c r="G102" s="58"/>
      <c r="H102" s="123"/>
      <c r="I102" s="132"/>
      <c r="J102" s="135">
        <f t="shared" si="19"/>
        <v>0</v>
      </c>
      <c r="K102" s="64" t="str">
        <f t="shared" si="14"/>
        <v>0</v>
      </c>
      <c r="L102" s="65" t="str">
        <f t="shared" si="15"/>
        <v>0</v>
      </c>
      <c r="M102" s="55">
        <f>SUMIFS($J:$J,$C:$C,Data!$B$6,$B:$B,$B102)</f>
        <v>0</v>
      </c>
      <c r="N102" s="55">
        <f>SUMIFS($J:$J,$C:$C,Data!$B$7,$B:$B,$B102)</f>
        <v>0</v>
      </c>
      <c r="O102" s="55">
        <f>SUMIFS($J:$J,$C:$C,Data!$B$8,$B:$B,$B102)</f>
        <v>0</v>
      </c>
      <c r="P102" s="55">
        <f t="shared" si="20"/>
        <v>0</v>
      </c>
      <c r="Q102" s="55">
        <f t="shared" si="21"/>
        <v>0</v>
      </c>
      <c r="R102" s="25" t="b">
        <f>AND($L102="A",$C$5=Data!$G$24)</f>
        <v>0</v>
      </c>
      <c r="S102" s="25" t="b">
        <f>AND($L102="A",$C$5=Data!$G$23)</f>
        <v>0</v>
      </c>
      <c r="T102" s="55">
        <f t="shared" si="22"/>
        <v>0</v>
      </c>
      <c r="U102" s="55">
        <f t="shared" si="16"/>
        <v>0</v>
      </c>
      <c r="V102" s="25" t="b">
        <f>AND($L102="B",$C$6=Data!$G$24)</f>
        <v>0</v>
      </c>
      <c r="W102" s="25" t="b">
        <f>AND($L102="B",$C$6=Data!$G$23)</f>
        <v>0</v>
      </c>
      <c r="X102" s="55">
        <f t="shared" si="23"/>
        <v>0</v>
      </c>
      <c r="Y102" s="55">
        <f t="shared" si="17"/>
        <v>0</v>
      </c>
      <c r="Z102" s="25" t="b">
        <f>AND($L102="C",$C$7=Data!$G$24)</f>
        <v>0</v>
      </c>
      <c r="AA102" s="25" t="b">
        <f>AND($L102="C",$C$7=Data!$G$23)</f>
        <v>0</v>
      </c>
      <c r="AB102" s="55">
        <f t="shared" si="24"/>
        <v>0</v>
      </c>
      <c r="AC102" s="55">
        <f t="shared" si="18"/>
        <v>0</v>
      </c>
      <c r="AE102" s="55">
        <f t="shared" si="25"/>
        <v>0</v>
      </c>
      <c r="AG102" s="125" t="b">
        <f>OR(AND($C$5=Data!$G$24,K102="A"),AND($C$6=Data!$G$24,K102="B"),AND($C$7=Data!$G$24,K102="C"))*COUNTIFS(B:B,B102,K:K,K102,B:B,"&lt;&gt;"&amp;"",C:C,"&lt;&gt;"&amp;"")&gt;1</f>
        <v>0</v>
      </c>
      <c r="AH102" s="125" t="b">
        <f t="shared" si="26"/>
        <v>0</v>
      </c>
      <c r="AI102" s="55">
        <f t="shared" si="27"/>
        <v>0</v>
      </c>
    </row>
    <row r="103" spans="1:35" ht="30.75" customHeight="1" x14ac:dyDescent="0.25">
      <c r="A103" s="57"/>
      <c r="B103" s="57"/>
      <c r="C103" s="59"/>
      <c r="D103" s="119"/>
      <c r="E103" s="43"/>
      <c r="F103" s="43"/>
      <c r="G103" s="58"/>
      <c r="H103" s="123"/>
      <c r="I103" s="132"/>
      <c r="J103" s="135">
        <f t="shared" si="19"/>
        <v>0</v>
      </c>
      <c r="K103" s="64" t="str">
        <f t="shared" si="14"/>
        <v>0</v>
      </c>
      <c r="L103" s="65" t="str">
        <f t="shared" si="15"/>
        <v>0</v>
      </c>
      <c r="M103" s="55">
        <f>SUMIFS($J:$J,$C:$C,Data!$B$6,$B:$B,$B103)</f>
        <v>0</v>
      </c>
      <c r="N103" s="55">
        <f>SUMIFS($J:$J,$C:$C,Data!$B$7,$B:$B,$B103)</f>
        <v>0</v>
      </c>
      <c r="O103" s="55">
        <f>SUMIFS($J:$J,$C:$C,Data!$B$8,$B:$B,$B103)</f>
        <v>0</v>
      </c>
      <c r="P103" s="55">
        <f t="shared" si="20"/>
        <v>0</v>
      </c>
      <c r="Q103" s="55">
        <f t="shared" si="21"/>
        <v>0</v>
      </c>
      <c r="R103" s="25" t="b">
        <f>AND($L103="A",$C$5=Data!$G$24)</f>
        <v>0</v>
      </c>
      <c r="S103" s="25" t="b">
        <f>AND($L103="A",$C$5=Data!$G$23)</f>
        <v>0</v>
      </c>
      <c r="T103" s="55">
        <f t="shared" si="22"/>
        <v>0</v>
      </c>
      <c r="U103" s="55">
        <f t="shared" si="16"/>
        <v>0</v>
      </c>
      <c r="V103" s="25" t="b">
        <f>AND($L103="B",$C$6=Data!$G$24)</f>
        <v>0</v>
      </c>
      <c r="W103" s="25" t="b">
        <f>AND($L103="B",$C$6=Data!$G$23)</f>
        <v>0</v>
      </c>
      <c r="X103" s="55">
        <f t="shared" si="23"/>
        <v>0</v>
      </c>
      <c r="Y103" s="55">
        <f t="shared" si="17"/>
        <v>0</v>
      </c>
      <c r="Z103" s="25" t="b">
        <f>AND($L103="C",$C$7=Data!$G$24)</f>
        <v>0</v>
      </c>
      <c r="AA103" s="25" t="b">
        <f>AND($L103="C",$C$7=Data!$G$23)</f>
        <v>0</v>
      </c>
      <c r="AB103" s="55">
        <f t="shared" si="24"/>
        <v>0</v>
      </c>
      <c r="AC103" s="55">
        <f t="shared" si="18"/>
        <v>0</v>
      </c>
      <c r="AE103" s="55">
        <f t="shared" si="25"/>
        <v>0</v>
      </c>
      <c r="AG103" s="125" t="b">
        <f>OR(AND($C$5=Data!$G$24,K103="A"),AND($C$6=Data!$G$24,K103="B"),AND($C$7=Data!$G$24,K103="C"))*COUNTIFS(B:B,B103,K:K,K103,B:B,"&lt;&gt;"&amp;"",C:C,"&lt;&gt;"&amp;"")&gt;1</f>
        <v>0</v>
      </c>
      <c r="AH103" s="125" t="b">
        <f t="shared" si="26"/>
        <v>0</v>
      </c>
      <c r="AI103" s="55">
        <f t="shared" si="27"/>
        <v>0</v>
      </c>
    </row>
    <row r="104" spans="1:35" ht="30.75" customHeight="1" x14ac:dyDescent="0.25">
      <c r="A104" s="57"/>
      <c r="B104" s="57"/>
      <c r="C104" s="59"/>
      <c r="D104" s="119"/>
      <c r="E104" s="43"/>
      <c r="F104" s="43"/>
      <c r="G104" s="58"/>
      <c r="H104" s="123"/>
      <c r="I104" s="132"/>
      <c r="J104" s="135">
        <f t="shared" si="19"/>
        <v>0</v>
      </c>
      <c r="K104" s="64" t="str">
        <f t="shared" si="14"/>
        <v>0</v>
      </c>
      <c r="L104" s="65" t="str">
        <f t="shared" si="15"/>
        <v>0</v>
      </c>
      <c r="M104" s="55">
        <f>SUMIFS($J:$J,$C:$C,Data!$B$6,$B:$B,$B104)</f>
        <v>0</v>
      </c>
      <c r="N104" s="55">
        <f>SUMIFS($J:$J,$C:$C,Data!$B$7,$B:$B,$B104)</f>
        <v>0</v>
      </c>
      <c r="O104" s="55">
        <f>SUMIFS($J:$J,$C:$C,Data!$B$8,$B:$B,$B104)</f>
        <v>0</v>
      </c>
      <c r="P104" s="55">
        <f t="shared" si="20"/>
        <v>0</v>
      </c>
      <c r="Q104" s="55">
        <f t="shared" si="21"/>
        <v>0</v>
      </c>
      <c r="R104" s="25" t="b">
        <f>AND($L104="A",$C$5=Data!$G$24)</f>
        <v>0</v>
      </c>
      <c r="S104" s="25" t="b">
        <f>AND($L104="A",$C$5=Data!$G$23)</f>
        <v>0</v>
      </c>
      <c r="T104" s="55">
        <f t="shared" si="22"/>
        <v>0</v>
      </c>
      <c r="U104" s="55">
        <f t="shared" si="16"/>
        <v>0</v>
      </c>
      <c r="V104" s="25" t="b">
        <f>AND($L104="B",$C$6=Data!$G$24)</f>
        <v>0</v>
      </c>
      <c r="W104" s="25" t="b">
        <f>AND($L104="B",$C$6=Data!$G$23)</f>
        <v>0</v>
      </c>
      <c r="X104" s="55">
        <f t="shared" si="23"/>
        <v>0</v>
      </c>
      <c r="Y104" s="55">
        <f t="shared" si="17"/>
        <v>0</v>
      </c>
      <c r="Z104" s="25" t="b">
        <f>AND($L104="C",$C$7=Data!$G$24)</f>
        <v>0</v>
      </c>
      <c r="AA104" s="25" t="b">
        <f>AND($L104="C",$C$7=Data!$G$23)</f>
        <v>0</v>
      </c>
      <c r="AB104" s="55">
        <f t="shared" si="24"/>
        <v>0</v>
      </c>
      <c r="AC104" s="55">
        <f t="shared" si="18"/>
        <v>0</v>
      </c>
      <c r="AE104" s="55">
        <f t="shared" si="25"/>
        <v>0</v>
      </c>
      <c r="AG104" s="125" t="b">
        <f>OR(AND($C$5=Data!$G$24,K104="A"),AND($C$6=Data!$G$24,K104="B"),AND($C$7=Data!$G$24,K104="C"))*COUNTIFS(B:B,B104,K:K,K104,B:B,"&lt;&gt;"&amp;"",C:C,"&lt;&gt;"&amp;"")&gt;1</f>
        <v>0</v>
      </c>
      <c r="AH104" s="125" t="b">
        <f t="shared" si="26"/>
        <v>0</v>
      </c>
      <c r="AI104" s="55">
        <f t="shared" si="27"/>
        <v>0</v>
      </c>
    </row>
    <row r="105" spans="1:35" ht="30.75" customHeight="1" x14ac:dyDescent="0.25">
      <c r="A105" s="57"/>
      <c r="B105" s="57"/>
      <c r="C105" s="59"/>
      <c r="D105" s="119"/>
      <c r="E105" s="43"/>
      <c r="F105" s="43"/>
      <c r="G105" s="58"/>
      <c r="H105" s="123"/>
      <c r="I105" s="132"/>
      <c r="J105" s="135">
        <f t="shared" si="19"/>
        <v>0</v>
      </c>
      <c r="K105" s="64" t="str">
        <f t="shared" si="14"/>
        <v>0</v>
      </c>
      <c r="L105" s="65" t="str">
        <f t="shared" si="15"/>
        <v>0</v>
      </c>
      <c r="M105" s="55">
        <f>SUMIFS($J:$J,$C:$C,Data!$B$6,$B:$B,$B105)</f>
        <v>0</v>
      </c>
      <c r="N105" s="55">
        <f>SUMIFS($J:$J,$C:$C,Data!$B$7,$B:$B,$B105)</f>
        <v>0</v>
      </c>
      <c r="O105" s="55">
        <f>SUMIFS($J:$J,$C:$C,Data!$B$8,$B:$B,$B105)</f>
        <v>0</v>
      </c>
      <c r="P105" s="55">
        <f t="shared" si="20"/>
        <v>0</v>
      </c>
      <c r="Q105" s="55">
        <f t="shared" si="21"/>
        <v>0</v>
      </c>
      <c r="R105" s="25" t="b">
        <f>AND($L105="A",$C$5=Data!$G$24)</f>
        <v>0</v>
      </c>
      <c r="S105" s="25" t="b">
        <f>AND($L105="A",$C$5=Data!$G$23)</f>
        <v>0</v>
      </c>
      <c r="T105" s="55">
        <f t="shared" si="22"/>
        <v>0</v>
      </c>
      <c r="U105" s="55">
        <f t="shared" si="16"/>
        <v>0</v>
      </c>
      <c r="V105" s="25" t="b">
        <f>AND($L105="B",$C$6=Data!$G$24)</f>
        <v>0</v>
      </c>
      <c r="W105" s="25" t="b">
        <f>AND($L105="B",$C$6=Data!$G$23)</f>
        <v>0</v>
      </c>
      <c r="X105" s="55">
        <f t="shared" si="23"/>
        <v>0</v>
      </c>
      <c r="Y105" s="55">
        <f t="shared" si="17"/>
        <v>0</v>
      </c>
      <c r="Z105" s="25" t="b">
        <f>AND($L105="C",$C$7=Data!$G$24)</f>
        <v>0</v>
      </c>
      <c r="AA105" s="25" t="b">
        <f>AND($L105="C",$C$7=Data!$G$23)</f>
        <v>0</v>
      </c>
      <c r="AB105" s="55">
        <f t="shared" si="24"/>
        <v>0</v>
      </c>
      <c r="AC105" s="55">
        <f t="shared" si="18"/>
        <v>0</v>
      </c>
      <c r="AE105" s="55">
        <f t="shared" si="25"/>
        <v>0</v>
      </c>
      <c r="AG105" s="125" t="b">
        <f>OR(AND($C$5=Data!$G$24,K105="A"),AND($C$6=Data!$G$24,K105="B"),AND($C$7=Data!$G$24,K105="C"))*COUNTIFS(B:B,B105,K:K,K105,B:B,"&lt;&gt;"&amp;"",C:C,"&lt;&gt;"&amp;"")&gt;1</f>
        <v>0</v>
      </c>
      <c r="AH105" s="125" t="b">
        <f t="shared" si="26"/>
        <v>0</v>
      </c>
      <c r="AI105" s="55">
        <f t="shared" si="27"/>
        <v>0</v>
      </c>
    </row>
    <row r="106" spans="1:35" ht="30.75" customHeight="1" x14ac:dyDescent="0.25">
      <c r="A106" s="57"/>
      <c r="B106" s="57"/>
      <c r="C106" s="59"/>
      <c r="D106" s="119"/>
      <c r="E106" s="43"/>
      <c r="F106" s="43"/>
      <c r="G106" s="58"/>
      <c r="H106" s="123"/>
      <c r="I106" s="132"/>
      <c r="J106" s="135">
        <f t="shared" si="19"/>
        <v>0</v>
      </c>
      <c r="K106" s="64" t="str">
        <f t="shared" si="14"/>
        <v>0</v>
      </c>
      <c r="L106" s="65" t="str">
        <f t="shared" si="15"/>
        <v>0</v>
      </c>
      <c r="M106" s="55">
        <f>SUMIFS($J:$J,$C:$C,Data!$B$6,$B:$B,$B106)</f>
        <v>0</v>
      </c>
      <c r="N106" s="55">
        <f>SUMIFS($J:$J,$C:$C,Data!$B$7,$B:$B,$B106)</f>
        <v>0</v>
      </c>
      <c r="O106" s="55">
        <f>SUMIFS($J:$J,$C:$C,Data!$B$8,$B:$B,$B106)</f>
        <v>0</v>
      </c>
      <c r="P106" s="55">
        <f t="shared" si="20"/>
        <v>0</v>
      </c>
      <c r="Q106" s="55">
        <f t="shared" si="21"/>
        <v>0</v>
      </c>
      <c r="R106" s="25" t="b">
        <f>AND($L106="A",$C$5=Data!$G$24)</f>
        <v>0</v>
      </c>
      <c r="S106" s="25" t="b">
        <f>AND($L106="A",$C$5=Data!$G$23)</f>
        <v>0</v>
      </c>
      <c r="T106" s="55">
        <f t="shared" si="22"/>
        <v>0</v>
      </c>
      <c r="U106" s="55">
        <f t="shared" si="16"/>
        <v>0</v>
      </c>
      <c r="V106" s="25" t="b">
        <f>AND($L106="B",$C$6=Data!$G$24)</f>
        <v>0</v>
      </c>
      <c r="W106" s="25" t="b">
        <f>AND($L106="B",$C$6=Data!$G$23)</f>
        <v>0</v>
      </c>
      <c r="X106" s="55">
        <f t="shared" si="23"/>
        <v>0</v>
      </c>
      <c r="Y106" s="55">
        <f t="shared" si="17"/>
        <v>0</v>
      </c>
      <c r="Z106" s="25" t="b">
        <f>AND($L106="C",$C$7=Data!$G$24)</f>
        <v>0</v>
      </c>
      <c r="AA106" s="25" t="b">
        <f>AND($L106="C",$C$7=Data!$G$23)</f>
        <v>0</v>
      </c>
      <c r="AB106" s="55">
        <f t="shared" si="24"/>
        <v>0</v>
      </c>
      <c r="AC106" s="55">
        <f t="shared" si="18"/>
        <v>0</v>
      </c>
      <c r="AE106" s="55">
        <f t="shared" si="25"/>
        <v>0</v>
      </c>
      <c r="AG106" s="125" t="b">
        <f>OR(AND($C$5=Data!$G$24,K106="A"),AND($C$6=Data!$G$24,K106="B"),AND($C$7=Data!$G$24,K106="C"))*COUNTIFS(B:B,B106,K:K,K106,B:B,"&lt;&gt;"&amp;"",C:C,"&lt;&gt;"&amp;"")&gt;1</f>
        <v>0</v>
      </c>
      <c r="AH106" s="125" t="b">
        <f t="shared" si="26"/>
        <v>0</v>
      </c>
      <c r="AI106" s="55">
        <f t="shared" si="27"/>
        <v>0</v>
      </c>
    </row>
    <row r="107" spans="1:35" ht="30.75" customHeight="1" x14ac:dyDescent="0.25">
      <c r="A107" s="57"/>
      <c r="B107" s="57"/>
      <c r="C107" s="59"/>
      <c r="D107" s="119"/>
      <c r="E107" s="43"/>
      <c r="F107" s="43"/>
      <c r="G107" s="58"/>
      <c r="H107" s="123"/>
      <c r="I107" s="132"/>
      <c r="J107" s="135">
        <f t="shared" si="19"/>
        <v>0</v>
      </c>
      <c r="K107" s="64" t="str">
        <f t="shared" si="14"/>
        <v>0</v>
      </c>
      <c r="L107" s="65" t="str">
        <f t="shared" si="15"/>
        <v>0</v>
      </c>
      <c r="M107" s="55">
        <f>SUMIFS($J:$J,$C:$C,Data!$B$6,$B:$B,$B107)</f>
        <v>0</v>
      </c>
      <c r="N107" s="55">
        <f>SUMIFS($J:$J,$C:$C,Data!$B$7,$B:$B,$B107)</f>
        <v>0</v>
      </c>
      <c r="O107" s="55">
        <f>SUMIFS($J:$J,$C:$C,Data!$B$8,$B:$B,$B107)</f>
        <v>0</v>
      </c>
      <c r="P107" s="55">
        <f t="shared" si="20"/>
        <v>0</v>
      </c>
      <c r="Q107" s="55">
        <f t="shared" si="21"/>
        <v>0</v>
      </c>
      <c r="R107" s="25" t="b">
        <f>AND($L107="A",$C$5=Data!$G$24)</f>
        <v>0</v>
      </c>
      <c r="S107" s="25" t="b">
        <f>AND($L107="A",$C$5=Data!$G$23)</f>
        <v>0</v>
      </c>
      <c r="T107" s="55">
        <f t="shared" si="22"/>
        <v>0</v>
      </c>
      <c r="U107" s="55">
        <f t="shared" si="16"/>
        <v>0</v>
      </c>
      <c r="V107" s="25" t="b">
        <f>AND($L107="B",$C$6=Data!$G$24)</f>
        <v>0</v>
      </c>
      <c r="W107" s="25" t="b">
        <f>AND($L107="B",$C$6=Data!$G$23)</f>
        <v>0</v>
      </c>
      <c r="X107" s="55">
        <f t="shared" si="23"/>
        <v>0</v>
      </c>
      <c r="Y107" s="55">
        <f t="shared" si="17"/>
        <v>0</v>
      </c>
      <c r="Z107" s="25" t="b">
        <f>AND($L107="C",$C$7=Data!$G$24)</f>
        <v>0</v>
      </c>
      <c r="AA107" s="25" t="b">
        <f>AND($L107="C",$C$7=Data!$G$23)</f>
        <v>0</v>
      </c>
      <c r="AB107" s="55">
        <f t="shared" si="24"/>
        <v>0</v>
      </c>
      <c r="AC107" s="55">
        <f t="shared" si="18"/>
        <v>0</v>
      </c>
      <c r="AE107" s="55">
        <f t="shared" si="25"/>
        <v>0</v>
      </c>
      <c r="AG107" s="125" t="b">
        <f>OR(AND($C$5=Data!$G$24,K107="A"),AND($C$6=Data!$G$24,K107="B"),AND($C$7=Data!$G$24,K107="C"))*COUNTIFS(B:B,B107,K:K,K107,B:B,"&lt;&gt;"&amp;"",C:C,"&lt;&gt;"&amp;"")&gt;1</f>
        <v>0</v>
      </c>
      <c r="AH107" s="125" t="b">
        <f t="shared" si="26"/>
        <v>0</v>
      </c>
      <c r="AI107" s="55">
        <f t="shared" si="27"/>
        <v>0</v>
      </c>
    </row>
    <row r="108" spans="1:35" ht="30.75" customHeight="1" x14ac:dyDescent="0.25">
      <c r="A108" s="57"/>
      <c r="B108" s="57"/>
      <c r="C108" s="59"/>
      <c r="D108" s="119"/>
      <c r="E108" s="43"/>
      <c r="F108" s="43"/>
      <c r="G108" s="58"/>
      <c r="H108" s="123"/>
      <c r="I108" s="132"/>
      <c r="J108" s="135">
        <f t="shared" si="19"/>
        <v>0</v>
      </c>
      <c r="K108" s="64" t="str">
        <f t="shared" si="14"/>
        <v>0</v>
      </c>
      <c r="L108" s="65" t="str">
        <f t="shared" si="15"/>
        <v>0</v>
      </c>
      <c r="M108" s="55">
        <f>SUMIFS($J:$J,$C:$C,Data!$B$6,$B:$B,$B108)</f>
        <v>0</v>
      </c>
      <c r="N108" s="55">
        <f>SUMIFS($J:$J,$C:$C,Data!$B$7,$B:$B,$B108)</f>
        <v>0</v>
      </c>
      <c r="O108" s="55">
        <f>SUMIFS($J:$J,$C:$C,Data!$B$8,$B:$B,$B108)</f>
        <v>0</v>
      </c>
      <c r="P108" s="55">
        <f t="shared" si="20"/>
        <v>0</v>
      </c>
      <c r="Q108" s="55">
        <f t="shared" si="21"/>
        <v>0</v>
      </c>
      <c r="R108" s="25" t="b">
        <f>AND($L108="A",$C$5=Data!$G$24)</f>
        <v>0</v>
      </c>
      <c r="S108" s="25" t="b">
        <f>AND($L108="A",$C$5=Data!$G$23)</f>
        <v>0</v>
      </c>
      <c r="T108" s="55">
        <f t="shared" si="22"/>
        <v>0</v>
      </c>
      <c r="U108" s="55">
        <f t="shared" si="16"/>
        <v>0</v>
      </c>
      <c r="V108" s="25" t="b">
        <f>AND($L108="B",$C$6=Data!$G$24)</f>
        <v>0</v>
      </c>
      <c r="W108" s="25" t="b">
        <f>AND($L108="B",$C$6=Data!$G$23)</f>
        <v>0</v>
      </c>
      <c r="X108" s="55">
        <f t="shared" si="23"/>
        <v>0</v>
      </c>
      <c r="Y108" s="55">
        <f t="shared" si="17"/>
        <v>0</v>
      </c>
      <c r="Z108" s="25" t="b">
        <f>AND($L108="C",$C$7=Data!$G$24)</f>
        <v>0</v>
      </c>
      <c r="AA108" s="25" t="b">
        <f>AND($L108="C",$C$7=Data!$G$23)</f>
        <v>0</v>
      </c>
      <c r="AB108" s="55">
        <f t="shared" si="24"/>
        <v>0</v>
      </c>
      <c r="AC108" s="55">
        <f t="shared" si="18"/>
        <v>0</v>
      </c>
      <c r="AE108" s="55">
        <f t="shared" si="25"/>
        <v>0</v>
      </c>
      <c r="AG108" s="125" t="b">
        <f>OR(AND($C$5=Data!$G$24,K108="A"),AND($C$6=Data!$G$24,K108="B"),AND($C$7=Data!$G$24,K108="C"))*COUNTIFS(B:B,B108,K:K,K108,B:B,"&lt;&gt;"&amp;"",C:C,"&lt;&gt;"&amp;"")&gt;1</f>
        <v>0</v>
      </c>
      <c r="AH108" s="125" t="b">
        <f t="shared" si="26"/>
        <v>0</v>
      </c>
      <c r="AI108" s="55">
        <f t="shared" si="27"/>
        <v>0</v>
      </c>
    </row>
    <row r="109" spans="1:35" ht="30.75" customHeight="1" x14ac:dyDescent="0.25">
      <c r="A109" s="57"/>
      <c r="B109" s="57"/>
      <c r="C109" s="59"/>
      <c r="D109" s="119"/>
      <c r="E109" s="43"/>
      <c r="F109" s="43"/>
      <c r="G109" s="58"/>
      <c r="H109" s="123"/>
      <c r="I109" s="132"/>
      <c r="J109" s="135">
        <f t="shared" si="19"/>
        <v>0</v>
      </c>
      <c r="K109" s="64" t="str">
        <f t="shared" si="14"/>
        <v>0</v>
      </c>
      <c r="L109" s="65" t="str">
        <f t="shared" si="15"/>
        <v>0</v>
      </c>
      <c r="M109" s="55">
        <f>SUMIFS($J:$J,$C:$C,Data!$B$6,$B:$B,$B109)</f>
        <v>0</v>
      </c>
      <c r="N109" s="55">
        <f>SUMIFS($J:$J,$C:$C,Data!$B$7,$B:$B,$B109)</f>
        <v>0</v>
      </c>
      <c r="O109" s="55">
        <f>SUMIFS($J:$J,$C:$C,Data!$B$8,$B:$B,$B109)</f>
        <v>0</v>
      </c>
      <c r="P109" s="55">
        <f t="shared" si="20"/>
        <v>0</v>
      </c>
      <c r="Q109" s="55">
        <f t="shared" si="21"/>
        <v>0</v>
      </c>
      <c r="R109" s="25" t="b">
        <f>AND($L109="A",$C$5=Data!$G$24)</f>
        <v>0</v>
      </c>
      <c r="S109" s="25" t="b">
        <f>AND($L109="A",$C$5=Data!$G$23)</f>
        <v>0</v>
      </c>
      <c r="T109" s="55">
        <f t="shared" si="22"/>
        <v>0</v>
      </c>
      <c r="U109" s="55">
        <f t="shared" si="16"/>
        <v>0</v>
      </c>
      <c r="V109" s="25" t="b">
        <f>AND($L109="B",$C$6=Data!$G$24)</f>
        <v>0</v>
      </c>
      <c r="W109" s="25" t="b">
        <f>AND($L109="B",$C$6=Data!$G$23)</f>
        <v>0</v>
      </c>
      <c r="X109" s="55">
        <f t="shared" si="23"/>
        <v>0</v>
      </c>
      <c r="Y109" s="55">
        <f t="shared" si="17"/>
        <v>0</v>
      </c>
      <c r="Z109" s="25" t="b">
        <f>AND($L109="C",$C$7=Data!$G$24)</f>
        <v>0</v>
      </c>
      <c r="AA109" s="25" t="b">
        <f>AND($L109="C",$C$7=Data!$G$23)</f>
        <v>0</v>
      </c>
      <c r="AB109" s="55">
        <f t="shared" si="24"/>
        <v>0</v>
      </c>
      <c r="AC109" s="55">
        <f t="shared" si="18"/>
        <v>0</v>
      </c>
      <c r="AE109" s="55">
        <f t="shared" si="25"/>
        <v>0</v>
      </c>
      <c r="AG109" s="125" t="b">
        <f>OR(AND($C$5=Data!$G$24,K109="A"),AND($C$6=Data!$G$24,K109="B"),AND($C$7=Data!$G$24,K109="C"))*COUNTIFS(B:B,B109,K:K,K109,B:B,"&lt;&gt;"&amp;"",C:C,"&lt;&gt;"&amp;"")&gt;1</f>
        <v>0</v>
      </c>
      <c r="AH109" s="125" t="b">
        <f t="shared" si="26"/>
        <v>0</v>
      </c>
      <c r="AI109" s="55">
        <f t="shared" si="27"/>
        <v>0</v>
      </c>
    </row>
    <row r="110" spans="1:35" ht="30.75" customHeight="1" x14ac:dyDescent="0.25">
      <c r="A110" s="57"/>
      <c r="B110" s="57"/>
      <c r="C110" s="59"/>
      <c r="D110" s="119"/>
      <c r="E110" s="43"/>
      <c r="F110" s="43"/>
      <c r="G110" s="58"/>
      <c r="H110" s="123"/>
      <c r="I110" s="132"/>
      <c r="J110" s="135">
        <f t="shared" si="19"/>
        <v>0</v>
      </c>
      <c r="K110" s="64" t="str">
        <f t="shared" si="14"/>
        <v>0</v>
      </c>
      <c r="L110" s="65" t="str">
        <f t="shared" si="15"/>
        <v>0</v>
      </c>
      <c r="M110" s="55">
        <f>SUMIFS($J:$J,$C:$C,Data!$B$6,$B:$B,$B110)</f>
        <v>0</v>
      </c>
      <c r="N110" s="55">
        <f>SUMIFS($J:$J,$C:$C,Data!$B$7,$B:$B,$B110)</f>
        <v>0</v>
      </c>
      <c r="O110" s="55">
        <f>SUMIFS($J:$J,$C:$C,Data!$B$8,$B:$B,$B110)</f>
        <v>0</v>
      </c>
      <c r="P110" s="55">
        <f t="shared" si="20"/>
        <v>0</v>
      </c>
      <c r="Q110" s="55">
        <f t="shared" si="21"/>
        <v>0</v>
      </c>
      <c r="R110" s="25" t="b">
        <f>AND($L110="A",$C$5=Data!$G$24)</f>
        <v>0</v>
      </c>
      <c r="S110" s="25" t="b">
        <f>AND($L110="A",$C$5=Data!$G$23)</f>
        <v>0</v>
      </c>
      <c r="T110" s="55">
        <f t="shared" si="22"/>
        <v>0</v>
      </c>
      <c r="U110" s="55">
        <f t="shared" si="16"/>
        <v>0</v>
      </c>
      <c r="V110" s="25" t="b">
        <f>AND($L110="B",$C$6=Data!$G$24)</f>
        <v>0</v>
      </c>
      <c r="W110" s="25" t="b">
        <f>AND($L110="B",$C$6=Data!$G$23)</f>
        <v>0</v>
      </c>
      <c r="X110" s="55">
        <f t="shared" si="23"/>
        <v>0</v>
      </c>
      <c r="Y110" s="55">
        <f t="shared" si="17"/>
        <v>0</v>
      </c>
      <c r="Z110" s="25" t="b">
        <f>AND($L110="C",$C$7=Data!$G$24)</f>
        <v>0</v>
      </c>
      <c r="AA110" s="25" t="b">
        <f>AND($L110="C",$C$7=Data!$G$23)</f>
        <v>0</v>
      </c>
      <c r="AB110" s="55">
        <f t="shared" si="24"/>
        <v>0</v>
      </c>
      <c r="AC110" s="55">
        <f t="shared" si="18"/>
        <v>0</v>
      </c>
      <c r="AE110" s="55">
        <f t="shared" si="25"/>
        <v>0</v>
      </c>
      <c r="AG110" s="125" t="b">
        <f>OR(AND($C$5=Data!$G$24,K110="A"),AND($C$6=Data!$G$24,K110="B"),AND($C$7=Data!$G$24,K110="C"))*COUNTIFS(B:B,B110,K:K,K110,B:B,"&lt;&gt;"&amp;"",C:C,"&lt;&gt;"&amp;"")&gt;1</f>
        <v>0</v>
      </c>
      <c r="AH110" s="125" t="b">
        <f t="shared" si="26"/>
        <v>0</v>
      </c>
      <c r="AI110" s="55">
        <f t="shared" si="27"/>
        <v>0</v>
      </c>
    </row>
    <row r="111" spans="1:35" ht="30.75" customHeight="1" x14ac:dyDescent="0.25">
      <c r="A111" s="57"/>
      <c r="B111" s="57"/>
      <c r="C111" s="59"/>
      <c r="D111" s="119"/>
      <c r="E111" s="43"/>
      <c r="F111" s="43"/>
      <c r="G111" s="58"/>
      <c r="H111" s="123"/>
      <c r="I111" s="132"/>
      <c r="J111" s="135">
        <f t="shared" si="19"/>
        <v>0</v>
      </c>
      <c r="K111" s="64" t="str">
        <f t="shared" si="14"/>
        <v>0</v>
      </c>
      <c r="L111" s="65" t="str">
        <f t="shared" si="15"/>
        <v>0</v>
      </c>
      <c r="M111" s="55">
        <f>SUMIFS($J:$J,$C:$C,Data!$B$6,$B:$B,$B111)</f>
        <v>0</v>
      </c>
      <c r="N111" s="55">
        <f>SUMIFS($J:$J,$C:$C,Data!$B$7,$B:$B,$B111)</f>
        <v>0</v>
      </c>
      <c r="O111" s="55">
        <f>SUMIFS($J:$J,$C:$C,Data!$B$8,$B:$B,$B111)</f>
        <v>0</v>
      </c>
      <c r="P111" s="55">
        <f t="shared" si="20"/>
        <v>0</v>
      </c>
      <c r="Q111" s="55">
        <f t="shared" si="21"/>
        <v>0</v>
      </c>
      <c r="R111" s="25" t="b">
        <f>AND($L111="A",$C$5=Data!$G$24)</f>
        <v>0</v>
      </c>
      <c r="S111" s="25" t="b">
        <f>AND($L111="A",$C$5=Data!$G$23)</f>
        <v>0</v>
      </c>
      <c r="T111" s="55">
        <f t="shared" si="22"/>
        <v>0</v>
      </c>
      <c r="U111" s="55">
        <f t="shared" si="16"/>
        <v>0</v>
      </c>
      <c r="V111" s="25" t="b">
        <f>AND($L111="B",$C$6=Data!$G$24)</f>
        <v>0</v>
      </c>
      <c r="W111" s="25" t="b">
        <f>AND($L111="B",$C$6=Data!$G$23)</f>
        <v>0</v>
      </c>
      <c r="X111" s="55">
        <f t="shared" si="23"/>
        <v>0</v>
      </c>
      <c r="Y111" s="55">
        <f t="shared" si="17"/>
        <v>0</v>
      </c>
      <c r="Z111" s="25" t="b">
        <f>AND($L111="C",$C$7=Data!$G$24)</f>
        <v>0</v>
      </c>
      <c r="AA111" s="25" t="b">
        <f>AND($L111="C",$C$7=Data!$G$23)</f>
        <v>0</v>
      </c>
      <c r="AB111" s="55">
        <f t="shared" si="24"/>
        <v>0</v>
      </c>
      <c r="AC111" s="55">
        <f t="shared" si="18"/>
        <v>0</v>
      </c>
      <c r="AE111" s="55">
        <f t="shared" si="25"/>
        <v>0</v>
      </c>
      <c r="AG111" s="125" t="b">
        <f>OR(AND($C$5=Data!$G$24,K111="A"),AND($C$6=Data!$G$24,K111="B"),AND($C$7=Data!$G$24,K111="C"))*COUNTIFS(B:B,B111,K:K,K111,B:B,"&lt;&gt;"&amp;"",C:C,"&lt;&gt;"&amp;"")&gt;1</f>
        <v>0</v>
      </c>
      <c r="AH111" s="125" t="b">
        <f t="shared" si="26"/>
        <v>0</v>
      </c>
      <c r="AI111" s="55">
        <f t="shared" si="27"/>
        <v>0</v>
      </c>
    </row>
    <row r="112" spans="1:35" ht="30.75" customHeight="1" x14ac:dyDescent="0.25">
      <c r="A112" s="57"/>
      <c r="B112" s="57"/>
      <c r="C112" s="59"/>
      <c r="D112" s="119"/>
      <c r="E112" s="43"/>
      <c r="F112" s="43"/>
      <c r="G112" s="58"/>
      <c r="H112" s="123"/>
      <c r="I112" s="132"/>
      <c r="J112" s="135">
        <f t="shared" si="19"/>
        <v>0</v>
      </c>
      <c r="K112" s="64" t="str">
        <f t="shared" si="14"/>
        <v>0</v>
      </c>
      <c r="L112" s="65" t="str">
        <f t="shared" si="15"/>
        <v>0</v>
      </c>
      <c r="M112" s="55">
        <f>SUMIFS($J:$J,$C:$C,Data!$B$6,$B:$B,$B112)</f>
        <v>0</v>
      </c>
      <c r="N112" s="55">
        <f>SUMIFS($J:$J,$C:$C,Data!$B$7,$B:$B,$B112)</f>
        <v>0</v>
      </c>
      <c r="O112" s="55">
        <f>SUMIFS($J:$J,$C:$C,Data!$B$8,$B:$B,$B112)</f>
        <v>0</v>
      </c>
      <c r="P112" s="55">
        <f t="shared" si="20"/>
        <v>0</v>
      </c>
      <c r="Q112" s="55">
        <f t="shared" si="21"/>
        <v>0</v>
      </c>
      <c r="R112" s="25" t="b">
        <f>AND($L112="A",$C$5=Data!$G$24)</f>
        <v>0</v>
      </c>
      <c r="S112" s="25" t="b">
        <f>AND($L112="A",$C$5=Data!$G$23)</f>
        <v>0</v>
      </c>
      <c r="T112" s="55">
        <f t="shared" si="22"/>
        <v>0</v>
      </c>
      <c r="U112" s="55">
        <f t="shared" si="16"/>
        <v>0</v>
      </c>
      <c r="V112" s="25" t="b">
        <f>AND($L112="B",$C$6=Data!$G$24)</f>
        <v>0</v>
      </c>
      <c r="W112" s="25" t="b">
        <f>AND($L112="B",$C$6=Data!$G$23)</f>
        <v>0</v>
      </c>
      <c r="X112" s="55">
        <f t="shared" si="23"/>
        <v>0</v>
      </c>
      <c r="Y112" s="55">
        <f t="shared" si="17"/>
        <v>0</v>
      </c>
      <c r="Z112" s="25" t="b">
        <f>AND($L112="C",$C$7=Data!$G$24)</f>
        <v>0</v>
      </c>
      <c r="AA112" s="25" t="b">
        <f>AND($L112="C",$C$7=Data!$G$23)</f>
        <v>0</v>
      </c>
      <c r="AB112" s="55">
        <f t="shared" si="24"/>
        <v>0</v>
      </c>
      <c r="AC112" s="55">
        <f t="shared" si="18"/>
        <v>0</v>
      </c>
      <c r="AE112" s="55">
        <f t="shared" si="25"/>
        <v>0</v>
      </c>
      <c r="AG112" s="125" t="b">
        <f>OR(AND($C$5=Data!$G$24,K112="A"),AND($C$6=Data!$G$24,K112="B"),AND($C$7=Data!$G$24,K112="C"))*COUNTIFS(B:B,B112,K:K,K112,B:B,"&lt;&gt;"&amp;"",C:C,"&lt;&gt;"&amp;"")&gt;1</f>
        <v>0</v>
      </c>
      <c r="AH112" s="125" t="b">
        <f t="shared" si="26"/>
        <v>0</v>
      </c>
      <c r="AI112" s="55">
        <f t="shared" si="27"/>
        <v>0</v>
      </c>
    </row>
    <row r="113" spans="1:35" ht="30.75" customHeight="1" x14ac:dyDescent="0.25">
      <c r="A113" s="57"/>
      <c r="B113" s="57"/>
      <c r="C113" s="59"/>
      <c r="D113" s="119"/>
      <c r="E113" s="43"/>
      <c r="F113" s="43"/>
      <c r="G113" s="58"/>
      <c r="H113" s="123"/>
      <c r="I113" s="132"/>
      <c r="J113" s="135">
        <f t="shared" si="19"/>
        <v>0</v>
      </c>
      <c r="K113" s="64" t="str">
        <f t="shared" si="14"/>
        <v>0</v>
      </c>
      <c r="L113" s="65" t="str">
        <f t="shared" si="15"/>
        <v>0</v>
      </c>
      <c r="M113" s="55">
        <f>SUMIFS($J:$J,$C:$C,Data!$B$6,$B:$B,$B113)</f>
        <v>0</v>
      </c>
      <c r="N113" s="55">
        <f>SUMIFS($J:$J,$C:$C,Data!$B$7,$B:$B,$B113)</f>
        <v>0</v>
      </c>
      <c r="O113" s="55">
        <f>SUMIFS($J:$J,$C:$C,Data!$B$8,$B:$B,$B113)</f>
        <v>0</v>
      </c>
      <c r="P113" s="55">
        <f t="shared" si="20"/>
        <v>0</v>
      </c>
      <c r="Q113" s="55">
        <f t="shared" si="21"/>
        <v>0</v>
      </c>
      <c r="R113" s="25" t="b">
        <f>AND($L113="A",$C$5=Data!$G$24)</f>
        <v>0</v>
      </c>
      <c r="S113" s="25" t="b">
        <f>AND($L113="A",$C$5=Data!$G$23)</f>
        <v>0</v>
      </c>
      <c r="T113" s="55">
        <f t="shared" si="22"/>
        <v>0</v>
      </c>
      <c r="U113" s="55">
        <f t="shared" si="16"/>
        <v>0</v>
      </c>
      <c r="V113" s="25" t="b">
        <f>AND($L113="B",$C$6=Data!$G$24)</f>
        <v>0</v>
      </c>
      <c r="W113" s="25" t="b">
        <f>AND($L113="B",$C$6=Data!$G$23)</f>
        <v>0</v>
      </c>
      <c r="X113" s="55">
        <f t="shared" si="23"/>
        <v>0</v>
      </c>
      <c r="Y113" s="55">
        <f t="shared" si="17"/>
        <v>0</v>
      </c>
      <c r="Z113" s="25" t="b">
        <f>AND($L113="C",$C$7=Data!$G$24)</f>
        <v>0</v>
      </c>
      <c r="AA113" s="25" t="b">
        <f>AND($L113="C",$C$7=Data!$G$23)</f>
        <v>0</v>
      </c>
      <c r="AB113" s="55">
        <f t="shared" si="24"/>
        <v>0</v>
      </c>
      <c r="AC113" s="55">
        <f t="shared" si="18"/>
        <v>0</v>
      </c>
      <c r="AE113" s="55">
        <f t="shared" si="25"/>
        <v>0</v>
      </c>
      <c r="AG113" s="125" t="b">
        <f>OR(AND($C$5=Data!$G$24,K113="A"),AND($C$6=Data!$G$24,K113="B"),AND($C$7=Data!$G$24,K113="C"))*COUNTIFS(B:B,B113,K:K,K113,B:B,"&lt;&gt;"&amp;"",C:C,"&lt;&gt;"&amp;"")&gt;1</f>
        <v>0</v>
      </c>
      <c r="AH113" s="125" t="b">
        <f t="shared" si="26"/>
        <v>0</v>
      </c>
      <c r="AI113" s="55">
        <f t="shared" si="27"/>
        <v>0</v>
      </c>
    </row>
    <row r="114" spans="1:35" ht="30.75" customHeight="1" x14ac:dyDescent="0.25">
      <c r="A114" s="57"/>
      <c r="B114" s="57"/>
      <c r="C114" s="59"/>
      <c r="D114" s="119"/>
      <c r="E114" s="43"/>
      <c r="F114" s="43"/>
      <c r="G114" s="58"/>
      <c r="H114" s="123"/>
      <c r="I114" s="132"/>
      <c r="J114" s="135">
        <f t="shared" si="19"/>
        <v>0</v>
      </c>
      <c r="K114" s="64" t="str">
        <f t="shared" si="14"/>
        <v>0</v>
      </c>
      <c r="L114" s="65" t="str">
        <f t="shared" si="15"/>
        <v>0</v>
      </c>
      <c r="M114" s="55">
        <f>SUMIFS($J:$J,$C:$C,Data!$B$6,$B:$B,$B114)</f>
        <v>0</v>
      </c>
      <c r="N114" s="55">
        <f>SUMIFS($J:$J,$C:$C,Data!$B$7,$B:$B,$B114)</f>
        <v>0</v>
      </c>
      <c r="O114" s="55">
        <f>SUMIFS($J:$J,$C:$C,Data!$B$8,$B:$B,$B114)</f>
        <v>0</v>
      </c>
      <c r="P114" s="55">
        <f t="shared" si="20"/>
        <v>0</v>
      </c>
      <c r="Q114" s="55">
        <f t="shared" si="21"/>
        <v>0</v>
      </c>
      <c r="R114" s="25" t="b">
        <f>AND($L114="A",$C$5=Data!$G$24)</f>
        <v>0</v>
      </c>
      <c r="S114" s="25" t="b">
        <f>AND($L114="A",$C$5=Data!$G$23)</f>
        <v>0</v>
      </c>
      <c r="T114" s="55">
        <f t="shared" si="22"/>
        <v>0</v>
      </c>
      <c r="U114" s="55">
        <f t="shared" si="16"/>
        <v>0</v>
      </c>
      <c r="V114" s="25" t="b">
        <f>AND($L114="B",$C$6=Data!$G$24)</f>
        <v>0</v>
      </c>
      <c r="W114" s="25" t="b">
        <f>AND($L114="B",$C$6=Data!$G$23)</f>
        <v>0</v>
      </c>
      <c r="X114" s="55">
        <f t="shared" si="23"/>
        <v>0</v>
      </c>
      <c r="Y114" s="55">
        <f t="shared" si="17"/>
        <v>0</v>
      </c>
      <c r="Z114" s="25" t="b">
        <f>AND($L114="C",$C$7=Data!$G$24)</f>
        <v>0</v>
      </c>
      <c r="AA114" s="25" t="b">
        <f>AND($L114="C",$C$7=Data!$G$23)</f>
        <v>0</v>
      </c>
      <c r="AB114" s="55">
        <f t="shared" si="24"/>
        <v>0</v>
      </c>
      <c r="AC114" s="55">
        <f t="shared" si="18"/>
        <v>0</v>
      </c>
      <c r="AE114" s="55">
        <f t="shared" si="25"/>
        <v>0</v>
      </c>
      <c r="AG114" s="125" t="b">
        <f>OR(AND($C$5=Data!$G$24,K114="A"),AND($C$6=Data!$G$24,K114="B"),AND($C$7=Data!$G$24,K114="C"))*COUNTIFS(B:B,B114,K:K,K114,B:B,"&lt;&gt;"&amp;"",C:C,"&lt;&gt;"&amp;"")&gt;1</f>
        <v>0</v>
      </c>
      <c r="AH114" s="125" t="b">
        <f t="shared" si="26"/>
        <v>0</v>
      </c>
      <c r="AI114" s="55">
        <f t="shared" si="27"/>
        <v>0</v>
      </c>
    </row>
    <row r="115" spans="1:35" ht="30.75" customHeight="1" x14ac:dyDescent="0.25">
      <c r="A115" s="57"/>
      <c r="B115" s="57"/>
      <c r="C115" s="59"/>
      <c r="D115" s="119"/>
      <c r="E115" s="43"/>
      <c r="F115" s="43"/>
      <c r="G115" s="58"/>
      <c r="H115" s="123"/>
      <c r="I115" s="132"/>
      <c r="J115" s="135">
        <f t="shared" si="19"/>
        <v>0</v>
      </c>
      <c r="K115" s="64" t="str">
        <f t="shared" si="14"/>
        <v>0</v>
      </c>
      <c r="L115" s="65" t="str">
        <f t="shared" si="15"/>
        <v>0</v>
      </c>
      <c r="M115" s="55">
        <f>SUMIFS($J:$J,$C:$C,Data!$B$6,$B:$B,$B115)</f>
        <v>0</v>
      </c>
      <c r="N115" s="55">
        <f>SUMIFS($J:$J,$C:$C,Data!$B$7,$B:$B,$B115)</f>
        <v>0</v>
      </c>
      <c r="O115" s="55">
        <f>SUMIFS($J:$J,$C:$C,Data!$B$8,$B:$B,$B115)</f>
        <v>0</v>
      </c>
      <c r="P115" s="55">
        <f t="shared" si="20"/>
        <v>0</v>
      </c>
      <c r="Q115" s="55">
        <f t="shared" si="21"/>
        <v>0</v>
      </c>
      <c r="R115" s="25" t="b">
        <f>AND($L115="A",$C$5=Data!$G$24)</f>
        <v>0</v>
      </c>
      <c r="S115" s="25" t="b">
        <f>AND($L115="A",$C$5=Data!$G$23)</f>
        <v>0</v>
      </c>
      <c r="T115" s="55">
        <f t="shared" si="22"/>
        <v>0</v>
      </c>
      <c r="U115" s="55">
        <f t="shared" si="16"/>
        <v>0</v>
      </c>
      <c r="V115" s="25" t="b">
        <f>AND($L115="B",$C$6=Data!$G$24)</f>
        <v>0</v>
      </c>
      <c r="W115" s="25" t="b">
        <f>AND($L115="B",$C$6=Data!$G$23)</f>
        <v>0</v>
      </c>
      <c r="X115" s="55">
        <f t="shared" si="23"/>
        <v>0</v>
      </c>
      <c r="Y115" s="55">
        <f t="shared" si="17"/>
        <v>0</v>
      </c>
      <c r="Z115" s="25" t="b">
        <f>AND($L115="C",$C$7=Data!$G$24)</f>
        <v>0</v>
      </c>
      <c r="AA115" s="25" t="b">
        <f>AND($L115="C",$C$7=Data!$G$23)</f>
        <v>0</v>
      </c>
      <c r="AB115" s="55">
        <f t="shared" si="24"/>
        <v>0</v>
      </c>
      <c r="AC115" s="55">
        <f t="shared" si="18"/>
        <v>0</v>
      </c>
      <c r="AE115" s="55">
        <f t="shared" si="25"/>
        <v>0</v>
      </c>
      <c r="AG115" s="125" t="b">
        <f>OR(AND($C$5=Data!$G$24,K115="A"),AND($C$6=Data!$G$24,K115="B"),AND($C$7=Data!$G$24,K115="C"))*COUNTIFS(B:B,B115,K:K,K115,B:B,"&lt;&gt;"&amp;"",C:C,"&lt;&gt;"&amp;"")&gt;1</f>
        <v>0</v>
      </c>
      <c r="AH115" s="125" t="b">
        <f t="shared" si="26"/>
        <v>0</v>
      </c>
      <c r="AI115" s="55">
        <f t="shared" si="27"/>
        <v>0</v>
      </c>
    </row>
    <row r="116" spans="1:35" ht="30.75" customHeight="1" x14ac:dyDescent="0.25">
      <c r="A116" s="57"/>
      <c r="B116" s="57"/>
      <c r="C116" s="59"/>
      <c r="D116" s="119"/>
      <c r="E116" s="43"/>
      <c r="F116" s="43"/>
      <c r="G116" s="58"/>
      <c r="H116" s="123"/>
      <c r="I116" s="132"/>
      <c r="J116" s="135">
        <f t="shared" si="19"/>
        <v>0</v>
      </c>
      <c r="K116" s="64" t="str">
        <f t="shared" si="14"/>
        <v>0</v>
      </c>
      <c r="L116" s="65" t="str">
        <f t="shared" si="15"/>
        <v>0</v>
      </c>
      <c r="M116" s="55">
        <f>SUMIFS($J:$J,$C:$C,Data!$B$6,$B:$B,$B116)</f>
        <v>0</v>
      </c>
      <c r="N116" s="55">
        <f>SUMIFS($J:$J,$C:$C,Data!$B$7,$B:$B,$B116)</f>
        <v>0</v>
      </c>
      <c r="O116" s="55">
        <f>SUMIFS($J:$J,$C:$C,Data!$B$8,$B:$B,$B116)</f>
        <v>0</v>
      </c>
      <c r="P116" s="55">
        <f t="shared" si="20"/>
        <v>0</v>
      </c>
      <c r="Q116" s="55">
        <f t="shared" si="21"/>
        <v>0</v>
      </c>
      <c r="R116" s="25" t="b">
        <f>AND($L116="A",$C$5=Data!$G$24)</f>
        <v>0</v>
      </c>
      <c r="S116" s="25" t="b">
        <f>AND($L116="A",$C$5=Data!$G$23)</f>
        <v>0</v>
      </c>
      <c r="T116" s="55">
        <f t="shared" si="22"/>
        <v>0</v>
      </c>
      <c r="U116" s="55">
        <f t="shared" si="16"/>
        <v>0</v>
      </c>
      <c r="V116" s="25" t="b">
        <f>AND($L116="B",$C$6=Data!$G$24)</f>
        <v>0</v>
      </c>
      <c r="W116" s="25" t="b">
        <f>AND($L116="B",$C$6=Data!$G$23)</f>
        <v>0</v>
      </c>
      <c r="X116" s="55">
        <f t="shared" si="23"/>
        <v>0</v>
      </c>
      <c r="Y116" s="55">
        <f t="shared" si="17"/>
        <v>0</v>
      </c>
      <c r="Z116" s="25" t="b">
        <f>AND($L116="C",$C$7=Data!$G$24)</f>
        <v>0</v>
      </c>
      <c r="AA116" s="25" t="b">
        <f>AND($L116="C",$C$7=Data!$G$23)</f>
        <v>0</v>
      </c>
      <c r="AB116" s="55">
        <f t="shared" si="24"/>
        <v>0</v>
      </c>
      <c r="AC116" s="55">
        <f t="shared" si="18"/>
        <v>0</v>
      </c>
      <c r="AE116" s="55">
        <f t="shared" si="25"/>
        <v>0</v>
      </c>
      <c r="AG116" s="125" t="b">
        <f>OR(AND($C$5=Data!$G$24,K116="A"),AND($C$6=Data!$G$24,K116="B"),AND($C$7=Data!$G$24,K116="C"))*COUNTIFS(B:B,B116,K:K,K116,B:B,"&lt;&gt;"&amp;"",C:C,"&lt;&gt;"&amp;"")&gt;1</f>
        <v>0</v>
      </c>
      <c r="AH116" s="125" t="b">
        <f t="shared" si="26"/>
        <v>0</v>
      </c>
      <c r="AI116" s="55">
        <f t="shared" si="27"/>
        <v>0</v>
      </c>
    </row>
    <row r="117" spans="1:35" ht="30.75" customHeight="1" x14ac:dyDescent="0.25">
      <c r="A117" s="57"/>
      <c r="B117" s="57"/>
      <c r="C117" s="59"/>
      <c r="D117" s="119"/>
      <c r="E117" s="43"/>
      <c r="F117" s="43"/>
      <c r="G117" s="58"/>
      <c r="H117" s="123"/>
      <c r="I117" s="132"/>
      <c r="J117" s="135">
        <f t="shared" si="19"/>
        <v>0</v>
      </c>
      <c r="K117" s="64" t="str">
        <f t="shared" si="14"/>
        <v>0</v>
      </c>
      <c r="L117" s="65" t="str">
        <f t="shared" si="15"/>
        <v>0</v>
      </c>
      <c r="M117" s="55">
        <f>SUMIFS($J:$J,$C:$C,Data!$B$6,$B:$B,$B117)</f>
        <v>0</v>
      </c>
      <c r="N117" s="55">
        <f>SUMIFS($J:$J,$C:$C,Data!$B$7,$B:$B,$B117)</f>
        <v>0</v>
      </c>
      <c r="O117" s="55">
        <f>SUMIFS($J:$J,$C:$C,Data!$B$8,$B:$B,$B117)</f>
        <v>0</v>
      </c>
      <c r="P117" s="55">
        <f t="shared" si="20"/>
        <v>0</v>
      </c>
      <c r="Q117" s="55">
        <f t="shared" si="21"/>
        <v>0</v>
      </c>
      <c r="R117" s="25" t="b">
        <f>AND($L117="A",$C$5=Data!$G$24)</f>
        <v>0</v>
      </c>
      <c r="S117" s="25" t="b">
        <f>AND($L117="A",$C$5=Data!$G$23)</f>
        <v>0</v>
      </c>
      <c r="T117" s="55">
        <f t="shared" si="22"/>
        <v>0</v>
      </c>
      <c r="U117" s="55">
        <f t="shared" si="16"/>
        <v>0</v>
      </c>
      <c r="V117" s="25" t="b">
        <f>AND($L117="B",$C$6=Data!$G$24)</f>
        <v>0</v>
      </c>
      <c r="W117" s="25" t="b">
        <f>AND($L117="B",$C$6=Data!$G$23)</f>
        <v>0</v>
      </c>
      <c r="X117" s="55">
        <f t="shared" si="23"/>
        <v>0</v>
      </c>
      <c r="Y117" s="55">
        <f t="shared" si="17"/>
        <v>0</v>
      </c>
      <c r="Z117" s="25" t="b">
        <f>AND($L117="C",$C$7=Data!$G$24)</f>
        <v>0</v>
      </c>
      <c r="AA117" s="25" t="b">
        <f>AND($L117="C",$C$7=Data!$G$23)</f>
        <v>0</v>
      </c>
      <c r="AB117" s="55">
        <f t="shared" si="24"/>
        <v>0</v>
      </c>
      <c r="AC117" s="55">
        <f t="shared" si="18"/>
        <v>0</v>
      </c>
      <c r="AE117" s="55">
        <f t="shared" si="25"/>
        <v>0</v>
      </c>
      <c r="AG117" s="125" t="b">
        <f>OR(AND($C$5=Data!$G$24,K117="A"),AND($C$6=Data!$G$24,K117="B"),AND($C$7=Data!$G$24,K117="C"))*COUNTIFS(B:B,B117,K:K,K117,B:B,"&lt;&gt;"&amp;"",C:C,"&lt;&gt;"&amp;"")&gt;1</f>
        <v>0</v>
      </c>
      <c r="AH117" s="125" t="b">
        <f t="shared" si="26"/>
        <v>0</v>
      </c>
      <c r="AI117" s="55">
        <f t="shared" si="27"/>
        <v>0</v>
      </c>
    </row>
    <row r="118" spans="1:35" ht="30.75" customHeight="1" x14ac:dyDescent="0.25">
      <c r="A118" s="57"/>
      <c r="B118" s="57"/>
      <c r="C118" s="59"/>
      <c r="D118" s="119"/>
      <c r="E118" s="43"/>
      <c r="F118" s="43"/>
      <c r="G118" s="58"/>
      <c r="H118" s="123"/>
      <c r="I118" s="132"/>
      <c r="J118" s="135">
        <f t="shared" si="19"/>
        <v>0</v>
      </c>
      <c r="K118" s="64" t="str">
        <f t="shared" si="14"/>
        <v>0</v>
      </c>
      <c r="L118" s="65" t="str">
        <f t="shared" si="15"/>
        <v>0</v>
      </c>
      <c r="M118" s="55">
        <f>SUMIFS($J:$J,$C:$C,Data!$B$6,$B:$B,$B118)</f>
        <v>0</v>
      </c>
      <c r="N118" s="55">
        <f>SUMIFS($J:$J,$C:$C,Data!$B$7,$B:$B,$B118)</f>
        <v>0</v>
      </c>
      <c r="O118" s="55">
        <f>SUMIFS($J:$J,$C:$C,Data!$B$8,$B:$B,$B118)</f>
        <v>0</v>
      </c>
      <c r="P118" s="55">
        <f t="shared" si="20"/>
        <v>0</v>
      </c>
      <c r="Q118" s="55">
        <f t="shared" si="21"/>
        <v>0</v>
      </c>
      <c r="R118" s="25" t="b">
        <f>AND($L118="A",$C$5=Data!$G$24)</f>
        <v>0</v>
      </c>
      <c r="S118" s="25" t="b">
        <f>AND($L118="A",$C$5=Data!$G$23)</f>
        <v>0</v>
      </c>
      <c r="T118" s="55">
        <f t="shared" si="22"/>
        <v>0</v>
      </c>
      <c r="U118" s="55">
        <f t="shared" si="16"/>
        <v>0</v>
      </c>
      <c r="V118" s="25" t="b">
        <f>AND($L118="B",$C$6=Data!$G$24)</f>
        <v>0</v>
      </c>
      <c r="W118" s="25" t="b">
        <f>AND($L118="B",$C$6=Data!$G$23)</f>
        <v>0</v>
      </c>
      <c r="X118" s="55">
        <f t="shared" si="23"/>
        <v>0</v>
      </c>
      <c r="Y118" s="55">
        <f t="shared" si="17"/>
        <v>0</v>
      </c>
      <c r="Z118" s="25" t="b">
        <f>AND($L118="C",$C$7=Data!$G$24)</f>
        <v>0</v>
      </c>
      <c r="AA118" s="25" t="b">
        <f>AND($L118="C",$C$7=Data!$G$23)</f>
        <v>0</v>
      </c>
      <c r="AB118" s="55">
        <f t="shared" si="24"/>
        <v>0</v>
      </c>
      <c r="AC118" s="55">
        <f t="shared" si="18"/>
        <v>0</v>
      </c>
      <c r="AE118" s="55">
        <f t="shared" si="25"/>
        <v>0</v>
      </c>
      <c r="AG118" s="125" t="b">
        <f>OR(AND($C$5=Data!$G$24,K118="A"),AND($C$6=Data!$G$24,K118="B"),AND($C$7=Data!$G$24,K118="C"))*COUNTIFS(B:B,B118,K:K,K118,B:B,"&lt;&gt;"&amp;"",C:C,"&lt;&gt;"&amp;"")&gt;1</f>
        <v>0</v>
      </c>
      <c r="AH118" s="125" t="b">
        <f t="shared" si="26"/>
        <v>0</v>
      </c>
      <c r="AI118" s="55">
        <f t="shared" si="27"/>
        <v>0</v>
      </c>
    </row>
    <row r="119" spans="1:35" ht="30.75" customHeight="1" x14ac:dyDescent="0.25">
      <c r="A119" s="57"/>
      <c r="B119" s="57"/>
      <c r="C119" s="59"/>
      <c r="D119" s="119"/>
      <c r="E119" s="43"/>
      <c r="F119" s="43"/>
      <c r="G119" s="58"/>
      <c r="H119" s="123"/>
      <c r="I119" s="132"/>
      <c r="J119" s="135">
        <f t="shared" si="19"/>
        <v>0</v>
      </c>
      <c r="K119" s="64" t="str">
        <f t="shared" si="14"/>
        <v>0</v>
      </c>
      <c r="L119" s="65" t="str">
        <f t="shared" si="15"/>
        <v>0</v>
      </c>
      <c r="M119" s="55">
        <f>SUMIFS($J:$J,$C:$C,Data!$B$6,$B:$B,$B119)</f>
        <v>0</v>
      </c>
      <c r="N119" s="55">
        <f>SUMIFS($J:$J,$C:$C,Data!$B$7,$B:$B,$B119)</f>
        <v>0</v>
      </c>
      <c r="O119" s="55">
        <f>SUMIFS($J:$J,$C:$C,Data!$B$8,$B:$B,$B119)</f>
        <v>0</v>
      </c>
      <c r="P119" s="55">
        <f t="shared" si="20"/>
        <v>0</v>
      </c>
      <c r="Q119" s="55">
        <f t="shared" si="21"/>
        <v>0</v>
      </c>
      <c r="R119" s="25" t="b">
        <f>AND($L119="A",$C$5=Data!$G$24)</f>
        <v>0</v>
      </c>
      <c r="S119" s="25" t="b">
        <f>AND($L119="A",$C$5=Data!$G$23)</f>
        <v>0</v>
      </c>
      <c r="T119" s="55">
        <f t="shared" si="22"/>
        <v>0</v>
      </c>
      <c r="U119" s="55">
        <f t="shared" si="16"/>
        <v>0</v>
      </c>
      <c r="V119" s="25" t="b">
        <f>AND($L119="B",$C$6=Data!$G$24)</f>
        <v>0</v>
      </c>
      <c r="W119" s="25" t="b">
        <f>AND($L119="B",$C$6=Data!$G$23)</f>
        <v>0</v>
      </c>
      <c r="X119" s="55">
        <f t="shared" si="23"/>
        <v>0</v>
      </c>
      <c r="Y119" s="55">
        <f t="shared" si="17"/>
        <v>0</v>
      </c>
      <c r="Z119" s="25" t="b">
        <f>AND($L119="C",$C$7=Data!$G$24)</f>
        <v>0</v>
      </c>
      <c r="AA119" s="25" t="b">
        <f>AND($L119="C",$C$7=Data!$G$23)</f>
        <v>0</v>
      </c>
      <c r="AB119" s="55">
        <f t="shared" si="24"/>
        <v>0</v>
      </c>
      <c r="AC119" s="55">
        <f t="shared" si="18"/>
        <v>0</v>
      </c>
      <c r="AE119" s="55">
        <f t="shared" si="25"/>
        <v>0</v>
      </c>
      <c r="AG119" s="125" t="b">
        <f>OR(AND($C$5=Data!$G$24,K119="A"),AND($C$6=Data!$G$24,K119="B"),AND($C$7=Data!$G$24,K119="C"))*COUNTIFS(B:B,B119,K:K,K119,B:B,"&lt;&gt;"&amp;"",C:C,"&lt;&gt;"&amp;"")&gt;1</f>
        <v>0</v>
      </c>
      <c r="AH119" s="125" t="b">
        <f t="shared" si="26"/>
        <v>0</v>
      </c>
      <c r="AI119" s="55">
        <f t="shared" si="27"/>
        <v>0</v>
      </c>
    </row>
    <row r="120" spans="1:35" ht="30.75" customHeight="1" x14ac:dyDescent="0.25">
      <c r="A120" s="57"/>
      <c r="B120" s="57"/>
      <c r="C120" s="59"/>
      <c r="D120" s="119"/>
      <c r="E120" s="43"/>
      <c r="F120" s="43"/>
      <c r="G120" s="58"/>
      <c r="H120" s="123"/>
      <c r="I120" s="132"/>
      <c r="J120" s="135">
        <f t="shared" si="19"/>
        <v>0</v>
      </c>
      <c r="K120" s="64" t="str">
        <f t="shared" si="14"/>
        <v>0</v>
      </c>
      <c r="L120" s="65" t="str">
        <f t="shared" si="15"/>
        <v>0</v>
      </c>
      <c r="M120" s="55">
        <f>SUMIFS($J:$J,$C:$C,Data!$B$6,$B:$B,$B120)</f>
        <v>0</v>
      </c>
      <c r="N120" s="55">
        <f>SUMIFS($J:$J,$C:$C,Data!$B$7,$B:$B,$B120)</f>
        <v>0</v>
      </c>
      <c r="O120" s="55">
        <f>SUMIFS($J:$J,$C:$C,Data!$B$8,$B:$B,$B120)</f>
        <v>0</v>
      </c>
      <c r="P120" s="55">
        <f t="shared" si="20"/>
        <v>0</v>
      </c>
      <c r="Q120" s="55">
        <f t="shared" si="21"/>
        <v>0</v>
      </c>
      <c r="R120" s="25" t="b">
        <f>AND($L120="A",$C$5=Data!$G$24)</f>
        <v>0</v>
      </c>
      <c r="S120" s="25" t="b">
        <f>AND($L120="A",$C$5=Data!$G$23)</f>
        <v>0</v>
      </c>
      <c r="T120" s="55">
        <f t="shared" si="22"/>
        <v>0</v>
      </c>
      <c r="U120" s="55">
        <f t="shared" si="16"/>
        <v>0</v>
      </c>
      <c r="V120" s="25" t="b">
        <f>AND($L120="B",$C$6=Data!$G$24)</f>
        <v>0</v>
      </c>
      <c r="W120" s="25" t="b">
        <f>AND($L120="B",$C$6=Data!$G$23)</f>
        <v>0</v>
      </c>
      <c r="X120" s="55">
        <f t="shared" si="23"/>
        <v>0</v>
      </c>
      <c r="Y120" s="55">
        <f t="shared" si="17"/>
        <v>0</v>
      </c>
      <c r="Z120" s="25" t="b">
        <f>AND($L120="C",$C$7=Data!$G$24)</f>
        <v>0</v>
      </c>
      <c r="AA120" s="25" t="b">
        <f>AND($L120="C",$C$7=Data!$G$23)</f>
        <v>0</v>
      </c>
      <c r="AB120" s="55">
        <f t="shared" si="24"/>
        <v>0</v>
      </c>
      <c r="AC120" s="55">
        <f t="shared" si="18"/>
        <v>0</v>
      </c>
      <c r="AE120" s="55">
        <f t="shared" si="25"/>
        <v>0</v>
      </c>
      <c r="AG120" s="125" t="b">
        <f>OR(AND($C$5=Data!$G$24,K120="A"),AND($C$6=Data!$G$24,K120="B"),AND($C$7=Data!$G$24,K120="C"))*COUNTIFS(B:B,B120,K:K,K120,B:B,"&lt;&gt;"&amp;"",C:C,"&lt;&gt;"&amp;"")&gt;1</f>
        <v>0</v>
      </c>
      <c r="AH120" s="125" t="b">
        <f t="shared" si="26"/>
        <v>0</v>
      </c>
      <c r="AI120" s="55">
        <f t="shared" si="27"/>
        <v>0</v>
      </c>
    </row>
    <row r="121" spans="1:35" ht="30.75" customHeight="1" x14ac:dyDescent="0.25">
      <c r="A121" s="57"/>
      <c r="B121" s="57"/>
      <c r="C121" s="59"/>
      <c r="D121" s="119"/>
      <c r="E121" s="43"/>
      <c r="F121" s="43"/>
      <c r="G121" s="58"/>
      <c r="H121" s="123"/>
      <c r="I121" s="132"/>
      <c r="J121" s="135">
        <f t="shared" si="19"/>
        <v>0</v>
      </c>
      <c r="K121" s="64" t="str">
        <f t="shared" si="14"/>
        <v>0</v>
      </c>
      <c r="L121" s="65" t="str">
        <f t="shared" si="15"/>
        <v>0</v>
      </c>
      <c r="M121" s="55">
        <f>SUMIFS($J:$J,$C:$C,Data!$B$6,$B:$B,$B121)</f>
        <v>0</v>
      </c>
      <c r="N121" s="55">
        <f>SUMIFS($J:$J,$C:$C,Data!$B$7,$B:$B,$B121)</f>
        <v>0</v>
      </c>
      <c r="O121" s="55">
        <f>SUMIFS($J:$J,$C:$C,Data!$B$8,$B:$B,$B121)</f>
        <v>0</v>
      </c>
      <c r="P121" s="55">
        <f t="shared" si="20"/>
        <v>0</v>
      </c>
      <c r="Q121" s="55">
        <f t="shared" si="21"/>
        <v>0</v>
      </c>
      <c r="R121" s="25" t="b">
        <f>AND($L121="A",$C$5=Data!$G$24)</f>
        <v>0</v>
      </c>
      <c r="S121" s="25" t="b">
        <f>AND($L121="A",$C$5=Data!$G$23)</f>
        <v>0</v>
      </c>
      <c r="T121" s="55">
        <f t="shared" si="22"/>
        <v>0</v>
      </c>
      <c r="U121" s="55">
        <f t="shared" si="16"/>
        <v>0</v>
      </c>
      <c r="V121" s="25" t="b">
        <f>AND($L121="B",$C$6=Data!$G$24)</f>
        <v>0</v>
      </c>
      <c r="W121" s="25" t="b">
        <f>AND($L121="B",$C$6=Data!$G$23)</f>
        <v>0</v>
      </c>
      <c r="X121" s="55">
        <f t="shared" si="23"/>
        <v>0</v>
      </c>
      <c r="Y121" s="55">
        <f t="shared" si="17"/>
        <v>0</v>
      </c>
      <c r="Z121" s="25" t="b">
        <f>AND($L121="C",$C$7=Data!$G$24)</f>
        <v>0</v>
      </c>
      <c r="AA121" s="25" t="b">
        <f>AND($L121="C",$C$7=Data!$G$23)</f>
        <v>0</v>
      </c>
      <c r="AB121" s="55">
        <f t="shared" si="24"/>
        <v>0</v>
      </c>
      <c r="AC121" s="55">
        <f t="shared" si="18"/>
        <v>0</v>
      </c>
      <c r="AE121" s="55">
        <f t="shared" si="25"/>
        <v>0</v>
      </c>
      <c r="AG121" s="125" t="b">
        <f>OR(AND($C$5=Data!$G$24,K121="A"),AND($C$6=Data!$G$24,K121="B"),AND($C$7=Data!$G$24,K121="C"))*COUNTIFS(B:B,B121,K:K,K121,B:B,"&lt;&gt;"&amp;"",C:C,"&lt;&gt;"&amp;"")&gt;1</f>
        <v>0</v>
      </c>
      <c r="AH121" s="125" t="b">
        <f t="shared" si="26"/>
        <v>0</v>
      </c>
      <c r="AI121" s="55">
        <f t="shared" si="27"/>
        <v>0</v>
      </c>
    </row>
    <row r="122" spans="1:35" ht="30.75" customHeight="1" x14ac:dyDescent="0.25">
      <c r="A122" s="57"/>
      <c r="B122" s="57"/>
      <c r="C122" s="59"/>
      <c r="D122" s="119"/>
      <c r="E122" s="43"/>
      <c r="F122" s="43"/>
      <c r="G122" s="58"/>
      <c r="H122" s="123"/>
      <c r="I122" s="132"/>
      <c r="J122" s="135">
        <f t="shared" si="19"/>
        <v>0</v>
      </c>
      <c r="K122" s="64" t="str">
        <f t="shared" si="14"/>
        <v>0</v>
      </c>
      <c r="L122" s="65" t="str">
        <f t="shared" si="15"/>
        <v>0</v>
      </c>
      <c r="M122" s="55">
        <f>SUMIFS($J:$J,$C:$C,Data!$B$6,$B:$B,$B122)</f>
        <v>0</v>
      </c>
      <c r="N122" s="55">
        <f>SUMIFS($J:$J,$C:$C,Data!$B$7,$B:$B,$B122)</f>
        <v>0</v>
      </c>
      <c r="O122" s="55">
        <f>SUMIFS($J:$J,$C:$C,Data!$B$8,$B:$B,$B122)</f>
        <v>0</v>
      </c>
      <c r="P122" s="55">
        <f t="shared" si="20"/>
        <v>0</v>
      </c>
      <c r="Q122" s="55">
        <f t="shared" si="21"/>
        <v>0</v>
      </c>
      <c r="R122" s="25" t="b">
        <f>AND($L122="A",$C$5=Data!$G$24)</f>
        <v>0</v>
      </c>
      <c r="S122" s="25" t="b">
        <f>AND($L122="A",$C$5=Data!$G$23)</f>
        <v>0</v>
      </c>
      <c r="T122" s="55">
        <f t="shared" si="22"/>
        <v>0</v>
      </c>
      <c r="U122" s="55">
        <f t="shared" si="16"/>
        <v>0</v>
      </c>
      <c r="V122" s="25" t="b">
        <f>AND($L122="B",$C$6=Data!$G$24)</f>
        <v>0</v>
      </c>
      <c r="W122" s="25" t="b">
        <f>AND($L122="B",$C$6=Data!$G$23)</f>
        <v>0</v>
      </c>
      <c r="X122" s="55">
        <f t="shared" si="23"/>
        <v>0</v>
      </c>
      <c r="Y122" s="55">
        <f t="shared" si="17"/>
        <v>0</v>
      </c>
      <c r="Z122" s="25" t="b">
        <f>AND($L122="C",$C$7=Data!$G$24)</f>
        <v>0</v>
      </c>
      <c r="AA122" s="25" t="b">
        <f>AND($L122="C",$C$7=Data!$G$23)</f>
        <v>0</v>
      </c>
      <c r="AB122" s="55">
        <f t="shared" si="24"/>
        <v>0</v>
      </c>
      <c r="AC122" s="55">
        <f t="shared" si="18"/>
        <v>0</v>
      </c>
      <c r="AE122" s="55">
        <f t="shared" si="25"/>
        <v>0</v>
      </c>
      <c r="AG122" s="125" t="b">
        <f>OR(AND($C$5=Data!$G$24,K122="A"),AND($C$6=Data!$G$24,K122="B"),AND($C$7=Data!$G$24,K122="C"))*COUNTIFS(B:B,B122,K:K,K122,B:B,"&lt;&gt;"&amp;"",C:C,"&lt;&gt;"&amp;"")&gt;1</f>
        <v>0</v>
      </c>
      <c r="AH122" s="125" t="b">
        <f t="shared" si="26"/>
        <v>0</v>
      </c>
      <c r="AI122" s="55">
        <f t="shared" si="27"/>
        <v>0</v>
      </c>
    </row>
    <row r="123" spans="1:35" ht="30.75" customHeight="1" x14ac:dyDescent="0.25">
      <c r="A123" s="57"/>
      <c r="B123" s="57"/>
      <c r="C123" s="59"/>
      <c r="D123" s="119"/>
      <c r="E123" s="43"/>
      <c r="F123" s="43"/>
      <c r="G123" s="58"/>
      <c r="H123" s="123"/>
      <c r="I123" s="132"/>
      <c r="J123" s="135">
        <f t="shared" si="19"/>
        <v>0</v>
      </c>
      <c r="K123" s="64" t="str">
        <f t="shared" si="14"/>
        <v>0</v>
      </c>
      <c r="L123" s="65" t="str">
        <f t="shared" si="15"/>
        <v>0</v>
      </c>
      <c r="M123" s="55">
        <f>SUMIFS($J:$J,$C:$C,Data!$B$6,$B:$B,$B123)</f>
        <v>0</v>
      </c>
      <c r="N123" s="55">
        <f>SUMIFS($J:$J,$C:$C,Data!$B$7,$B:$B,$B123)</f>
        <v>0</v>
      </c>
      <c r="O123" s="55">
        <f>SUMIFS($J:$J,$C:$C,Data!$B$8,$B:$B,$B123)</f>
        <v>0</v>
      </c>
      <c r="P123" s="55">
        <f t="shared" si="20"/>
        <v>0</v>
      </c>
      <c r="Q123" s="55">
        <f t="shared" si="21"/>
        <v>0</v>
      </c>
      <c r="R123" s="25" t="b">
        <f>AND($L123="A",$C$5=Data!$G$24)</f>
        <v>0</v>
      </c>
      <c r="S123" s="25" t="b">
        <f>AND($L123="A",$C$5=Data!$G$23)</f>
        <v>0</v>
      </c>
      <c r="T123" s="55">
        <f t="shared" si="22"/>
        <v>0</v>
      </c>
      <c r="U123" s="55">
        <f t="shared" si="16"/>
        <v>0</v>
      </c>
      <c r="V123" s="25" t="b">
        <f>AND($L123="B",$C$6=Data!$G$24)</f>
        <v>0</v>
      </c>
      <c r="W123" s="25" t="b">
        <f>AND($L123="B",$C$6=Data!$G$23)</f>
        <v>0</v>
      </c>
      <c r="X123" s="55">
        <f t="shared" si="23"/>
        <v>0</v>
      </c>
      <c r="Y123" s="55">
        <f t="shared" si="17"/>
        <v>0</v>
      </c>
      <c r="Z123" s="25" t="b">
        <f>AND($L123="C",$C$7=Data!$G$24)</f>
        <v>0</v>
      </c>
      <c r="AA123" s="25" t="b">
        <f>AND($L123="C",$C$7=Data!$G$23)</f>
        <v>0</v>
      </c>
      <c r="AB123" s="55">
        <f t="shared" si="24"/>
        <v>0</v>
      </c>
      <c r="AC123" s="55">
        <f t="shared" si="18"/>
        <v>0</v>
      </c>
      <c r="AE123" s="55">
        <f t="shared" si="25"/>
        <v>0</v>
      </c>
      <c r="AG123" s="125" t="b">
        <f>OR(AND($C$5=Data!$G$24,K123="A"),AND($C$6=Data!$G$24,K123="B"),AND($C$7=Data!$G$24,K123="C"))*COUNTIFS(B:B,B123,K:K,K123,B:B,"&lt;&gt;"&amp;"",C:C,"&lt;&gt;"&amp;"")&gt;1</f>
        <v>0</v>
      </c>
      <c r="AH123" s="125" t="b">
        <f t="shared" si="26"/>
        <v>0</v>
      </c>
      <c r="AI123" s="55">
        <f t="shared" si="27"/>
        <v>0</v>
      </c>
    </row>
    <row r="124" spans="1:35" ht="30.75" customHeight="1" x14ac:dyDescent="0.25">
      <c r="A124" s="57"/>
      <c r="B124" s="57"/>
      <c r="C124" s="59"/>
      <c r="D124" s="119"/>
      <c r="E124" s="43"/>
      <c r="F124" s="43"/>
      <c r="G124" s="58"/>
      <c r="H124" s="123"/>
      <c r="I124" s="132"/>
      <c r="J124" s="135">
        <f t="shared" si="19"/>
        <v>0</v>
      </c>
      <c r="K124" s="64" t="str">
        <f t="shared" si="14"/>
        <v>0</v>
      </c>
      <c r="L124" s="65" t="str">
        <f t="shared" si="15"/>
        <v>0</v>
      </c>
      <c r="M124" s="55">
        <f>SUMIFS($J:$J,$C:$C,Data!$B$6,$B:$B,$B124)</f>
        <v>0</v>
      </c>
      <c r="N124" s="55">
        <f>SUMIFS($J:$J,$C:$C,Data!$B$7,$B:$B,$B124)</f>
        <v>0</v>
      </c>
      <c r="O124" s="55">
        <f>SUMIFS($J:$J,$C:$C,Data!$B$8,$B:$B,$B124)</f>
        <v>0</v>
      </c>
      <c r="P124" s="55">
        <f t="shared" si="20"/>
        <v>0</v>
      </c>
      <c r="Q124" s="55">
        <f t="shared" si="21"/>
        <v>0</v>
      </c>
      <c r="R124" s="25" t="b">
        <f>AND($L124="A",$C$5=Data!$G$24)</f>
        <v>0</v>
      </c>
      <c r="S124" s="25" t="b">
        <f>AND($L124="A",$C$5=Data!$G$23)</f>
        <v>0</v>
      </c>
      <c r="T124" s="55">
        <f t="shared" si="22"/>
        <v>0</v>
      </c>
      <c r="U124" s="55">
        <f t="shared" si="16"/>
        <v>0</v>
      </c>
      <c r="V124" s="25" t="b">
        <f>AND($L124="B",$C$6=Data!$G$24)</f>
        <v>0</v>
      </c>
      <c r="W124" s="25" t="b">
        <f>AND($L124="B",$C$6=Data!$G$23)</f>
        <v>0</v>
      </c>
      <c r="X124" s="55">
        <f t="shared" si="23"/>
        <v>0</v>
      </c>
      <c r="Y124" s="55">
        <f t="shared" si="17"/>
        <v>0</v>
      </c>
      <c r="Z124" s="25" t="b">
        <f>AND($L124="C",$C$7=Data!$G$24)</f>
        <v>0</v>
      </c>
      <c r="AA124" s="25" t="b">
        <f>AND($L124="C",$C$7=Data!$G$23)</f>
        <v>0</v>
      </c>
      <c r="AB124" s="55">
        <f t="shared" si="24"/>
        <v>0</v>
      </c>
      <c r="AC124" s="55">
        <f t="shared" si="18"/>
        <v>0</v>
      </c>
      <c r="AE124" s="55">
        <f t="shared" si="25"/>
        <v>0</v>
      </c>
      <c r="AG124" s="125" t="b">
        <f>OR(AND($C$5=Data!$G$24,K124="A"),AND($C$6=Data!$G$24,K124="B"),AND($C$7=Data!$G$24,K124="C"))*COUNTIFS(B:B,B124,K:K,K124,B:B,"&lt;&gt;"&amp;"",C:C,"&lt;&gt;"&amp;"")&gt;1</f>
        <v>0</v>
      </c>
      <c r="AH124" s="125" t="b">
        <f t="shared" si="26"/>
        <v>0</v>
      </c>
      <c r="AI124" s="55">
        <f t="shared" si="27"/>
        <v>0</v>
      </c>
    </row>
    <row r="125" spans="1:35" ht="30.75" customHeight="1" x14ac:dyDescent="0.25">
      <c r="A125" s="57"/>
      <c r="B125" s="57"/>
      <c r="C125" s="59"/>
      <c r="D125" s="119"/>
      <c r="E125" s="43"/>
      <c r="F125" s="43"/>
      <c r="G125" s="58"/>
      <c r="H125" s="123"/>
      <c r="I125" s="132"/>
      <c r="J125" s="135">
        <f t="shared" si="19"/>
        <v>0</v>
      </c>
      <c r="K125" s="64" t="str">
        <f t="shared" si="14"/>
        <v>0</v>
      </c>
      <c r="L125" s="65" t="str">
        <f t="shared" si="15"/>
        <v>0</v>
      </c>
      <c r="M125" s="55">
        <f>SUMIFS($J:$J,$C:$C,Data!$B$6,$B:$B,$B125)</f>
        <v>0</v>
      </c>
      <c r="N125" s="55">
        <f>SUMIFS($J:$J,$C:$C,Data!$B$7,$B:$B,$B125)</f>
        <v>0</v>
      </c>
      <c r="O125" s="55">
        <f>SUMIFS($J:$J,$C:$C,Data!$B$8,$B:$B,$B125)</f>
        <v>0</v>
      </c>
      <c r="P125" s="55">
        <f t="shared" si="20"/>
        <v>0</v>
      </c>
      <c r="Q125" s="55">
        <f t="shared" si="21"/>
        <v>0</v>
      </c>
      <c r="R125" s="25" t="b">
        <f>AND($L125="A",$C$5=Data!$G$24)</f>
        <v>0</v>
      </c>
      <c r="S125" s="25" t="b">
        <f>AND($L125="A",$C$5=Data!$G$23)</f>
        <v>0</v>
      </c>
      <c r="T125" s="55">
        <f t="shared" si="22"/>
        <v>0</v>
      </c>
      <c r="U125" s="55">
        <f t="shared" si="16"/>
        <v>0</v>
      </c>
      <c r="V125" s="25" t="b">
        <f>AND($L125="B",$C$6=Data!$G$24)</f>
        <v>0</v>
      </c>
      <c r="W125" s="25" t="b">
        <f>AND($L125="B",$C$6=Data!$G$23)</f>
        <v>0</v>
      </c>
      <c r="X125" s="55">
        <f t="shared" si="23"/>
        <v>0</v>
      </c>
      <c r="Y125" s="55">
        <f t="shared" si="17"/>
        <v>0</v>
      </c>
      <c r="Z125" s="25" t="b">
        <f>AND($L125="C",$C$7=Data!$G$24)</f>
        <v>0</v>
      </c>
      <c r="AA125" s="25" t="b">
        <f>AND($L125="C",$C$7=Data!$G$23)</f>
        <v>0</v>
      </c>
      <c r="AB125" s="55">
        <f t="shared" si="24"/>
        <v>0</v>
      </c>
      <c r="AC125" s="55">
        <f t="shared" si="18"/>
        <v>0</v>
      </c>
      <c r="AE125" s="55">
        <f t="shared" si="25"/>
        <v>0</v>
      </c>
      <c r="AG125" s="125" t="b">
        <f>OR(AND($C$5=Data!$G$24,K125="A"),AND($C$6=Data!$G$24,K125="B"),AND($C$7=Data!$G$24,K125="C"))*COUNTIFS(B:B,B125,K:K,K125,B:B,"&lt;&gt;"&amp;"",C:C,"&lt;&gt;"&amp;"")&gt;1</f>
        <v>0</v>
      </c>
      <c r="AH125" s="125" t="b">
        <f t="shared" si="26"/>
        <v>0</v>
      </c>
      <c r="AI125" s="55">
        <f t="shared" si="27"/>
        <v>0</v>
      </c>
    </row>
    <row r="126" spans="1:35" ht="30.75" customHeight="1" x14ac:dyDescent="0.25">
      <c r="A126" s="57"/>
      <c r="B126" s="57"/>
      <c r="C126" s="59"/>
      <c r="D126" s="119"/>
      <c r="E126" s="43"/>
      <c r="F126" s="43"/>
      <c r="G126" s="58"/>
      <c r="H126" s="123"/>
      <c r="I126" s="132"/>
      <c r="J126" s="135">
        <f t="shared" si="19"/>
        <v>0</v>
      </c>
      <c r="K126" s="64" t="str">
        <f t="shared" si="14"/>
        <v>0</v>
      </c>
      <c r="L126" s="65" t="str">
        <f t="shared" si="15"/>
        <v>0</v>
      </c>
      <c r="M126" s="55">
        <f>SUMIFS($J:$J,$C:$C,Data!$B$6,$B:$B,$B126)</f>
        <v>0</v>
      </c>
      <c r="N126" s="55">
        <f>SUMIFS($J:$J,$C:$C,Data!$B$7,$B:$B,$B126)</f>
        <v>0</v>
      </c>
      <c r="O126" s="55">
        <f>SUMIFS($J:$J,$C:$C,Data!$B$8,$B:$B,$B126)</f>
        <v>0</v>
      </c>
      <c r="P126" s="55">
        <f t="shared" si="20"/>
        <v>0</v>
      </c>
      <c r="Q126" s="55">
        <f t="shared" si="21"/>
        <v>0</v>
      </c>
      <c r="R126" s="25" t="b">
        <f>AND($L126="A",$C$5=Data!$G$24)</f>
        <v>0</v>
      </c>
      <c r="S126" s="25" t="b">
        <f>AND($L126="A",$C$5=Data!$G$23)</f>
        <v>0</v>
      </c>
      <c r="T126" s="55">
        <f t="shared" si="22"/>
        <v>0</v>
      </c>
      <c r="U126" s="55">
        <f t="shared" si="16"/>
        <v>0</v>
      </c>
      <c r="V126" s="25" t="b">
        <f>AND($L126="B",$C$6=Data!$G$24)</f>
        <v>0</v>
      </c>
      <c r="W126" s="25" t="b">
        <f>AND($L126="B",$C$6=Data!$G$23)</f>
        <v>0</v>
      </c>
      <c r="X126" s="55">
        <f t="shared" si="23"/>
        <v>0</v>
      </c>
      <c r="Y126" s="55">
        <f t="shared" si="17"/>
        <v>0</v>
      </c>
      <c r="Z126" s="25" t="b">
        <f>AND($L126="C",$C$7=Data!$G$24)</f>
        <v>0</v>
      </c>
      <c r="AA126" s="25" t="b">
        <f>AND($L126="C",$C$7=Data!$G$23)</f>
        <v>0</v>
      </c>
      <c r="AB126" s="55">
        <f t="shared" si="24"/>
        <v>0</v>
      </c>
      <c r="AC126" s="55">
        <f t="shared" si="18"/>
        <v>0</v>
      </c>
      <c r="AE126" s="55">
        <f t="shared" si="25"/>
        <v>0</v>
      </c>
      <c r="AG126" s="125" t="b">
        <f>OR(AND($C$5=Data!$G$24,K126="A"),AND($C$6=Data!$G$24,K126="B"),AND($C$7=Data!$G$24,K126="C"))*COUNTIFS(B:B,B126,K:K,K126,B:B,"&lt;&gt;"&amp;"",C:C,"&lt;&gt;"&amp;"")&gt;1</f>
        <v>0</v>
      </c>
      <c r="AH126" s="125" t="b">
        <f t="shared" si="26"/>
        <v>0</v>
      </c>
      <c r="AI126" s="55">
        <f t="shared" si="27"/>
        <v>0</v>
      </c>
    </row>
    <row r="127" spans="1:35" ht="30.75" customHeight="1" x14ac:dyDescent="0.25">
      <c r="A127" s="57"/>
      <c r="B127" s="57"/>
      <c r="C127" s="59"/>
      <c r="D127" s="119"/>
      <c r="E127" s="43"/>
      <c r="F127" s="43"/>
      <c r="G127" s="58"/>
      <c r="H127" s="123"/>
      <c r="I127" s="132"/>
      <c r="J127" s="135">
        <f t="shared" si="19"/>
        <v>0</v>
      </c>
      <c r="K127" s="64" t="str">
        <f t="shared" si="14"/>
        <v>0</v>
      </c>
      <c r="L127" s="65" t="str">
        <f t="shared" si="15"/>
        <v>0</v>
      </c>
      <c r="M127" s="55">
        <f>SUMIFS($J:$J,$C:$C,Data!$B$6,$B:$B,$B127)</f>
        <v>0</v>
      </c>
      <c r="N127" s="55">
        <f>SUMIFS($J:$J,$C:$C,Data!$B$7,$B:$B,$B127)</f>
        <v>0</v>
      </c>
      <c r="O127" s="55">
        <f>SUMIFS($J:$J,$C:$C,Data!$B$8,$B:$B,$B127)</f>
        <v>0</v>
      </c>
      <c r="P127" s="55">
        <f t="shared" si="20"/>
        <v>0</v>
      </c>
      <c r="Q127" s="55">
        <f t="shared" si="21"/>
        <v>0</v>
      </c>
      <c r="R127" s="25" t="b">
        <f>AND($L127="A",$C$5=Data!$G$24)</f>
        <v>0</v>
      </c>
      <c r="S127" s="25" t="b">
        <f>AND($L127="A",$C$5=Data!$G$23)</f>
        <v>0</v>
      </c>
      <c r="T127" s="55">
        <f t="shared" si="22"/>
        <v>0</v>
      </c>
      <c r="U127" s="55">
        <f t="shared" si="16"/>
        <v>0</v>
      </c>
      <c r="V127" s="25" t="b">
        <f>AND($L127="B",$C$6=Data!$G$24)</f>
        <v>0</v>
      </c>
      <c r="W127" s="25" t="b">
        <f>AND($L127="B",$C$6=Data!$G$23)</f>
        <v>0</v>
      </c>
      <c r="X127" s="55">
        <f t="shared" si="23"/>
        <v>0</v>
      </c>
      <c r="Y127" s="55">
        <f t="shared" si="17"/>
        <v>0</v>
      </c>
      <c r="Z127" s="25" t="b">
        <f>AND($L127="C",$C$7=Data!$G$24)</f>
        <v>0</v>
      </c>
      <c r="AA127" s="25" t="b">
        <f>AND($L127="C",$C$7=Data!$G$23)</f>
        <v>0</v>
      </c>
      <c r="AB127" s="55">
        <f t="shared" si="24"/>
        <v>0</v>
      </c>
      <c r="AC127" s="55">
        <f t="shared" si="18"/>
        <v>0</v>
      </c>
      <c r="AE127" s="55">
        <f t="shared" si="25"/>
        <v>0</v>
      </c>
      <c r="AG127" s="125" t="b">
        <f>OR(AND($C$5=Data!$G$24,K127="A"),AND($C$6=Data!$G$24,K127="B"),AND($C$7=Data!$G$24,K127="C"))*COUNTIFS(B:B,B127,K:K,K127,B:B,"&lt;&gt;"&amp;"",C:C,"&lt;&gt;"&amp;"")&gt;1</f>
        <v>0</v>
      </c>
      <c r="AH127" s="125" t="b">
        <f t="shared" si="26"/>
        <v>0</v>
      </c>
      <c r="AI127" s="55">
        <f t="shared" si="27"/>
        <v>0</v>
      </c>
    </row>
    <row r="128" spans="1:35" ht="30.75" customHeight="1" x14ac:dyDescent="0.25">
      <c r="A128" s="57"/>
      <c r="B128" s="57"/>
      <c r="C128" s="59"/>
      <c r="D128" s="119"/>
      <c r="E128" s="43"/>
      <c r="F128" s="43"/>
      <c r="G128" s="58"/>
      <c r="H128" s="123"/>
      <c r="I128" s="132"/>
      <c r="J128" s="135">
        <f t="shared" si="19"/>
        <v>0</v>
      </c>
      <c r="K128" s="64" t="str">
        <f t="shared" si="14"/>
        <v>0</v>
      </c>
      <c r="L128" s="65" t="str">
        <f t="shared" si="15"/>
        <v>0</v>
      </c>
      <c r="M128" s="55">
        <f>SUMIFS($J:$J,$C:$C,Data!$B$6,$B:$B,$B128)</f>
        <v>0</v>
      </c>
      <c r="N128" s="55">
        <f>SUMIFS($J:$J,$C:$C,Data!$B$7,$B:$B,$B128)</f>
        <v>0</v>
      </c>
      <c r="O128" s="55">
        <f>SUMIFS($J:$J,$C:$C,Data!$B$8,$B:$B,$B128)</f>
        <v>0</v>
      </c>
      <c r="P128" s="55">
        <f t="shared" si="20"/>
        <v>0</v>
      </c>
      <c r="Q128" s="55">
        <f t="shared" si="21"/>
        <v>0</v>
      </c>
      <c r="R128" s="25" t="b">
        <f>AND($L128="A",$C$5=Data!$G$24)</f>
        <v>0</v>
      </c>
      <c r="S128" s="25" t="b">
        <f>AND($L128="A",$C$5=Data!$G$23)</f>
        <v>0</v>
      </c>
      <c r="T128" s="55">
        <f t="shared" si="22"/>
        <v>0</v>
      </c>
      <c r="U128" s="55">
        <f t="shared" si="16"/>
        <v>0</v>
      </c>
      <c r="V128" s="25" t="b">
        <f>AND($L128="B",$C$6=Data!$G$24)</f>
        <v>0</v>
      </c>
      <c r="W128" s="25" t="b">
        <f>AND($L128="B",$C$6=Data!$G$23)</f>
        <v>0</v>
      </c>
      <c r="X128" s="55">
        <f t="shared" si="23"/>
        <v>0</v>
      </c>
      <c r="Y128" s="55">
        <f t="shared" si="17"/>
        <v>0</v>
      </c>
      <c r="Z128" s="25" t="b">
        <f>AND($L128="C",$C$7=Data!$G$24)</f>
        <v>0</v>
      </c>
      <c r="AA128" s="25" t="b">
        <f>AND($L128="C",$C$7=Data!$G$23)</f>
        <v>0</v>
      </c>
      <c r="AB128" s="55">
        <f t="shared" si="24"/>
        <v>0</v>
      </c>
      <c r="AC128" s="55">
        <f t="shared" si="18"/>
        <v>0</v>
      </c>
      <c r="AE128" s="55">
        <f t="shared" si="25"/>
        <v>0</v>
      </c>
      <c r="AG128" s="125" t="b">
        <f>OR(AND($C$5=Data!$G$24,K128="A"),AND($C$6=Data!$G$24,K128="B"),AND($C$7=Data!$G$24,K128="C"))*COUNTIFS(B:B,B128,K:K,K128,B:B,"&lt;&gt;"&amp;"",C:C,"&lt;&gt;"&amp;"")&gt;1</f>
        <v>0</v>
      </c>
      <c r="AH128" s="125" t="b">
        <f t="shared" si="26"/>
        <v>0</v>
      </c>
      <c r="AI128" s="55">
        <f t="shared" si="27"/>
        <v>0</v>
      </c>
    </row>
    <row r="129" spans="1:35" ht="30.75" customHeight="1" x14ac:dyDescent="0.25">
      <c r="A129" s="57"/>
      <c r="B129" s="57"/>
      <c r="C129" s="59"/>
      <c r="D129" s="119"/>
      <c r="E129" s="43"/>
      <c r="F129" s="43"/>
      <c r="G129" s="58"/>
      <c r="H129" s="123"/>
      <c r="I129" s="132"/>
      <c r="J129" s="135">
        <f t="shared" si="19"/>
        <v>0</v>
      </c>
      <c r="K129" s="64" t="str">
        <f t="shared" si="14"/>
        <v>0</v>
      </c>
      <c r="L129" s="65" t="str">
        <f t="shared" si="15"/>
        <v>0</v>
      </c>
      <c r="M129" s="55">
        <f>SUMIFS($J:$J,$C:$C,Data!$B$6,$B:$B,$B129)</f>
        <v>0</v>
      </c>
      <c r="N129" s="55">
        <f>SUMIFS($J:$J,$C:$C,Data!$B$7,$B:$B,$B129)</f>
        <v>0</v>
      </c>
      <c r="O129" s="55">
        <f>SUMIFS($J:$J,$C:$C,Data!$B$8,$B:$B,$B129)</f>
        <v>0</v>
      </c>
      <c r="P129" s="55">
        <f t="shared" si="20"/>
        <v>0</v>
      </c>
      <c r="Q129" s="55">
        <f t="shared" si="21"/>
        <v>0</v>
      </c>
      <c r="R129" s="25" t="b">
        <f>AND($L129="A",$C$5=Data!$G$24)</f>
        <v>0</v>
      </c>
      <c r="S129" s="25" t="b">
        <f>AND($L129="A",$C$5=Data!$G$23)</f>
        <v>0</v>
      </c>
      <c r="T129" s="55">
        <f t="shared" si="22"/>
        <v>0</v>
      </c>
      <c r="U129" s="55">
        <f t="shared" si="16"/>
        <v>0</v>
      </c>
      <c r="V129" s="25" t="b">
        <f>AND($L129="B",$C$6=Data!$G$24)</f>
        <v>0</v>
      </c>
      <c r="W129" s="25" t="b">
        <f>AND($L129="B",$C$6=Data!$G$23)</f>
        <v>0</v>
      </c>
      <c r="X129" s="55">
        <f t="shared" si="23"/>
        <v>0</v>
      </c>
      <c r="Y129" s="55">
        <f t="shared" si="17"/>
        <v>0</v>
      </c>
      <c r="Z129" s="25" t="b">
        <f>AND($L129="C",$C$7=Data!$G$24)</f>
        <v>0</v>
      </c>
      <c r="AA129" s="25" t="b">
        <f>AND($L129="C",$C$7=Data!$G$23)</f>
        <v>0</v>
      </c>
      <c r="AB129" s="55">
        <f t="shared" si="24"/>
        <v>0</v>
      </c>
      <c r="AC129" s="55">
        <f t="shared" si="18"/>
        <v>0</v>
      </c>
      <c r="AE129" s="55">
        <f t="shared" si="25"/>
        <v>0</v>
      </c>
      <c r="AG129" s="125" t="b">
        <f>OR(AND($C$5=Data!$G$24,K129="A"),AND($C$6=Data!$G$24,K129="B"),AND($C$7=Data!$G$24,K129="C"))*COUNTIFS(B:B,B129,K:K,K129,B:B,"&lt;&gt;"&amp;"",C:C,"&lt;&gt;"&amp;"")&gt;1</f>
        <v>0</v>
      </c>
      <c r="AH129" s="125" t="b">
        <f t="shared" si="26"/>
        <v>0</v>
      </c>
      <c r="AI129" s="55">
        <f t="shared" si="27"/>
        <v>0</v>
      </c>
    </row>
    <row r="130" spans="1:35" ht="30.75" customHeight="1" x14ac:dyDescent="0.25">
      <c r="A130" s="57"/>
      <c r="B130" s="57"/>
      <c r="C130" s="59"/>
      <c r="D130" s="119"/>
      <c r="E130" s="43"/>
      <c r="F130" s="43"/>
      <c r="G130" s="58"/>
      <c r="H130" s="123"/>
      <c r="I130" s="132"/>
      <c r="J130" s="135">
        <f t="shared" si="19"/>
        <v>0</v>
      </c>
      <c r="K130" s="64" t="str">
        <f t="shared" si="14"/>
        <v>0</v>
      </c>
      <c r="L130" s="65" t="str">
        <f t="shared" si="15"/>
        <v>0</v>
      </c>
      <c r="M130" s="55">
        <f>SUMIFS($J:$J,$C:$C,Data!$B$6,$B:$B,$B130)</f>
        <v>0</v>
      </c>
      <c r="N130" s="55">
        <f>SUMIFS($J:$J,$C:$C,Data!$B$7,$B:$B,$B130)</f>
        <v>0</v>
      </c>
      <c r="O130" s="55">
        <f>SUMIFS($J:$J,$C:$C,Data!$B$8,$B:$B,$B130)</f>
        <v>0</v>
      </c>
      <c r="P130" s="55">
        <f t="shared" si="20"/>
        <v>0</v>
      </c>
      <c r="Q130" s="55">
        <f t="shared" si="21"/>
        <v>0</v>
      </c>
      <c r="R130" s="25" t="b">
        <f>AND($L130="A",$C$5=Data!$G$24)</f>
        <v>0</v>
      </c>
      <c r="S130" s="25" t="b">
        <f>AND($L130="A",$C$5=Data!$G$23)</f>
        <v>0</v>
      </c>
      <c r="T130" s="55">
        <f t="shared" si="22"/>
        <v>0</v>
      </c>
      <c r="U130" s="55">
        <f t="shared" si="16"/>
        <v>0</v>
      </c>
      <c r="V130" s="25" t="b">
        <f>AND($L130="B",$C$6=Data!$G$24)</f>
        <v>0</v>
      </c>
      <c r="W130" s="25" t="b">
        <f>AND($L130="B",$C$6=Data!$G$23)</f>
        <v>0</v>
      </c>
      <c r="X130" s="55">
        <f t="shared" si="23"/>
        <v>0</v>
      </c>
      <c r="Y130" s="55">
        <f t="shared" si="17"/>
        <v>0</v>
      </c>
      <c r="Z130" s="25" t="b">
        <f>AND($L130="C",$C$7=Data!$G$24)</f>
        <v>0</v>
      </c>
      <c r="AA130" s="25" t="b">
        <f>AND($L130="C",$C$7=Data!$G$23)</f>
        <v>0</v>
      </c>
      <c r="AB130" s="55">
        <f t="shared" si="24"/>
        <v>0</v>
      </c>
      <c r="AC130" s="55">
        <f t="shared" si="18"/>
        <v>0</v>
      </c>
      <c r="AE130" s="55">
        <f t="shared" si="25"/>
        <v>0</v>
      </c>
      <c r="AG130" s="125" t="b">
        <f>OR(AND($C$5=Data!$G$24,K130="A"),AND($C$6=Data!$G$24,K130="B"),AND($C$7=Data!$G$24,K130="C"))*COUNTIFS(B:B,B130,K:K,K130,B:B,"&lt;&gt;"&amp;"",C:C,"&lt;&gt;"&amp;"")&gt;1</f>
        <v>0</v>
      </c>
      <c r="AH130" s="125" t="b">
        <f t="shared" si="26"/>
        <v>0</v>
      </c>
      <c r="AI130" s="55">
        <f t="shared" si="27"/>
        <v>0</v>
      </c>
    </row>
    <row r="131" spans="1:35" ht="30.75" customHeight="1" x14ac:dyDescent="0.25">
      <c r="A131" s="57"/>
      <c r="B131" s="57"/>
      <c r="C131" s="59"/>
      <c r="D131" s="119"/>
      <c r="E131" s="43"/>
      <c r="F131" s="43"/>
      <c r="G131" s="58"/>
      <c r="H131" s="123"/>
      <c r="I131" s="132"/>
      <c r="J131" s="135">
        <f t="shared" si="19"/>
        <v>0</v>
      </c>
      <c r="K131" s="64" t="str">
        <f t="shared" si="14"/>
        <v>0</v>
      </c>
      <c r="L131" s="65" t="str">
        <f t="shared" si="15"/>
        <v>0</v>
      </c>
      <c r="M131" s="55">
        <f>SUMIFS($J:$J,$C:$C,Data!$B$6,$B:$B,$B131)</f>
        <v>0</v>
      </c>
      <c r="N131" s="55">
        <f>SUMIFS($J:$J,$C:$C,Data!$B$7,$B:$B,$B131)</f>
        <v>0</v>
      </c>
      <c r="O131" s="55">
        <f>SUMIFS($J:$J,$C:$C,Data!$B$8,$B:$B,$B131)</f>
        <v>0</v>
      </c>
      <c r="P131" s="55">
        <f t="shared" si="20"/>
        <v>0</v>
      </c>
      <c r="Q131" s="55">
        <f t="shared" si="21"/>
        <v>0</v>
      </c>
      <c r="R131" s="25" t="b">
        <f>AND($L131="A",$C$5=Data!$G$24)</f>
        <v>0</v>
      </c>
      <c r="S131" s="25" t="b">
        <f>AND($L131="A",$C$5=Data!$G$23)</f>
        <v>0</v>
      </c>
      <c r="T131" s="55">
        <f t="shared" si="22"/>
        <v>0</v>
      </c>
      <c r="U131" s="55">
        <f t="shared" si="16"/>
        <v>0</v>
      </c>
      <c r="V131" s="25" t="b">
        <f>AND($L131="B",$C$6=Data!$G$24)</f>
        <v>0</v>
      </c>
      <c r="W131" s="25" t="b">
        <f>AND($L131="B",$C$6=Data!$G$23)</f>
        <v>0</v>
      </c>
      <c r="X131" s="55">
        <f t="shared" si="23"/>
        <v>0</v>
      </c>
      <c r="Y131" s="55">
        <f t="shared" si="17"/>
        <v>0</v>
      </c>
      <c r="Z131" s="25" t="b">
        <f>AND($L131="C",$C$7=Data!$G$24)</f>
        <v>0</v>
      </c>
      <c r="AA131" s="25" t="b">
        <f>AND($L131="C",$C$7=Data!$G$23)</f>
        <v>0</v>
      </c>
      <c r="AB131" s="55">
        <f t="shared" si="24"/>
        <v>0</v>
      </c>
      <c r="AC131" s="55">
        <f t="shared" si="18"/>
        <v>0</v>
      </c>
      <c r="AE131" s="55">
        <f t="shared" si="25"/>
        <v>0</v>
      </c>
      <c r="AG131" s="125" t="b">
        <f>OR(AND($C$5=Data!$G$24,K131="A"),AND($C$6=Data!$G$24,K131="B"),AND($C$7=Data!$G$24,K131="C"))*COUNTIFS(B:B,B131,K:K,K131,B:B,"&lt;&gt;"&amp;"",C:C,"&lt;&gt;"&amp;"")&gt;1</f>
        <v>0</v>
      </c>
      <c r="AH131" s="125" t="b">
        <f t="shared" si="26"/>
        <v>0</v>
      </c>
      <c r="AI131" s="55">
        <f t="shared" si="27"/>
        <v>0</v>
      </c>
    </row>
    <row r="132" spans="1:35" ht="30.75" customHeight="1" x14ac:dyDescent="0.25">
      <c r="A132" s="57"/>
      <c r="B132" s="57"/>
      <c r="C132" s="59"/>
      <c r="D132" s="119"/>
      <c r="E132" s="43"/>
      <c r="F132" s="43"/>
      <c r="G132" s="58"/>
      <c r="H132" s="123"/>
      <c r="I132" s="132"/>
      <c r="J132" s="135">
        <f t="shared" si="19"/>
        <v>0</v>
      </c>
      <c r="K132" s="64" t="str">
        <f t="shared" si="14"/>
        <v>0</v>
      </c>
      <c r="L132" s="65" t="str">
        <f t="shared" si="15"/>
        <v>0</v>
      </c>
      <c r="M132" s="55">
        <f>SUMIFS($J:$J,$C:$C,Data!$B$6,$B:$B,$B132)</f>
        <v>0</v>
      </c>
      <c r="N132" s="55">
        <f>SUMIFS($J:$J,$C:$C,Data!$B$7,$B:$B,$B132)</f>
        <v>0</v>
      </c>
      <c r="O132" s="55">
        <f>SUMIFS($J:$J,$C:$C,Data!$B$8,$B:$B,$B132)</f>
        <v>0</v>
      </c>
      <c r="P132" s="55">
        <f t="shared" si="20"/>
        <v>0</v>
      </c>
      <c r="Q132" s="55">
        <f t="shared" si="21"/>
        <v>0</v>
      </c>
      <c r="R132" s="25" t="b">
        <f>AND($L132="A",$C$5=Data!$G$24)</f>
        <v>0</v>
      </c>
      <c r="S132" s="25" t="b">
        <f>AND($L132="A",$C$5=Data!$G$23)</f>
        <v>0</v>
      </c>
      <c r="T132" s="55">
        <f t="shared" si="22"/>
        <v>0</v>
      </c>
      <c r="U132" s="55">
        <f t="shared" si="16"/>
        <v>0</v>
      </c>
      <c r="V132" s="25" t="b">
        <f>AND($L132="B",$C$6=Data!$G$24)</f>
        <v>0</v>
      </c>
      <c r="W132" s="25" t="b">
        <f>AND($L132="B",$C$6=Data!$G$23)</f>
        <v>0</v>
      </c>
      <c r="X132" s="55">
        <f t="shared" si="23"/>
        <v>0</v>
      </c>
      <c r="Y132" s="55">
        <f t="shared" si="17"/>
        <v>0</v>
      </c>
      <c r="Z132" s="25" t="b">
        <f>AND($L132="C",$C$7=Data!$G$24)</f>
        <v>0</v>
      </c>
      <c r="AA132" s="25" t="b">
        <f>AND($L132="C",$C$7=Data!$G$23)</f>
        <v>0</v>
      </c>
      <c r="AB132" s="55">
        <f t="shared" si="24"/>
        <v>0</v>
      </c>
      <c r="AC132" s="55">
        <f t="shared" si="18"/>
        <v>0</v>
      </c>
      <c r="AE132" s="55">
        <f t="shared" si="25"/>
        <v>0</v>
      </c>
      <c r="AG132" s="125" t="b">
        <f>OR(AND($C$5=Data!$G$24,K132="A"),AND($C$6=Data!$G$24,K132="B"),AND($C$7=Data!$G$24,K132="C"))*COUNTIFS(B:B,B132,K:K,K132,B:B,"&lt;&gt;"&amp;"",C:C,"&lt;&gt;"&amp;"")&gt;1</f>
        <v>0</v>
      </c>
      <c r="AH132" s="125" t="b">
        <f t="shared" si="26"/>
        <v>0</v>
      </c>
      <c r="AI132" s="55">
        <f t="shared" si="27"/>
        <v>0</v>
      </c>
    </row>
    <row r="133" spans="1:35" ht="30.75" customHeight="1" x14ac:dyDescent="0.25">
      <c r="A133" s="57"/>
      <c r="B133" s="57"/>
      <c r="C133" s="59"/>
      <c r="D133" s="119"/>
      <c r="E133" s="43"/>
      <c r="F133" s="43"/>
      <c r="G133" s="58"/>
      <c r="H133" s="123"/>
      <c r="I133" s="132"/>
      <c r="J133" s="135">
        <f t="shared" si="19"/>
        <v>0</v>
      </c>
      <c r="K133" s="64" t="str">
        <f t="shared" si="14"/>
        <v>0</v>
      </c>
      <c r="L133" s="65" t="str">
        <f t="shared" si="15"/>
        <v>0</v>
      </c>
      <c r="M133" s="55">
        <f>SUMIFS($J:$J,$C:$C,Data!$B$6,$B:$B,$B133)</f>
        <v>0</v>
      </c>
      <c r="N133" s="55">
        <f>SUMIFS($J:$J,$C:$C,Data!$B$7,$B:$B,$B133)</f>
        <v>0</v>
      </c>
      <c r="O133" s="55">
        <f>SUMIFS($J:$J,$C:$C,Data!$B$8,$B:$B,$B133)</f>
        <v>0</v>
      </c>
      <c r="P133" s="55">
        <f t="shared" si="20"/>
        <v>0</v>
      </c>
      <c r="Q133" s="55">
        <f t="shared" si="21"/>
        <v>0</v>
      </c>
      <c r="R133" s="25" t="b">
        <f>AND($L133="A",$C$5=Data!$G$24)</f>
        <v>0</v>
      </c>
      <c r="S133" s="25" t="b">
        <f>AND($L133="A",$C$5=Data!$G$23)</f>
        <v>0</v>
      </c>
      <c r="T133" s="55">
        <f t="shared" si="22"/>
        <v>0</v>
      </c>
      <c r="U133" s="55">
        <f t="shared" si="16"/>
        <v>0</v>
      </c>
      <c r="V133" s="25" t="b">
        <f>AND($L133="B",$C$6=Data!$G$24)</f>
        <v>0</v>
      </c>
      <c r="W133" s="25" t="b">
        <f>AND($L133="B",$C$6=Data!$G$23)</f>
        <v>0</v>
      </c>
      <c r="X133" s="55">
        <f t="shared" si="23"/>
        <v>0</v>
      </c>
      <c r="Y133" s="55">
        <f t="shared" si="17"/>
        <v>0</v>
      </c>
      <c r="Z133" s="25" t="b">
        <f>AND($L133="C",$C$7=Data!$G$24)</f>
        <v>0</v>
      </c>
      <c r="AA133" s="25" t="b">
        <f>AND($L133="C",$C$7=Data!$G$23)</f>
        <v>0</v>
      </c>
      <c r="AB133" s="55">
        <f t="shared" si="24"/>
        <v>0</v>
      </c>
      <c r="AC133" s="55">
        <f t="shared" si="18"/>
        <v>0</v>
      </c>
      <c r="AE133" s="55">
        <f t="shared" si="25"/>
        <v>0</v>
      </c>
      <c r="AG133" s="125" t="b">
        <f>OR(AND($C$5=Data!$G$24,K133="A"),AND($C$6=Data!$G$24,K133="B"),AND($C$7=Data!$G$24,K133="C"))*COUNTIFS(B:B,B133,K:K,K133,B:B,"&lt;&gt;"&amp;"",C:C,"&lt;&gt;"&amp;"")&gt;1</f>
        <v>0</v>
      </c>
      <c r="AH133" s="125" t="b">
        <f t="shared" si="26"/>
        <v>0</v>
      </c>
      <c r="AI133" s="55">
        <f t="shared" si="27"/>
        <v>0</v>
      </c>
    </row>
    <row r="134" spans="1:35" ht="30.75" customHeight="1" x14ac:dyDescent="0.25">
      <c r="A134" s="57"/>
      <c r="B134" s="57"/>
      <c r="C134" s="59"/>
      <c r="D134" s="119"/>
      <c r="E134" s="43"/>
      <c r="F134" s="43"/>
      <c r="G134" s="58"/>
      <c r="H134" s="123"/>
      <c r="I134" s="132"/>
      <c r="J134" s="135">
        <f t="shared" si="19"/>
        <v>0</v>
      </c>
      <c r="K134" s="64" t="str">
        <f t="shared" si="14"/>
        <v>0</v>
      </c>
      <c r="L134" s="65" t="str">
        <f t="shared" si="15"/>
        <v>0</v>
      </c>
      <c r="M134" s="55">
        <f>SUMIFS($J:$J,$C:$C,Data!$B$6,$B:$B,$B134)</f>
        <v>0</v>
      </c>
      <c r="N134" s="55">
        <f>SUMIFS($J:$J,$C:$C,Data!$B$7,$B:$B,$B134)</f>
        <v>0</v>
      </c>
      <c r="O134" s="55">
        <f>SUMIFS($J:$J,$C:$C,Data!$B$8,$B:$B,$B134)</f>
        <v>0</v>
      </c>
      <c r="P134" s="55">
        <f t="shared" si="20"/>
        <v>0</v>
      </c>
      <c r="Q134" s="55">
        <f t="shared" si="21"/>
        <v>0</v>
      </c>
      <c r="R134" s="25" t="b">
        <f>AND($L134="A",$C$5=Data!$G$24)</f>
        <v>0</v>
      </c>
      <c r="S134" s="25" t="b">
        <f>AND($L134="A",$C$5=Data!$G$23)</f>
        <v>0</v>
      </c>
      <c r="T134" s="55">
        <f t="shared" si="22"/>
        <v>0</v>
      </c>
      <c r="U134" s="55">
        <f t="shared" si="16"/>
        <v>0</v>
      </c>
      <c r="V134" s="25" t="b">
        <f>AND($L134="B",$C$6=Data!$G$24)</f>
        <v>0</v>
      </c>
      <c r="W134" s="25" t="b">
        <f>AND($L134="B",$C$6=Data!$G$23)</f>
        <v>0</v>
      </c>
      <c r="X134" s="55">
        <f t="shared" si="23"/>
        <v>0</v>
      </c>
      <c r="Y134" s="55">
        <f t="shared" si="17"/>
        <v>0</v>
      </c>
      <c r="Z134" s="25" t="b">
        <f>AND($L134="C",$C$7=Data!$G$24)</f>
        <v>0</v>
      </c>
      <c r="AA134" s="25" t="b">
        <f>AND($L134="C",$C$7=Data!$G$23)</f>
        <v>0</v>
      </c>
      <c r="AB134" s="55">
        <f t="shared" si="24"/>
        <v>0</v>
      </c>
      <c r="AC134" s="55">
        <f t="shared" si="18"/>
        <v>0</v>
      </c>
      <c r="AE134" s="55">
        <f t="shared" si="25"/>
        <v>0</v>
      </c>
      <c r="AG134" s="125" t="b">
        <f>OR(AND($C$5=Data!$G$24,K134="A"),AND($C$6=Data!$G$24,K134="B"),AND($C$7=Data!$G$24,K134="C"))*COUNTIFS(B:B,B134,K:K,K134,B:B,"&lt;&gt;"&amp;"",C:C,"&lt;&gt;"&amp;"")&gt;1</f>
        <v>0</v>
      </c>
      <c r="AH134" s="125" t="b">
        <f t="shared" si="26"/>
        <v>0</v>
      </c>
      <c r="AI134" s="55">
        <f t="shared" si="27"/>
        <v>0</v>
      </c>
    </row>
    <row r="135" spans="1:35" ht="30.75" customHeight="1" x14ac:dyDescent="0.25">
      <c r="A135" s="57"/>
      <c r="B135" s="57"/>
      <c r="C135" s="59"/>
      <c r="D135" s="119"/>
      <c r="E135" s="43"/>
      <c r="F135" s="43"/>
      <c r="G135" s="58"/>
      <c r="H135" s="123"/>
      <c r="I135" s="132"/>
      <c r="J135" s="135">
        <f t="shared" si="19"/>
        <v>0</v>
      </c>
      <c r="K135" s="64" t="str">
        <f t="shared" si="14"/>
        <v>0</v>
      </c>
      <c r="L135" s="65" t="str">
        <f t="shared" si="15"/>
        <v>0</v>
      </c>
      <c r="M135" s="55">
        <f>SUMIFS($J:$J,$C:$C,Data!$B$6,$B:$B,$B135)</f>
        <v>0</v>
      </c>
      <c r="N135" s="55">
        <f>SUMIFS($J:$J,$C:$C,Data!$B$7,$B:$B,$B135)</f>
        <v>0</v>
      </c>
      <c r="O135" s="55">
        <f>SUMIFS($J:$J,$C:$C,Data!$B$8,$B:$B,$B135)</f>
        <v>0</v>
      </c>
      <c r="P135" s="55">
        <f t="shared" si="20"/>
        <v>0</v>
      </c>
      <c r="Q135" s="55">
        <f t="shared" si="21"/>
        <v>0</v>
      </c>
      <c r="R135" s="25" t="b">
        <f>AND($L135="A",$C$5=Data!$G$24)</f>
        <v>0</v>
      </c>
      <c r="S135" s="25" t="b">
        <f>AND($L135="A",$C$5=Data!$G$23)</f>
        <v>0</v>
      </c>
      <c r="T135" s="55">
        <f t="shared" si="22"/>
        <v>0</v>
      </c>
      <c r="U135" s="55">
        <f t="shared" si="16"/>
        <v>0</v>
      </c>
      <c r="V135" s="25" t="b">
        <f>AND($L135="B",$C$6=Data!$G$24)</f>
        <v>0</v>
      </c>
      <c r="W135" s="25" t="b">
        <f>AND($L135="B",$C$6=Data!$G$23)</f>
        <v>0</v>
      </c>
      <c r="X135" s="55">
        <f t="shared" si="23"/>
        <v>0</v>
      </c>
      <c r="Y135" s="55">
        <f t="shared" si="17"/>
        <v>0</v>
      </c>
      <c r="Z135" s="25" t="b">
        <f>AND($L135="C",$C$7=Data!$G$24)</f>
        <v>0</v>
      </c>
      <c r="AA135" s="25" t="b">
        <f>AND($L135="C",$C$7=Data!$G$23)</f>
        <v>0</v>
      </c>
      <c r="AB135" s="55">
        <f t="shared" si="24"/>
        <v>0</v>
      </c>
      <c r="AC135" s="55">
        <f t="shared" si="18"/>
        <v>0</v>
      </c>
      <c r="AE135" s="55">
        <f t="shared" si="25"/>
        <v>0</v>
      </c>
      <c r="AG135" s="125" t="b">
        <f>OR(AND($C$5=Data!$G$24,K135="A"),AND($C$6=Data!$G$24,K135="B"),AND($C$7=Data!$G$24,K135="C"))*COUNTIFS(B:B,B135,K:K,K135,B:B,"&lt;&gt;"&amp;"",C:C,"&lt;&gt;"&amp;"")&gt;1</f>
        <v>0</v>
      </c>
      <c r="AH135" s="125" t="b">
        <f t="shared" si="26"/>
        <v>0</v>
      </c>
      <c r="AI135" s="55">
        <f t="shared" si="27"/>
        <v>0</v>
      </c>
    </row>
    <row r="136" spans="1:35" ht="30.75" customHeight="1" x14ac:dyDescent="0.25">
      <c r="A136" s="57"/>
      <c r="B136" s="57"/>
      <c r="C136" s="59"/>
      <c r="D136" s="119"/>
      <c r="E136" s="43"/>
      <c r="F136" s="43"/>
      <c r="G136" s="58"/>
      <c r="H136" s="123"/>
      <c r="I136" s="132"/>
      <c r="J136" s="135">
        <f t="shared" si="19"/>
        <v>0</v>
      </c>
      <c r="K136" s="64" t="str">
        <f t="shared" si="14"/>
        <v>0</v>
      </c>
      <c r="L136" s="65" t="str">
        <f t="shared" si="15"/>
        <v>0</v>
      </c>
      <c r="M136" s="55">
        <f>SUMIFS($J:$J,$C:$C,Data!$B$6,$B:$B,$B136)</f>
        <v>0</v>
      </c>
      <c r="N136" s="55">
        <f>SUMIFS($J:$J,$C:$C,Data!$B$7,$B:$B,$B136)</f>
        <v>0</v>
      </c>
      <c r="O136" s="55">
        <f>SUMIFS($J:$J,$C:$C,Data!$B$8,$B:$B,$B136)</f>
        <v>0</v>
      </c>
      <c r="P136" s="55">
        <f t="shared" si="20"/>
        <v>0</v>
      </c>
      <c r="Q136" s="55">
        <f t="shared" si="21"/>
        <v>0</v>
      </c>
      <c r="R136" s="25" t="b">
        <f>AND($L136="A",$C$5=Data!$G$24)</f>
        <v>0</v>
      </c>
      <c r="S136" s="25" t="b">
        <f>AND($L136="A",$C$5=Data!$G$23)</f>
        <v>0</v>
      </c>
      <c r="T136" s="55">
        <f t="shared" si="22"/>
        <v>0</v>
      </c>
      <c r="U136" s="55">
        <f t="shared" si="16"/>
        <v>0</v>
      </c>
      <c r="V136" s="25" t="b">
        <f>AND($L136="B",$C$6=Data!$G$24)</f>
        <v>0</v>
      </c>
      <c r="W136" s="25" t="b">
        <f>AND($L136="B",$C$6=Data!$G$23)</f>
        <v>0</v>
      </c>
      <c r="X136" s="55">
        <f t="shared" si="23"/>
        <v>0</v>
      </c>
      <c r="Y136" s="55">
        <f t="shared" si="17"/>
        <v>0</v>
      </c>
      <c r="Z136" s="25" t="b">
        <f>AND($L136="C",$C$7=Data!$G$24)</f>
        <v>0</v>
      </c>
      <c r="AA136" s="25" t="b">
        <f>AND($L136="C",$C$7=Data!$G$23)</f>
        <v>0</v>
      </c>
      <c r="AB136" s="55">
        <f t="shared" si="24"/>
        <v>0</v>
      </c>
      <c r="AC136" s="55">
        <f t="shared" si="18"/>
        <v>0</v>
      </c>
      <c r="AE136" s="55">
        <f t="shared" si="25"/>
        <v>0</v>
      </c>
      <c r="AG136" s="125" t="b">
        <f>OR(AND($C$5=Data!$G$24,K136="A"),AND($C$6=Data!$G$24,K136="B"),AND($C$7=Data!$G$24,K136="C"))*COUNTIFS(B:B,B136,K:K,K136,B:B,"&lt;&gt;"&amp;"",C:C,"&lt;&gt;"&amp;"")&gt;1</f>
        <v>0</v>
      </c>
      <c r="AH136" s="125" t="b">
        <f t="shared" si="26"/>
        <v>0</v>
      </c>
      <c r="AI136" s="55">
        <f t="shared" si="27"/>
        <v>0</v>
      </c>
    </row>
    <row r="137" spans="1:35" ht="30.75" customHeight="1" x14ac:dyDescent="0.25">
      <c r="A137" s="57"/>
      <c r="B137" s="57"/>
      <c r="C137" s="59"/>
      <c r="D137" s="119"/>
      <c r="E137" s="43"/>
      <c r="F137" s="43"/>
      <c r="G137" s="58"/>
      <c r="H137" s="123"/>
      <c r="I137" s="132"/>
      <c r="J137" s="135">
        <f t="shared" si="19"/>
        <v>0</v>
      </c>
      <c r="K137" s="64" t="str">
        <f t="shared" si="14"/>
        <v>0</v>
      </c>
      <c r="L137" s="65" t="str">
        <f t="shared" si="15"/>
        <v>0</v>
      </c>
      <c r="M137" s="55">
        <f>SUMIFS($J:$J,$C:$C,Data!$B$6,$B:$B,$B137)</f>
        <v>0</v>
      </c>
      <c r="N137" s="55">
        <f>SUMIFS($J:$J,$C:$C,Data!$B$7,$B:$B,$B137)</f>
        <v>0</v>
      </c>
      <c r="O137" s="55">
        <f>SUMIFS($J:$J,$C:$C,Data!$B$8,$B:$B,$B137)</f>
        <v>0</v>
      </c>
      <c r="P137" s="55">
        <f t="shared" si="20"/>
        <v>0</v>
      </c>
      <c r="Q137" s="55">
        <f t="shared" si="21"/>
        <v>0</v>
      </c>
      <c r="R137" s="25" t="b">
        <f>AND($L137="A",$C$5=Data!$G$24)</f>
        <v>0</v>
      </c>
      <c r="S137" s="25" t="b">
        <f>AND($L137="A",$C$5=Data!$G$23)</f>
        <v>0</v>
      </c>
      <c r="T137" s="55">
        <f t="shared" si="22"/>
        <v>0</v>
      </c>
      <c r="U137" s="55">
        <f t="shared" si="16"/>
        <v>0</v>
      </c>
      <c r="V137" s="25" t="b">
        <f>AND($L137="B",$C$6=Data!$G$24)</f>
        <v>0</v>
      </c>
      <c r="W137" s="25" t="b">
        <f>AND($L137="B",$C$6=Data!$G$23)</f>
        <v>0</v>
      </c>
      <c r="X137" s="55">
        <f t="shared" si="23"/>
        <v>0</v>
      </c>
      <c r="Y137" s="55">
        <f t="shared" si="17"/>
        <v>0</v>
      </c>
      <c r="Z137" s="25" t="b">
        <f>AND($L137="C",$C$7=Data!$G$24)</f>
        <v>0</v>
      </c>
      <c r="AA137" s="25" t="b">
        <f>AND($L137="C",$C$7=Data!$G$23)</f>
        <v>0</v>
      </c>
      <c r="AB137" s="55">
        <f t="shared" si="24"/>
        <v>0</v>
      </c>
      <c r="AC137" s="55">
        <f t="shared" si="18"/>
        <v>0</v>
      </c>
      <c r="AE137" s="55">
        <f t="shared" si="25"/>
        <v>0</v>
      </c>
      <c r="AG137" s="125" t="b">
        <f>OR(AND($C$5=Data!$G$24,K137="A"),AND($C$6=Data!$G$24,K137="B"),AND($C$7=Data!$G$24,K137="C"))*COUNTIFS(B:B,B137,K:K,K137,B:B,"&lt;&gt;"&amp;"",C:C,"&lt;&gt;"&amp;"")&gt;1</f>
        <v>0</v>
      </c>
      <c r="AH137" s="125" t="b">
        <f t="shared" si="26"/>
        <v>0</v>
      </c>
      <c r="AI137" s="55">
        <f t="shared" si="27"/>
        <v>0</v>
      </c>
    </row>
    <row r="138" spans="1:35" ht="30.75" customHeight="1" x14ac:dyDescent="0.25">
      <c r="A138" s="57"/>
      <c r="B138" s="57"/>
      <c r="C138" s="59"/>
      <c r="D138" s="119"/>
      <c r="E138" s="43"/>
      <c r="F138" s="43"/>
      <c r="G138" s="58"/>
      <c r="H138" s="123"/>
      <c r="I138" s="132"/>
      <c r="J138" s="135">
        <f t="shared" si="19"/>
        <v>0</v>
      </c>
      <c r="K138" s="64" t="str">
        <f t="shared" ref="K138:K201" si="28">IF(C138&lt;&gt;"",VLOOKUP(C138,budgetLine11ext,2,FALSE),"0")</f>
        <v>0</v>
      </c>
      <c r="L138" s="65" t="str">
        <f t="shared" ref="L138:L201" si="29">IF(C138&lt;&gt;"",VLOOKUP(C138,budgetLine11ext,3,FALSE),"0")</f>
        <v>0</v>
      </c>
      <c r="M138" s="55">
        <f>SUMIFS($J:$J,$C:$C,Data!$B$6,$B:$B,$B138)</f>
        <v>0</v>
      </c>
      <c r="N138" s="55">
        <f>SUMIFS($J:$J,$C:$C,Data!$B$7,$B:$B,$B138)</f>
        <v>0</v>
      </c>
      <c r="O138" s="55">
        <f>SUMIFS($J:$J,$C:$C,Data!$B$8,$B:$B,$B138)</f>
        <v>0</v>
      </c>
      <c r="P138" s="55">
        <f t="shared" si="20"/>
        <v>0</v>
      </c>
      <c r="Q138" s="55">
        <f t="shared" si="21"/>
        <v>0</v>
      </c>
      <c r="R138" s="25" t="b">
        <f>AND($L138="A",$C$5=Data!$G$24)</f>
        <v>0</v>
      </c>
      <c r="S138" s="25" t="b">
        <f>AND($L138="A",$C$5=Data!$G$23)</f>
        <v>0</v>
      </c>
      <c r="T138" s="55">
        <f t="shared" si="22"/>
        <v>0</v>
      </c>
      <c r="U138" s="55">
        <f t="shared" ref="U138:U201" si="30">IF(R138,P138*$D$5,0)</f>
        <v>0</v>
      </c>
      <c r="V138" s="25" t="b">
        <f>AND($L138="B",$C$6=Data!$G$24)</f>
        <v>0</v>
      </c>
      <c r="W138" s="25" t="b">
        <f>AND($L138="B",$C$6=Data!$G$23)</f>
        <v>0</v>
      </c>
      <c r="X138" s="55">
        <f t="shared" si="23"/>
        <v>0</v>
      </c>
      <c r="Y138" s="55">
        <f t="shared" ref="Y138:Y201" si="31">IF(V138,Q138*$D$6,0)</f>
        <v>0</v>
      </c>
      <c r="Z138" s="25" t="b">
        <f>AND($L138="C",$C$7=Data!$G$24)</f>
        <v>0</v>
      </c>
      <c r="AA138" s="25" t="b">
        <f>AND($L138="C",$C$7=Data!$G$23)</f>
        <v>0</v>
      </c>
      <c r="AB138" s="55">
        <f t="shared" si="24"/>
        <v>0</v>
      </c>
      <c r="AC138" s="55">
        <f t="shared" ref="AC138:AC201" si="32">IF(Z138,Q138*$D$7,0)</f>
        <v>0</v>
      </c>
      <c r="AE138" s="55">
        <f t="shared" si="25"/>
        <v>0</v>
      </c>
      <c r="AG138" s="125" t="b">
        <f>OR(AND($C$5=Data!$G$24,K138="A"),AND($C$6=Data!$G$24,K138="B"),AND($C$7=Data!$G$24,K138="C"))*COUNTIFS(B:B,B138,K:K,K138,B:B,"&lt;&gt;"&amp;"",C:C,"&lt;&gt;"&amp;"")&gt;1</f>
        <v>0</v>
      </c>
      <c r="AH138" s="125" t="b">
        <f t="shared" si="26"/>
        <v>0</v>
      </c>
      <c r="AI138" s="55">
        <f t="shared" si="27"/>
        <v>0</v>
      </c>
    </row>
    <row r="139" spans="1:35" ht="30.75" customHeight="1" x14ac:dyDescent="0.25">
      <c r="A139" s="57"/>
      <c r="B139" s="57"/>
      <c r="C139" s="59"/>
      <c r="D139" s="119"/>
      <c r="E139" s="43"/>
      <c r="F139" s="43"/>
      <c r="G139" s="58"/>
      <c r="H139" s="123"/>
      <c r="I139" s="132"/>
      <c r="J139" s="135">
        <f t="shared" ref="J139:J202" si="33">AI139</f>
        <v>0</v>
      </c>
      <c r="K139" s="64" t="str">
        <f t="shared" si="28"/>
        <v>0</v>
      </c>
      <c r="L139" s="65" t="str">
        <f t="shared" si="29"/>
        <v>0</v>
      </c>
      <c r="M139" s="55">
        <f>SUMIFS($J:$J,$C:$C,Data!$B$6,$B:$B,$B139)</f>
        <v>0</v>
      </c>
      <c r="N139" s="55">
        <f>SUMIFS($J:$J,$C:$C,Data!$B$7,$B:$B,$B139)</f>
        <v>0</v>
      </c>
      <c r="O139" s="55">
        <f>SUMIFS($J:$J,$C:$C,Data!$B$8,$B:$B,$B139)</f>
        <v>0</v>
      </c>
      <c r="P139" s="55">
        <f t="shared" ref="P139:P202" si="34">M139+N139+O139</f>
        <v>0</v>
      </c>
      <c r="Q139" s="55">
        <f t="shared" ref="Q139:Q202" si="35">SUMIFS(J:J,L:L,"A*",B:B,B139)</f>
        <v>0</v>
      </c>
      <c r="R139" s="25" t="b">
        <f>AND($L139="A",$C$5=Data!$G$24)</f>
        <v>0</v>
      </c>
      <c r="S139" s="25" t="b">
        <f>AND($L139="A",$C$5=Data!$G$23)</f>
        <v>0</v>
      </c>
      <c r="T139" s="55">
        <f t="shared" ref="T139:T202" si="36">IF(S139,$G139*$H139*$I139,0)</f>
        <v>0</v>
      </c>
      <c r="U139" s="55">
        <f t="shared" si="30"/>
        <v>0</v>
      </c>
      <c r="V139" s="25" t="b">
        <f>AND($L139="B",$C$6=Data!$G$24)</f>
        <v>0</v>
      </c>
      <c r="W139" s="25" t="b">
        <f>AND($L139="B",$C$6=Data!$G$23)</f>
        <v>0</v>
      </c>
      <c r="X139" s="55">
        <f t="shared" ref="X139:X202" si="37">IF(W139,$G139*$I139,0)</f>
        <v>0</v>
      </c>
      <c r="Y139" s="55">
        <f t="shared" si="31"/>
        <v>0</v>
      </c>
      <c r="Z139" s="25" t="b">
        <f>AND($L139="C",$C$7=Data!$G$24)</f>
        <v>0</v>
      </c>
      <c r="AA139" s="25" t="b">
        <f>AND($L139="C",$C$7=Data!$G$23)</f>
        <v>0</v>
      </c>
      <c r="AB139" s="55">
        <f t="shared" ref="AB139:AB202" si="38">IF(AA139,$G139*$H139*$I139,0)</f>
        <v>0</v>
      </c>
      <c r="AC139" s="55">
        <f t="shared" si="32"/>
        <v>0</v>
      </c>
      <c r="AE139" s="55">
        <f t="shared" ref="AE139:AE202" si="39">IF(OR(L139="D",L139="E",L139="F"),$G139*$I139,0)</f>
        <v>0</v>
      </c>
      <c r="AG139" s="125" t="b">
        <f>OR(AND($C$5=Data!$G$24,K139="A"),AND($C$6=Data!$G$24,K139="B"),AND($C$7=Data!$G$24,K139="C"))*COUNTIFS(B:B,B139,K:K,K139,B:B,"&lt;&gt;"&amp;"",C:C,"&lt;&gt;"&amp;"")&gt;1</f>
        <v>0</v>
      </c>
      <c r="AH139" s="125" t="b">
        <f t="shared" ref="AH139:AH202" si="40">AND(AND(A139&lt;&gt;"",B139&lt;&gt;""),RIGHT(A139,1)&lt;&gt;MID(B139,3,1))</f>
        <v>0</v>
      </c>
      <c r="AI139" s="55">
        <f t="shared" ref="AI139:AI202" si="41">T139+U139+X139+Y139+AB139+AC139+AE139</f>
        <v>0</v>
      </c>
    </row>
    <row r="140" spans="1:35" ht="30.75" customHeight="1" x14ac:dyDescent="0.25">
      <c r="A140" s="57"/>
      <c r="B140" s="57"/>
      <c r="C140" s="59"/>
      <c r="D140" s="119"/>
      <c r="E140" s="43"/>
      <c r="F140" s="43"/>
      <c r="G140" s="58"/>
      <c r="H140" s="123"/>
      <c r="I140" s="132"/>
      <c r="J140" s="135">
        <f t="shared" si="33"/>
        <v>0</v>
      </c>
      <c r="K140" s="64" t="str">
        <f t="shared" si="28"/>
        <v>0</v>
      </c>
      <c r="L140" s="65" t="str">
        <f t="shared" si="29"/>
        <v>0</v>
      </c>
      <c r="M140" s="55">
        <f>SUMIFS($J:$J,$C:$C,Data!$B$6,$B:$B,$B140)</f>
        <v>0</v>
      </c>
      <c r="N140" s="55">
        <f>SUMIFS($J:$J,$C:$C,Data!$B$7,$B:$B,$B140)</f>
        <v>0</v>
      </c>
      <c r="O140" s="55">
        <f>SUMIFS($J:$J,$C:$C,Data!$B$8,$B:$B,$B140)</f>
        <v>0</v>
      </c>
      <c r="P140" s="55">
        <f t="shared" si="34"/>
        <v>0</v>
      </c>
      <c r="Q140" s="55">
        <f t="shared" si="35"/>
        <v>0</v>
      </c>
      <c r="R140" s="25" t="b">
        <f>AND($L140="A",$C$5=Data!$G$24)</f>
        <v>0</v>
      </c>
      <c r="S140" s="25" t="b">
        <f>AND($L140="A",$C$5=Data!$G$23)</f>
        <v>0</v>
      </c>
      <c r="T140" s="55">
        <f t="shared" si="36"/>
        <v>0</v>
      </c>
      <c r="U140" s="55">
        <f t="shared" si="30"/>
        <v>0</v>
      </c>
      <c r="V140" s="25" t="b">
        <f>AND($L140="B",$C$6=Data!$G$24)</f>
        <v>0</v>
      </c>
      <c r="W140" s="25" t="b">
        <f>AND($L140="B",$C$6=Data!$G$23)</f>
        <v>0</v>
      </c>
      <c r="X140" s="55">
        <f t="shared" si="37"/>
        <v>0</v>
      </c>
      <c r="Y140" s="55">
        <f t="shared" si="31"/>
        <v>0</v>
      </c>
      <c r="Z140" s="25" t="b">
        <f>AND($L140="C",$C$7=Data!$G$24)</f>
        <v>0</v>
      </c>
      <c r="AA140" s="25" t="b">
        <f>AND($L140="C",$C$7=Data!$G$23)</f>
        <v>0</v>
      </c>
      <c r="AB140" s="55">
        <f t="shared" si="38"/>
        <v>0</v>
      </c>
      <c r="AC140" s="55">
        <f t="shared" si="32"/>
        <v>0</v>
      </c>
      <c r="AE140" s="55">
        <f t="shared" si="39"/>
        <v>0</v>
      </c>
      <c r="AG140" s="125" t="b">
        <f>OR(AND($C$5=Data!$G$24,K140="A"),AND($C$6=Data!$G$24,K140="B"),AND($C$7=Data!$G$24,K140="C"))*COUNTIFS(B:B,B140,K:K,K140,B:B,"&lt;&gt;"&amp;"",C:C,"&lt;&gt;"&amp;"")&gt;1</f>
        <v>0</v>
      </c>
      <c r="AH140" s="125" t="b">
        <f t="shared" si="40"/>
        <v>0</v>
      </c>
      <c r="AI140" s="55">
        <f t="shared" si="41"/>
        <v>0</v>
      </c>
    </row>
    <row r="141" spans="1:35" ht="30.75" customHeight="1" x14ac:dyDescent="0.25">
      <c r="A141" s="57"/>
      <c r="B141" s="57"/>
      <c r="C141" s="59"/>
      <c r="D141" s="119"/>
      <c r="E141" s="43"/>
      <c r="F141" s="43"/>
      <c r="G141" s="58"/>
      <c r="H141" s="123"/>
      <c r="I141" s="132"/>
      <c r="J141" s="135">
        <f t="shared" si="33"/>
        <v>0</v>
      </c>
      <c r="K141" s="64" t="str">
        <f t="shared" si="28"/>
        <v>0</v>
      </c>
      <c r="L141" s="65" t="str">
        <f t="shared" si="29"/>
        <v>0</v>
      </c>
      <c r="M141" s="55">
        <f>SUMIFS($J:$J,$C:$C,Data!$B$6,$B:$B,$B141)</f>
        <v>0</v>
      </c>
      <c r="N141" s="55">
        <f>SUMIFS($J:$J,$C:$C,Data!$B$7,$B:$B,$B141)</f>
        <v>0</v>
      </c>
      <c r="O141" s="55">
        <f>SUMIFS($J:$J,$C:$C,Data!$B$8,$B:$B,$B141)</f>
        <v>0</v>
      </c>
      <c r="P141" s="55">
        <f t="shared" si="34"/>
        <v>0</v>
      </c>
      <c r="Q141" s="55">
        <f t="shared" si="35"/>
        <v>0</v>
      </c>
      <c r="R141" s="25" t="b">
        <f>AND($L141="A",$C$5=Data!$G$24)</f>
        <v>0</v>
      </c>
      <c r="S141" s="25" t="b">
        <f>AND($L141="A",$C$5=Data!$G$23)</f>
        <v>0</v>
      </c>
      <c r="T141" s="55">
        <f t="shared" si="36"/>
        <v>0</v>
      </c>
      <c r="U141" s="55">
        <f t="shared" si="30"/>
        <v>0</v>
      </c>
      <c r="V141" s="25" t="b">
        <f>AND($L141="B",$C$6=Data!$G$24)</f>
        <v>0</v>
      </c>
      <c r="W141" s="25" t="b">
        <f>AND($L141="B",$C$6=Data!$G$23)</f>
        <v>0</v>
      </c>
      <c r="X141" s="55">
        <f t="shared" si="37"/>
        <v>0</v>
      </c>
      <c r="Y141" s="55">
        <f t="shared" si="31"/>
        <v>0</v>
      </c>
      <c r="Z141" s="25" t="b">
        <f>AND($L141="C",$C$7=Data!$G$24)</f>
        <v>0</v>
      </c>
      <c r="AA141" s="25" t="b">
        <f>AND($L141="C",$C$7=Data!$G$23)</f>
        <v>0</v>
      </c>
      <c r="AB141" s="55">
        <f t="shared" si="38"/>
        <v>0</v>
      </c>
      <c r="AC141" s="55">
        <f t="shared" si="32"/>
        <v>0</v>
      </c>
      <c r="AE141" s="55">
        <f t="shared" si="39"/>
        <v>0</v>
      </c>
      <c r="AG141" s="125" t="b">
        <f>OR(AND($C$5=Data!$G$24,K141="A"),AND($C$6=Data!$G$24,K141="B"),AND($C$7=Data!$G$24,K141="C"))*COUNTIFS(B:B,B141,K:K,K141,B:B,"&lt;&gt;"&amp;"",C:C,"&lt;&gt;"&amp;"")&gt;1</f>
        <v>0</v>
      </c>
      <c r="AH141" s="125" t="b">
        <f t="shared" si="40"/>
        <v>0</v>
      </c>
      <c r="AI141" s="55">
        <f t="shared" si="41"/>
        <v>0</v>
      </c>
    </row>
    <row r="142" spans="1:35" ht="30.75" customHeight="1" x14ac:dyDescent="0.25">
      <c r="A142" s="57"/>
      <c r="B142" s="57"/>
      <c r="C142" s="59"/>
      <c r="D142" s="119"/>
      <c r="E142" s="43"/>
      <c r="F142" s="43"/>
      <c r="G142" s="58"/>
      <c r="H142" s="123"/>
      <c r="I142" s="132"/>
      <c r="J142" s="135">
        <f t="shared" si="33"/>
        <v>0</v>
      </c>
      <c r="K142" s="64" t="str">
        <f t="shared" si="28"/>
        <v>0</v>
      </c>
      <c r="L142" s="65" t="str">
        <f t="shared" si="29"/>
        <v>0</v>
      </c>
      <c r="M142" s="55">
        <f>SUMIFS($J:$J,$C:$C,Data!$B$6,$B:$B,$B142)</f>
        <v>0</v>
      </c>
      <c r="N142" s="55">
        <f>SUMIFS($J:$J,$C:$C,Data!$B$7,$B:$B,$B142)</f>
        <v>0</v>
      </c>
      <c r="O142" s="55">
        <f>SUMIFS($J:$J,$C:$C,Data!$B$8,$B:$B,$B142)</f>
        <v>0</v>
      </c>
      <c r="P142" s="55">
        <f t="shared" si="34"/>
        <v>0</v>
      </c>
      <c r="Q142" s="55">
        <f t="shared" si="35"/>
        <v>0</v>
      </c>
      <c r="R142" s="25" t="b">
        <f>AND($L142="A",$C$5=Data!$G$24)</f>
        <v>0</v>
      </c>
      <c r="S142" s="25" t="b">
        <f>AND($L142="A",$C$5=Data!$G$23)</f>
        <v>0</v>
      </c>
      <c r="T142" s="55">
        <f t="shared" si="36"/>
        <v>0</v>
      </c>
      <c r="U142" s="55">
        <f t="shared" si="30"/>
        <v>0</v>
      </c>
      <c r="V142" s="25" t="b">
        <f>AND($L142="B",$C$6=Data!$G$24)</f>
        <v>0</v>
      </c>
      <c r="W142" s="25" t="b">
        <f>AND($L142="B",$C$6=Data!$G$23)</f>
        <v>0</v>
      </c>
      <c r="X142" s="55">
        <f t="shared" si="37"/>
        <v>0</v>
      </c>
      <c r="Y142" s="55">
        <f t="shared" si="31"/>
        <v>0</v>
      </c>
      <c r="Z142" s="25" t="b">
        <f>AND($L142="C",$C$7=Data!$G$24)</f>
        <v>0</v>
      </c>
      <c r="AA142" s="25" t="b">
        <f>AND($L142="C",$C$7=Data!$G$23)</f>
        <v>0</v>
      </c>
      <c r="AB142" s="55">
        <f t="shared" si="38"/>
        <v>0</v>
      </c>
      <c r="AC142" s="55">
        <f t="shared" si="32"/>
        <v>0</v>
      </c>
      <c r="AE142" s="55">
        <f t="shared" si="39"/>
        <v>0</v>
      </c>
      <c r="AG142" s="125" t="b">
        <f>OR(AND($C$5=Data!$G$24,K142="A"),AND($C$6=Data!$G$24,K142="B"),AND($C$7=Data!$G$24,K142="C"))*COUNTIFS(B:B,B142,K:K,K142,B:B,"&lt;&gt;"&amp;"",C:C,"&lt;&gt;"&amp;"")&gt;1</f>
        <v>0</v>
      </c>
      <c r="AH142" s="125" t="b">
        <f t="shared" si="40"/>
        <v>0</v>
      </c>
      <c r="AI142" s="55">
        <f t="shared" si="41"/>
        <v>0</v>
      </c>
    </row>
    <row r="143" spans="1:35" ht="30.75" customHeight="1" x14ac:dyDescent="0.25">
      <c r="A143" s="57"/>
      <c r="B143" s="57"/>
      <c r="C143" s="59"/>
      <c r="D143" s="119"/>
      <c r="E143" s="43"/>
      <c r="F143" s="43"/>
      <c r="G143" s="58"/>
      <c r="H143" s="123"/>
      <c r="I143" s="132"/>
      <c r="J143" s="135">
        <f t="shared" si="33"/>
        <v>0</v>
      </c>
      <c r="K143" s="64" t="str">
        <f t="shared" si="28"/>
        <v>0</v>
      </c>
      <c r="L143" s="65" t="str">
        <f t="shared" si="29"/>
        <v>0</v>
      </c>
      <c r="M143" s="55">
        <f>SUMIFS($J:$J,$C:$C,Data!$B$6,$B:$B,$B143)</f>
        <v>0</v>
      </c>
      <c r="N143" s="55">
        <f>SUMIFS($J:$J,$C:$C,Data!$B$7,$B:$B,$B143)</f>
        <v>0</v>
      </c>
      <c r="O143" s="55">
        <f>SUMIFS($J:$J,$C:$C,Data!$B$8,$B:$B,$B143)</f>
        <v>0</v>
      </c>
      <c r="P143" s="55">
        <f t="shared" si="34"/>
        <v>0</v>
      </c>
      <c r="Q143" s="55">
        <f t="shared" si="35"/>
        <v>0</v>
      </c>
      <c r="R143" s="25" t="b">
        <f>AND($L143="A",$C$5=Data!$G$24)</f>
        <v>0</v>
      </c>
      <c r="S143" s="25" t="b">
        <f>AND($L143="A",$C$5=Data!$G$23)</f>
        <v>0</v>
      </c>
      <c r="T143" s="55">
        <f t="shared" si="36"/>
        <v>0</v>
      </c>
      <c r="U143" s="55">
        <f t="shared" si="30"/>
        <v>0</v>
      </c>
      <c r="V143" s="25" t="b">
        <f>AND($L143="B",$C$6=Data!$G$24)</f>
        <v>0</v>
      </c>
      <c r="W143" s="25" t="b">
        <f>AND($L143="B",$C$6=Data!$G$23)</f>
        <v>0</v>
      </c>
      <c r="X143" s="55">
        <f t="shared" si="37"/>
        <v>0</v>
      </c>
      <c r="Y143" s="55">
        <f t="shared" si="31"/>
        <v>0</v>
      </c>
      <c r="Z143" s="25" t="b">
        <f>AND($L143="C",$C$7=Data!$G$24)</f>
        <v>0</v>
      </c>
      <c r="AA143" s="25" t="b">
        <f>AND($L143="C",$C$7=Data!$G$23)</f>
        <v>0</v>
      </c>
      <c r="AB143" s="55">
        <f t="shared" si="38"/>
        <v>0</v>
      </c>
      <c r="AC143" s="55">
        <f t="shared" si="32"/>
        <v>0</v>
      </c>
      <c r="AE143" s="55">
        <f t="shared" si="39"/>
        <v>0</v>
      </c>
      <c r="AG143" s="125" t="b">
        <f>OR(AND($C$5=Data!$G$24,K143="A"),AND($C$6=Data!$G$24,K143="B"),AND($C$7=Data!$G$24,K143="C"))*COUNTIFS(B:B,B143,K:K,K143,B:B,"&lt;&gt;"&amp;"",C:C,"&lt;&gt;"&amp;"")&gt;1</f>
        <v>0</v>
      </c>
      <c r="AH143" s="125" t="b">
        <f t="shared" si="40"/>
        <v>0</v>
      </c>
      <c r="AI143" s="55">
        <f t="shared" si="41"/>
        <v>0</v>
      </c>
    </row>
    <row r="144" spans="1:35" ht="30.75" customHeight="1" x14ac:dyDescent="0.25">
      <c r="A144" s="57"/>
      <c r="B144" s="57"/>
      <c r="C144" s="59"/>
      <c r="D144" s="119"/>
      <c r="E144" s="43"/>
      <c r="F144" s="43"/>
      <c r="G144" s="58"/>
      <c r="H144" s="123"/>
      <c r="I144" s="132"/>
      <c r="J144" s="135">
        <f t="shared" si="33"/>
        <v>0</v>
      </c>
      <c r="K144" s="64" t="str">
        <f t="shared" si="28"/>
        <v>0</v>
      </c>
      <c r="L144" s="65" t="str">
        <f t="shared" si="29"/>
        <v>0</v>
      </c>
      <c r="M144" s="55">
        <f>SUMIFS($J:$J,$C:$C,Data!$B$6,$B:$B,$B144)</f>
        <v>0</v>
      </c>
      <c r="N144" s="55">
        <f>SUMIFS($J:$J,$C:$C,Data!$B$7,$B:$B,$B144)</f>
        <v>0</v>
      </c>
      <c r="O144" s="55">
        <f>SUMIFS($J:$J,$C:$C,Data!$B$8,$B:$B,$B144)</f>
        <v>0</v>
      </c>
      <c r="P144" s="55">
        <f t="shared" si="34"/>
        <v>0</v>
      </c>
      <c r="Q144" s="55">
        <f t="shared" si="35"/>
        <v>0</v>
      </c>
      <c r="R144" s="25" t="b">
        <f>AND($L144="A",$C$5=Data!$G$24)</f>
        <v>0</v>
      </c>
      <c r="S144" s="25" t="b">
        <f>AND($L144="A",$C$5=Data!$G$23)</f>
        <v>0</v>
      </c>
      <c r="T144" s="55">
        <f t="shared" si="36"/>
        <v>0</v>
      </c>
      <c r="U144" s="55">
        <f t="shared" si="30"/>
        <v>0</v>
      </c>
      <c r="V144" s="25" t="b">
        <f>AND($L144="B",$C$6=Data!$G$24)</f>
        <v>0</v>
      </c>
      <c r="W144" s="25" t="b">
        <f>AND($L144="B",$C$6=Data!$G$23)</f>
        <v>0</v>
      </c>
      <c r="X144" s="55">
        <f t="shared" si="37"/>
        <v>0</v>
      </c>
      <c r="Y144" s="55">
        <f t="shared" si="31"/>
        <v>0</v>
      </c>
      <c r="Z144" s="25" t="b">
        <f>AND($L144="C",$C$7=Data!$G$24)</f>
        <v>0</v>
      </c>
      <c r="AA144" s="25" t="b">
        <f>AND($L144="C",$C$7=Data!$G$23)</f>
        <v>0</v>
      </c>
      <c r="AB144" s="55">
        <f t="shared" si="38"/>
        <v>0</v>
      </c>
      <c r="AC144" s="55">
        <f t="shared" si="32"/>
        <v>0</v>
      </c>
      <c r="AE144" s="55">
        <f t="shared" si="39"/>
        <v>0</v>
      </c>
      <c r="AG144" s="125" t="b">
        <f>OR(AND($C$5=Data!$G$24,K144="A"),AND($C$6=Data!$G$24,K144="B"),AND($C$7=Data!$G$24,K144="C"))*COUNTIFS(B:B,B144,K:K,K144,B:B,"&lt;&gt;"&amp;"",C:C,"&lt;&gt;"&amp;"")&gt;1</f>
        <v>0</v>
      </c>
      <c r="AH144" s="125" t="b">
        <f t="shared" si="40"/>
        <v>0</v>
      </c>
      <c r="AI144" s="55">
        <f t="shared" si="41"/>
        <v>0</v>
      </c>
    </row>
    <row r="145" spans="1:35" ht="30.75" customHeight="1" x14ac:dyDescent="0.25">
      <c r="A145" s="57"/>
      <c r="B145" s="57"/>
      <c r="C145" s="59"/>
      <c r="D145" s="119"/>
      <c r="E145" s="43"/>
      <c r="F145" s="43"/>
      <c r="G145" s="58"/>
      <c r="H145" s="123"/>
      <c r="I145" s="132"/>
      <c r="J145" s="135">
        <f t="shared" si="33"/>
        <v>0</v>
      </c>
      <c r="K145" s="64" t="str">
        <f t="shared" si="28"/>
        <v>0</v>
      </c>
      <c r="L145" s="65" t="str">
        <f t="shared" si="29"/>
        <v>0</v>
      </c>
      <c r="M145" s="55">
        <f>SUMIFS($J:$J,$C:$C,Data!$B$6,$B:$B,$B145)</f>
        <v>0</v>
      </c>
      <c r="N145" s="55">
        <f>SUMIFS($J:$J,$C:$C,Data!$B$7,$B:$B,$B145)</f>
        <v>0</v>
      </c>
      <c r="O145" s="55">
        <f>SUMIFS($J:$J,$C:$C,Data!$B$8,$B:$B,$B145)</f>
        <v>0</v>
      </c>
      <c r="P145" s="55">
        <f t="shared" si="34"/>
        <v>0</v>
      </c>
      <c r="Q145" s="55">
        <f t="shared" si="35"/>
        <v>0</v>
      </c>
      <c r="R145" s="25" t="b">
        <f>AND($L145="A",$C$5=Data!$G$24)</f>
        <v>0</v>
      </c>
      <c r="S145" s="25" t="b">
        <f>AND($L145="A",$C$5=Data!$G$23)</f>
        <v>0</v>
      </c>
      <c r="T145" s="55">
        <f t="shared" si="36"/>
        <v>0</v>
      </c>
      <c r="U145" s="55">
        <f t="shared" si="30"/>
        <v>0</v>
      </c>
      <c r="V145" s="25" t="b">
        <f>AND($L145="B",$C$6=Data!$G$24)</f>
        <v>0</v>
      </c>
      <c r="W145" s="25" t="b">
        <f>AND($L145="B",$C$6=Data!$G$23)</f>
        <v>0</v>
      </c>
      <c r="X145" s="55">
        <f t="shared" si="37"/>
        <v>0</v>
      </c>
      <c r="Y145" s="55">
        <f t="shared" si="31"/>
        <v>0</v>
      </c>
      <c r="Z145" s="25" t="b">
        <f>AND($L145="C",$C$7=Data!$G$24)</f>
        <v>0</v>
      </c>
      <c r="AA145" s="25" t="b">
        <f>AND($L145="C",$C$7=Data!$G$23)</f>
        <v>0</v>
      </c>
      <c r="AB145" s="55">
        <f t="shared" si="38"/>
        <v>0</v>
      </c>
      <c r="AC145" s="55">
        <f t="shared" si="32"/>
        <v>0</v>
      </c>
      <c r="AE145" s="55">
        <f t="shared" si="39"/>
        <v>0</v>
      </c>
      <c r="AG145" s="125" t="b">
        <f>OR(AND($C$5=Data!$G$24,K145="A"),AND($C$6=Data!$G$24,K145="B"),AND($C$7=Data!$G$24,K145="C"))*COUNTIFS(B:B,B145,K:K,K145,B:B,"&lt;&gt;"&amp;"",C:C,"&lt;&gt;"&amp;"")&gt;1</f>
        <v>0</v>
      </c>
      <c r="AH145" s="125" t="b">
        <f t="shared" si="40"/>
        <v>0</v>
      </c>
      <c r="AI145" s="55">
        <f t="shared" si="41"/>
        <v>0</v>
      </c>
    </row>
    <row r="146" spans="1:35" ht="30.75" customHeight="1" x14ac:dyDescent="0.25">
      <c r="A146" s="57"/>
      <c r="B146" s="57"/>
      <c r="C146" s="59"/>
      <c r="D146" s="119"/>
      <c r="E146" s="43"/>
      <c r="F146" s="43"/>
      <c r="G146" s="58"/>
      <c r="H146" s="123"/>
      <c r="I146" s="132"/>
      <c r="J146" s="135">
        <f t="shared" si="33"/>
        <v>0</v>
      </c>
      <c r="K146" s="64" t="str">
        <f t="shared" si="28"/>
        <v>0</v>
      </c>
      <c r="L146" s="65" t="str">
        <f t="shared" si="29"/>
        <v>0</v>
      </c>
      <c r="M146" s="55">
        <f>SUMIFS($J:$J,$C:$C,Data!$B$6,$B:$B,$B146)</f>
        <v>0</v>
      </c>
      <c r="N146" s="55">
        <f>SUMIFS($J:$J,$C:$C,Data!$B$7,$B:$B,$B146)</f>
        <v>0</v>
      </c>
      <c r="O146" s="55">
        <f>SUMIFS($J:$J,$C:$C,Data!$B$8,$B:$B,$B146)</f>
        <v>0</v>
      </c>
      <c r="P146" s="55">
        <f t="shared" si="34"/>
        <v>0</v>
      </c>
      <c r="Q146" s="55">
        <f t="shared" si="35"/>
        <v>0</v>
      </c>
      <c r="R146" s="25" t="b">
        <f>AND($L146="A",$C$5=Data!$G$24)</f>
        <v>0</v>
      </c>
      <c r="S146" s="25" t="b">
        <f>AND($L146="A",$C$5=Data!$G$23)</f>
        <v>0</v>
      </c>
      <c r="T146" s="55">
        <f t="shared" si="36"/>
        <v>0</v>
      </c>
      <c r="U146" s="55">
        <f t="shared" si="30"/>
        <v>0</v>
      </c>
      <c r="V146" s="25" t="b">
        <f>AND($L146="B",$C$6=Data!$G$24)</f>
        <v>0</v>
      </c>
      <c r="W146" s="25" t="b">
        <f>AND($L146="B",$C$6=Data!$G$23)</f>
        <v>0</v>
      </c>
      <c r="X146" s="55">
        <f t="shared" si="37"/>
        <v>0</v>
      </c>
      <c r="Y146" s="55">
        <f t="shared" si="31"/>
        <v>0</v>
      </c>
      <c r="Z146" s="25" t="b">
        <f>AND($L146="C",$C$7=Data!$G$24)</f>
        <v>0</v>
      </c>
      <c r="AA146" s="25" t="b">
        <f>AND($L146="C",$C$7=Data!$G$23)</f>
        <v>0</v>
      </c>
      <c r="AB146" s="55">
        <f t="shared" si="38"/>
        <v>0</v>
      </c>
      <c r="AC146" s="55">
        <f t="shared" si="32"/>
        <v>0</v>
      </c>
      <c r="AE146" s="55">
        <f t="shared" si="39"/>
        <v>0</v>
      </c>
      <c r="AG146" s="125" t="b">
        <f>OR(AND($C$5=Data!$G$24,K146="A"),AND($C$6=Data!$G$24,K146="B"),AND($C$7=Data!$G$24,K146="C"))*COUNTIFS(B:B,B146,K:K,K146,B:B,"&lt;&gt;"&amp;"",C:C,"&lt;&gt;"&amp;"")&gt;1</f>
        <v>0</v>
      </c>
      <c r="AH146" s="125" t="b">
        <f t="shared" si="40"/>
        <v>0</v>
      </c>
      <c r="AI146" s="55">
        <f t="shared" si="41"/>
        <v>0</v>
      </c>
    </row>
    <row r="147" spans="1:35" ht="30.75" customHeight="1" x14ac:dyDescent="0.25">
      <c r="A147" s="57"/>
      <c r="B147" s="57"/>
      <c r="C147" s="59"/>
      <c r="D147" s="119"/>
      <c r="E147" s="43"/>
      <c r="F147" s="43"/>
      <c r="G147" s="58"/>
      <c r="H147" s="123"/>
      <c r="I147" s="132"/>
      <c r="J147" s="135">
        <f t="shared" si="33"/>
        <v>0</v>
      </c>
      <c r="K147" s="64" t="str">
        <f t="shared" si="28"/>
        <v>0</v>
      </c>
      <c r="L147" s="65" t="str">
        <f t="shared" si="29"/>
        <v>0</v>
      </c>
      <c r="M147" s="55">
        <f>SUMIFS($J:$J,$C:$C,Data!$B$6,$B:$B,$B147)</f>
        <v>0</v>
      </c>
      <c r="N147" s="55">
        <f>SUMIFS($J:$J,$C:$C,Data!$B$7,$B:$B,$B147)</f>
        <v>0</v>
      </c>
      <c r="O147" s="55">
        <f>SUMIFS($J:$J,$C:$C,Data!$B$8,$B:$B,$B147)</f>
        <v>0</v>
      </c>
      <c r="P147" s="55">
        <f t="shared" si="34"/>
        <v>0</v>
      </c>
      <c r="Q147" s="55">
        <f t="shared" si="35"/>
        <v>0</v>
      </c>
      <c r="R147" s="25" t="b">
        <f>AND($L147="A",$C$5=Data!$G$24)</f>
        <v>0</v>
      </c>
      <c r="S147" s="25" t="b">
        <f>AND($L147="A",$C$5=Data!$G$23)</f>
        <v>0</v>
      </c>
      <c r="T147" s="55">
        <f t="shared" si="36"/>
        <v>0</v>
      </c>
      <c r="U147" s="55">
        <f t="shared" si="30"/>
        <v>0</v>
      </c>
      <c r="V147" s="25" t="b">
        <f>AND($L147="B",$C$6=Data!$G$24)</f>
        <v>0</v>
      </c>
      <c r="W147" s="25" t="b">
        <f>AND($L147="B",$C$6=Data!$G$23)</f>
        <v>0</v>
      </c>
      <c r="X147" s="55">
        <f t="shared" si="37"/>
        <v>0</v>
      </c>
      <c r="Y147" s="55">
        <f t="shared" si="31"/>
        <v>0</v>
      </c>
      <c r="Z147" s="25" t="b">
        <f>AND($L147="C",$C$7=Data!$G$24)</f>
        <v>0</v>
      </c>
      <c r="AA147" s="25" t="b">
        <f>AND($L147="C",$C$7=Data!$G$23)</f>
        <v>0</v>
      </c>
      <c r="AB147" s="55">
        <f t="shared" si="38"/>
        <v>0</v>
      </c>
      <c r="AC147" s="55">
        <f t="shared" si="32"/>
        <v>0</v>
      </c>
      <c r="AE147" s="55">
        <f t="shared" si="39"/>
        <v>0</v>
      </c>
      <c r="AG147" s="125" t="b">
        <f>OR(AND($C$5=Data!$G$24,K147="A"),AND($C$6=Data!$G$24,K147="B"),AND($C$7=Data!$G$24,K147="C"))*COUNTIFS(B:B,B147,K:K,K147,B:B,"&lt;&gt;"&amp;"",C:C,"&lt;&gt;"&amp;"")&gt;1</f>
        <v>0</v>
      </c>
      <c r="AH147" s="125" t="b">
        <f t="shared" si="40"/>
        <v>0</v>
      </c>
      <c r="AI147" s="55">
        <f t="shared" si="41"/>
        <v>0</v>
      </c>
    </row>
    <row r="148" spans="1:35" ht="30.75" customHeight="1" x14ac:dyDescent="0.25">
      <c r="A148" s="57"/>
      <c r="B148" s="57"/>
      <c r="C148" s="59"/>
      <c r="D148" s="119"/>
      <c r="E148" s="43"/>
      <c r="F148" s="43"/>
      <c r="G148" s="58"/>
      <c r="H148" s="123"/>
      <c r="I148" s="132"/>
      <c r="J148" s="135">
        <f t="shared" si="33"/>
        <v>0</v>
      </c>
      <c r="K148" s="64" t="str">
        <f t="shared" si="28"/>
        <v>0</v>
      </c>
      <c r="L148" s="65" t="str">
        <f t="shared" si="29"/>
        <v>0</v>
      </c>
      <c r="M148" s="55">
        <f>SUMIFS($J:$J,$C:$C,Data!$B$6,$B:$B,$B148)</f>
        <v>0</v>
      </c>
      <c r="N148" s="55">
        <f>SUMIFS($J:$J,$C:$C,Data!$B$7,$B:$B,$B148)</f>
        <v>0</v>
      </c>
      <c r="O148" s="55">
        <f>SUMIFS($J:$J,$C:$C,Data!$B$8,$B:$B,$B148)</f>
        <v>0</v>
      </c>
      <c r="P148" s="55">
        <f t="shared" si="34"/>
        <v>0</v>
      </c>
      <c r="Q148" s="55">
        <f t="shared" si="35"/>
        <v>0</v>
      </c>
      <c r="R148" s="25" t="b">
        <f>AND($L148="A",$C$5=Data!$G$24)</f>
        <v>0</v>
      </c>
      <c r="S148" s="25" t="b">
        <f>AND($L148="A",$C$5=Data!$G$23)</f>
        <v>0</v>
      </c>
      <c r="T148" s="55">
        <f t="shared" si="36"/>
        <v>0</v>
      </c>
      <c r="U148" s="55">
        <f t="shared" si="30"/>
        <v>0</v>
      </c>
      <c r="V148" s="25" t="b">
        <f>AND($L148="B",$C$6=Data!$G$24)</f>
        <v>0</v>
      </c>
      <c r="W148" s="25" t="b">
        <f>AND($L148="B",$C$6=Data!$G$23)</f>
        <v>0</v>
      </c>
      <c r="X148" s="55">
        <f t="shared" si="37"/>
        <v>0</v>
      </c>
      <c r="Y148" s="55">
        <f t="shared" si="31"/>
        <v>0</v>
      </c>
      <c r="Z148" s="25" t="b">
        <f>AND($L148="C",$C$7=Data!$G$24)</f>
        <v>0</v>
      </c>
      <c r="AA148" s="25" t="b">
        <f>AND($L148="C",$C$7=Data!$G$23)</f>
        <v>0</v>
      </c>
      <c r="AB148" s="55">
        <f t="shared" si="38"/>
        <v>0</v>
      </c>
      <c r="AC148" s="55">
        <f t="shared" si="32"/>
        <v>0</v>
      </c>
      <c r="AE148" s="55">
        <f t="shared" si="39"/>
        <v>0</v>
      </c>
      <c r="AG148" s="125" t="b">
        <f>OR(AND($C$5=Data!$G$24,K148="A"),AND($C$6=Data!$G$24,K148="B"),AND($C$7=Data!$G$24,K148="C"))*COUNTIFS(B:B,B148,K:K,K148,B:B,"&lt;&gt;"&amp;"",C:C,"&lt;&gt;"&amp;"")&gt;1</f>
        <v>0</v>
      </c>
      <c r="AH148" s="125" t="b">
        <f t="shared" si="40"/>
        <v>0</v>
      </c>
      <c r="AI148" s="55">
        <f t="shared" si="41"/>
        <v>0</v>
      </c>
    </row>
    <row r="149" spans="1:35" ht="30.75" customHeight="1" x14ac:dyDescent="0.25">
      <c r="A149" s="57"/>
      <c r="B149" s="57"/>
      <c r="C149" s="59"/>
      <c r="D149" s="119"/>
      <c r="E149" s="43"/>
      <c r="F149" s="43"/>
      <c r="G149" s="58"/>
      <c r="H149" s="123"/>
      <c r="I149" s="132"/>
      <c r="J149" s="135">
        <f t="shared" si="33"/>
        <v>0</v>
      </c>
      <c r="K149" s="64" t="str">
        <f t="shared" si="28"/>
        <v>0</v>
      </c>
      <c r="L149" s="65" t="str">
        <f t="shared" si="29"/>
        <v>0</v>
      </c>
      <c r="M149" s="55">
        <f>SUMIFS($J:$J,$C:$C,Data!$B$6,$B:$B,$B149)</f>
        <v>0</v>
      </c>
      <c r="N149" s="55">
        <f>SUMIFS($J:$J,$C:$C,Data!$B$7,$B:$B,$B149)</f>
        <v>0</v>
      </c>
      <c r="O149" s="55">
        <f>SUMIFS($J:$J,$C:$C,Data!$B$8,$B:$B,$B149)</f>
        <v>0</v>
      </c>
      <c r="P149" s="55">
        <f t="shared" si="34"/>
        <v>0</v>
      </c>
      <c r="Q149" s="55">
        <f t="shared" si="35"/>
        <v>0</v>
      </c>
      <c r="R149" s="25" t="b">
        <f>AND($L149="A",$C$5=Data!$G$24)</f>
        <v>0</v>
      </c>
      <c r="S149" s="25" t="b">
        <f>AND($L149="A",$C$5=Data!$G$23)</f>
        <v>0</v>
      </c>
      <c r="T149" s="55">
        <f t="shared" si="36"/>
        <v>0</v>
      </c>
      <c r="U149" s="55">
        <f t="shared" si="30"/>
        <v>0</v>
      </c>
      <c r="V149" s="25" t="b">
        <f>AND($L149="B",$C$6=Data!$G$24)</f>
        <v>0</v>
      </c>
      <c r="W149" s="25" t="b">
        <f>AND($L149="B",$C$6=Data!$G$23)</f>
        <v>0</v>
      </c>
      <c r="X149" s="55">
        <f t="shared" si="37"/>
        <v>0</v>
      </c>
      <c r="Y149" s="55">
        <f t="shared" si="31"/>
        <v>0</v>
      </c>
      <c r="Z149" s="25" t="b">
        <f>AND($L149="C",$C$7=Data!$G$24)</f>
        <v>0</v>
      </c>
      <c r="AA149" s="25" t="b">
        <f>AND($L149="C",$C$7=Data!$G$23)</f>
        <v>0</v>
      </c>
      <c r="AB149" s="55">
        <f t="shared" si="38"/>
        <v>0</v>
      </c>
      <c r="AC149" s="55">
        <f t="shared" si="32"/>
        <v>0</v>
      </c>
      <c r="AE149" s="55">
        <f t="shared" si="39"/>
        <v>0</v>
      </c>
      <c r="AG149" s="125" t="b">
        <f>OR(AND($C$5=Data!$G$24,K149="A"),AND($C$6=Data!$G$24,K149="B"),AND($C$7=Data!$G$24,K149="C"))*COUNTIFS(B:B,B149,K:K,K149,B:B,"&lt;&gt;"&amp;"",C:C,"&lt;&gt;"&amp;"")&gt;1</f>
        <v>0</v>
      </c>
      <c r="AH149" s="125" t="b">
        <f t="shared" si="40"/>
        <v>0</v>
      </c>
      <c r="AI149" s="55">
        <f t="shared" si="41"/>
        <v>0</v>
      </c>
    </row>
    <row r="150" spans="1:35" ht="30.75" customHeight="1" x14ac:dyDescent="0.25">
      <c r="A150" s="57"/>
      <c r="B150" s="57"/>
      <c r="C150" s="59"/>
      <c r="D150" s="119"/>
      <c r="E150" s="43"/>
      <c r="F150" s="43"/>
      <c r="G150" s="58"/>
      <c r="H150" s="123"/>
      <c r="I150" s="132"/>
      <c r="J150" s="135">
        <f t="shared" si="33"/>
        <v>0</v>
      </c>
      <c r="K150" s="64" t="str">
        <f t="shared" si="28"/>
        <v>0</v>
      </c>
      <c r="L150" s="65" t="str">
        <f t="shared" si="29"/>
        <v>0</v>
      </c>
      <c r="M150" s="55">
        <f>SUMIFS($J:$J,$C:$C,Data!$B$6,$B:$B,$B150)</f>
        <v>0</v>
      </c>
      <c r="N150" s="55">
        <f>SUMIFS($J:$J,$C:$C,Data!$B$7,$B:$B,$B150)</f>
        <v>0</v>
      </c>
      <c r="O150" s="55">
        <f>SUMIFS($J:$J,$C:$C,Data!$B$8,$B:$B,$B150)</f>
        <v>0</v>
      </c>
      <c r="P150" s="55">
        <f t="shared" si="34"/>
        <v>0</v>
      </c>
      <c r="Q150" s="55">
        <f t="shared" si="35"/>
        <v>0</v>
      </c>
      <c r="R150" s="25" t="b">
        <f>AND($L150="A",$C$5=Data!$G$24)</f>
        <v>0</v>
      </c>
      <c r="S150" s="25" t="b">
        <f>AND($L150="A",$C$5=Data!$G$23)</f>
        <v>0</v>
      </c>
      <c r="T150" s="55">
        <f t="shared" si="36"/>
        <v>0</v>
      </c>
      <c r="U150" s="55">
        <f t="shared" si="30"/>
        <v>0</v>
      </c>
      <c r="V150" s="25" t="b">
        <f>AND($L150="B",$C$6=Data!$G$24)</f>
        <v>0</v>
      </c>
      <c r="W150" s="25" t="b">
        <f>AND($L150="B",$C$6=Data!$G$23)</f>
        <v>0</v>
      </c>
      <c r="X150" s="55">
        <f t="shared" si="37"/>
        <v>0</v>
      </c>
      <c r="Y150" s="55">
        <f t="shared" si="31"/>
        <v>0</v>
      </c>
      <c r="Z150" s="25" t="b">
        <f>AND($L150="C",$C$7=Data!$G$24)</f>
        <v>0</v>
      </c>
      <c r="AA150" s="25" t="b">
        <f>AND($L150="C",$C$7=Data!$G$23)</f>
        <v>0</v>
      </c>
      <c r="AB150" s="55">
        <f t="shared" si="38"/>
        <v>0</v>
      </c>
      <c r="AC150" s="55">
        <f t="shared" si="32"/>
        <v>0</v>
      </c>
      <c r="AE150" s="55">
        <f t="shared" si="39"/>
        <v>0</v>
      </c>
      <c r="AG150" s="125" t="b">
        <f>OR(AND($C$5=Data!$G$24,K150="A"),AND($C$6=Data!$G$24,K150="B"),AND($C$7=Data!$G$24,K150="C"))*COUNTIFS(B:B,B150,K:K,K150,B:B,"&lt;&gt;"&amp;"",C:C,"&lt;&gt;"&amp;"")&gt;1</f>
        <v>0</v>
      </c>
      <c r="AH150" s="125" t="b">
        <f t="shared" si="40"/>
        <v>0</v>
      </c>
      <c r="AI150" s="55">
        <f t="shared" si="41"/>
        <v>0</v>
      </c>
    </row>
    <row r="151" spans="1:35" ht="30.75" customHeight="1" x14ac:dyDescent="0.25">
      <c r="A151" s="57"/>
      <c r="B151" s="57"/>
      <c r="C151" s="59"/>
      <c r="D151" s="119"/>
      <c r="E151" s="43"/>
      <c r="F151" s="43"/>
      <c r="G151" s="58"/>
      <c r="H151" s="123"/>
      <c r="I151" s="132"/>
      <c r="J151" s="135">
        <f t="shared" si="33"/>
        <v>0</v>
      </c>
      <c r="K151" s="64" t="str">
        <f t="shared" si="28"/>
        <v>0</v>
      </c>
      <c r="L151" s="65" t="str">
        <f t="shared" si="29"/>
        <v>0</v>
      </c>
      <c r="M151" s="55">
        <f>SUMIFS($J:$J,$C:$C,Data!$B$6,$B:$B,$B151)</f>
        <v>0</v>
      </c>
      <c r="N151" s="55">
        <f>SUMIFS($J:$J,$C:$C,Data!$B$7,$B:$B,$B151)</f>
        <v>0</v>
      </c>
      <c r="O151" s="55">
        <f>SUMIFS($J:$J,$C:$C,Data!$B$8,$B:$B,$B151)</f>
        <v>0</v>
      </c>
      <c r="P151" s="55">
        <f t="shared" si="34"/>
        <v>0</v>
      </c>
      <c r="Q151" s="55">
        <f t="shared" si="35"/>
        <v>0</v>
      </c>
      <c r="R151" s="25" t="b">
        <f>AND($L151="A",$C$5=Data!$G$24)</f>
        <v>0</v>
      </c>
      <c r="S151" s="25" t="b">
        <f>AND($L151="A",$C$5=Data!$G$23)</f>
        <v>0</v>
      </c>
      <c r="T151" s="55">
        <f t="shared" si="36"/>
        <v>0</v>
      </c>
      <c r="U151" s="55">
        <f t="shared" si="30"/>
        <v>0</v>
      </c>
      <c r="V151" s="25" t="b">
        <f>AND($L151="B",$C$6=Data!$G$24)</f>
        <v>0</v>
      </c>
      <c r="W151" s="25" t="b">
        <f>AND($L151="B",$C$6=Data!$G$23)</f>
        <v>0</v>
      </c>
      <c r="X151" s="55">
        <f t="shared" si="37"/>
        <v>0</v>
      </c>
      <c r="Y151" s="55">
        <f t="shared" si="31"/>
        <v>0</v>
      </c>
      <c r="Z151" s="25" t="b">
        <f>AND($L151="C",$C$7=Data!$G$24)</f>
        <v>0</v>
      </c>
      <c r="AA151" s="25" t="b">
        <f>AND($L151="C",$C$7=Data!$G$23)</f>
        <v>0</v>
      </c>
      <c r="AB151" s="55">
        <f t="shared" si="38"/>
        <v>0</v>
      </c>
      <c r="AC151" s="55">
        <f t="shared" si="32"/>
        <v>0</v>
      </c>
      <c r="AE151" s="55">
        <f t="shared" si="39"/>
        <v>0</v>
      </c>
      <c r="AG151" s="125" t="b">
        <f>OR(AND($C$5=Data!$G$24,K151="A"),AND($C$6=Data!$G$24,K151="B"),AND($C$7=Data!$G$24,K151="C"))*COUNTIFS(B:B,B151,K:K,K151,B:B,"&lt;&gt;"&amp;"",C:C,"&lt;&gt;"&amp;"")&gt;1</f>
        <v>0</v>
      </c>
      <c r="AH151" s="125" t="b">
        <f t="shared" si="40"/>
        <v>0</v>
      </c>
      <c r="AI151" s="55">
        <f t="shared" si="41"/>
        <v>0</v>
      </c>
    </row>
    <row r="152" spans="1:35" ht="30.75" customHeight="1" x14ac:dyDescent="0.25">
      <c r="A152" s="57"/>
      <c r="B152" s="57"/>
      <c r="C152" s="59"/>
      <c r="D152" s="119"/>
      <c r="E152" s="43"/>
      <c r="F152" s="43"/>
      <c r="G152" s="58"/>
      <c r="H152" s="123"/>
      <c r="I152" s="132"/>
      <c r="J152" s="135">
        <f t="shared" si="33"/>
        <v>0</v>
      </c>
      <c r="K152" s="64" t="str">
        <f t="shared" si="28"/>
        <v>0</v>
      </c>
      <c r="L152" s="65" t="str">
        <f t="shared" si="29"/>
        <v>0</v>
      </c>
      <c r="M152" s="55">
        <f>SUMIFS($J:$J,$C:$C,Data!$B$6,$B:$B,$B152)</f>
        <v>0</v>
      </c>
      <c r="N152" s="55">
        <f>SUMIFS($J:$J,$C:$C,Data!$B$7,$B:$B,$B152)</f>
        <v>0</v>
      </c>
      <c r="O152" s="55">
        <f>SUMIFS($J:$J,$C:$C,Data!$B$8,$B:$B,$B152)</f>
        <v>0</v>
      </c>
      <c r="P152" s="55">
        <f t="shared" si="34"/>
        <v>0</v>
      </c>
      <c r="Q152" s="55">
        <f t="shared" si="35"/>
        <v>0</v>
      </c>
      <c r="R152" s="25" t="b">
        <f>AND($L152="A",$C$5=Data!$G$24)</f>
        <v>0</v>
      </c>
      <c r="S152" s="25" t="b">
        <f>AND($L152="A",$C$5=Data!$G$23)</f>
        <v>0</v>
      </c>
      <c r="T152" s="55">
        <f t="shared" si="36"/>
        <v>0</v>
      </c>
      <c r="U152" s="55">
        <f t="shared" si="30"/>
        <v>0</v>
      </c>
      <c r="V152" s="25" t="b">
        <f>AND($L152="B",$C$6=Data!$G$24)</f>
        <v>0</v>
      </c>
      <c r="W152" s="25" t="b">
        <f>AND($L152="B",$C$6=Data!$G$23)</f>
        <v>0</v>
      </c>
      <c r="X152" s="55">
        <f t="shared" si="37"/>
        <v>0</v>
      </c>
      <c r="Y152" s="55">
        <f t="shared" si="31"/>
        <v>0</v>
      </c>
      <c r="Z152" s="25" t="b">
        <f>AND($L152="C",$C$7=Data!$G$24)</f>
        <v>0</v>
      </c>
      <c r="AA152" s="25" t="b">
        <f>AND($L152="C",$C$7=Data!$G$23)</f>
        <v>0</v>
      </c>
      <c r="AB152" s="55">
        <f t="shared" si="38"/>
        <v>0</v>
      </c>
      <c r="AC152" s="55">
        <f t="shared" si="32"/>
        <v>0</v>
      </c>
      <c r="AE152" s="55">
        <f t="shared" si="39"/>
        <v>0</v>
      </c>
      <c r="AG152" s="125" t="b">
        <f>OR(AND($C$5=Data!$G$24,K152="A"),AND($C$6=Data!$G$24,K152="B"),AND($C$7=Data!$G$24,K152="C"))*COUNTIFS(B:B,B152,K:K,K152,B:B,"&lt;&gt;"&amp;"",C:C,"&lt;&gt;"&amp;"")&gt;1</f>
        <v>0</v>
      </c>
      <c r="AH152" s="125" t="b">
        <f t="shared" si="40"/>
        <v>0</v>
      </c>
      <c r="AI152" s="55">
        <f t="shared" si="41"/>
        <v>0</v>
      </c>
    </row>
    <row r="153" spans="1:35" ht="30.75" customHeight="1" x14ac:dyDescent="0.25">
      <c r="A153" s="57"/>
      <c r="B153" s="57"/>
      <c r="C153" s="59"/>
      <c r="D153" s="119"/>
      <c r="E153" s="43"/>
      <c r="F153" s="43"/>
      <c r="G153" s="58"/>
      <c r="H153" s="123"/>
      <c r="I153" s="132"/>
      <c r="J153" s="135">
        <f t="shared" si="33"/>
        <v>0</v>
      </c>
      <c r="K153" s="64" t="str">
        <f t="shared" si="28"/>
        <v>0</v>
      </c>
      <c r="L153" s="65" t="str">
        <f t="shared" si="29"/>
        <v>0</v>
      </c>
      <c r="M153" s="55">
        <f>SUMIFS($J:$J,$C:$C,Data!$B$6,$B:$B,$B153)</f>
        <v>0</v>
      </c>
      <c r="N153" s="55">
        <f>SUMIFS($J:$J,$C:$C,Data!$B$7,$B:$B,$B153)</f>
        <v>0</v>
      </c>
      <c r="O153" s="55">
        <f>SUMIFS($J:$J,$C:$C,Data!$B$8,$B:$B,$B153)</f>
        <v>0</v>
      </c>
      <c r="P153" s="55">
        <f t="shared" si="34"/>
        <v>0</v>
      </c>
      <c r="Q153" s="55">
        <f t="shared" si="35"/>
        <v>0</v>
      </c>
      <c r="R153" s="25" t="b">
        <f>AND($L153="A",$C$5=Data!$G$24)</f>
        <v>0</v>
      </c>
      <c r="S153" s="25" t="b">
        <f>AND($L153="A",$C$5=Data!$G$23)</f>
        <v>0</v>
      </c>
      <c r="T153" s="55">
        <f t="shared" si="36"/>
        <v>0</v>
      </c>
      <c r="U153" s="55">
        <f t="shared" si="30"/>
        <v>0</v>
      </c>
      <c r="V153" s="25" t="b">
        <f>AND($L153="B",$C$6=Data!$G$24)</f>
        <v>0</v>
      </c>
      <c r="W153" s="25" t="b">
        <f>AND($L153="B",$C$6=Data!$G$23)</f>
        <v>0</v>
      </c>
      <c r="X153" s="55">
        <f t="shared" si="37"/>
        <v>0</v>
      </c>
      <c r="Y153" s="55">
        <f t="shared" si="31"/>
        <v>0</v>
      </c>
      <c r="Z153" s="25" t="b">
        <f>AND($L153="C",$C$7=Data!$G$24)</f>
        <v>0</v>
      </c>
      <c r="AA153" s="25" t="b">
        <f>AND($L153="C",$C$7=Data!$G$23)</f>
        <v>0</v>
      </c>
      <c r="AB153" s="55">
        <f t="shared" si="38"/>
        <v>0</v>
      </c>
      <c r="AC153" s="55">
        <f t="shared" si="32"/>
        <v>0</v>
      </c>
      <c r="AE153" s="55">
        <f t="shared" si="39"/>
        <v>0</v>
      </c>
      <c r="AG153" s="125" t="b">
        <f>OR(AND($C$5=Data!$G$24,K153="A"),AND($C$6=Data!$G$24,K153="B"),AND($C$7=Data!$G$24,K153="C"))*COUNTIFS(B:B,B153,K:K,K153,B:B,"&lt;&gt;"&amp;"",C:C,"&lt;&gt;"&amp;"")&gt;1</f>
        <v>0</v>
      </c>
      <c r="AH153" s="125" t="b">
        <f t="shared" si="40"/>
        <v>0</v>
      </c>
      <c r="AI153" s="55">
        <f t="shared" si="41"/>
        <v>0</v>
      </c>
    </row>
    <row r="154" spans="1:35" ht="30.75" customHeight="1" x14ac:dyDescent="0.25">
      <c r="A154" s="57"/>
      <c r="B154" s="57"/>
      <c r="C154" s="59"/>
      <c r="D154" s="119"/>
      <c r="E154" s="43"/>
      <c r="F154" s="43"/>
      <c r="G154" s="58"/>
      <c r="H154" s="123"/>
      <c r="I154" s="132"/>
      <c r="J154" s="135">
        <f t="shared" si="33"/>
        <v>0</v>
      </c>
      <c r="K154" s="64" t="str">
        <f t="shared" si="28"/>
        <v>0</v>
      </c>
      <c r="L154" s="65" t="str">
        <f t="shared" si="29"/>
        <v>0</v>
      </c>
      <c r="M154" s="55">
        <f>SUMIFS($J:$J,$C:$C,Data!$B$6,$B:$B,$B154)</f>
        <v>0</v>
      </c>
      <c r="N154" s="55">
        <f>SUMIFS($J:$J,$C:$C,Data!$B$7,$B:$B,$B154)</f>
        <v>0</v>
      </c>
      <c r="O154" s="55">
        <f>SUMIFS($J:$J,$C:$C,Data!$B$8,$B:$B,$B154)</f>
        <v>0</v>
      </c>
      <c r="P154" s="55">
        <f t="shared" si="34"/>
        <v>0</v>
      </c>
      <c r="Q154" s="55">
        <f t="shared" si="35"/>
        <v>0</v>
      </c>
      <c r="R154" s="25" t="b">
        <f>AND($L154="A",$C$5=Data!$G$24)</f>
        <v>0</v>
      </c>
      <c r="S154" s="25" t="b">
        <f>AND($L154="A",$C$5=Data!$G$23)</f>
        <v>0</v>
      </c>
      <c r="T154" s="55">
        <f t="shared" si="36"/>
        <v>0</v>
      </c>
      <c r="U154" s="55">
        <f t="shared" si="30"/>
        <v>0</v>
      </c>
      <c r="V154" s="25" t="b">
        <f>AND($L154="B",$C$6=Data!$G$24)</f>
        <v>0</v>
      </c>
      <c r="W154" s="25" t="b">
        <f>AND($L154="B",$C$6=Data!$G$23)</f>
        <v>0</v>
      </c>
      <c r="X154" s="55">
        <f t="shared" si="37"/>
        <v>0</v>
      </c>
      <c r="Y154" s="55">
        <f t="shared" si="31"/>
        <v>0</v>
      </c>
      <c r="Z154" s="25" t="b">
        <f>AND($L154="C",$C$7=Data!$G$24)</f>
        <v>0</v>
      </c>
      <c r="AA154" s="25" t="b">
        <f>AND($L154="C",$C$7=Data!$G$23)</f>
        <v>0</v>
      </c>
      <c r="AB154" s="55">
        <f t="shared" si="38"/>
        <v>0</v>
      </c>
      <c r="AC154" s="55">
        <f t="shared" si="32"/>
        <v>0</v>
      </c>
      <c r="AE154" s="55">
        <f t="shared" si="39"/>
        <v>0</v>
      </c>
      <c r="AG154" s="125" t="b">
        <f>OR(AND($C$5=Data!$G$24,K154="A"),AND($C$6=Data!$G$24,K154="B"),AND($C$7=Data!$G$24,K154="C"))*COUNTIFS(B:B,B154,K:K,K154,B:B,"&lt;&gt;"&amp;"",C:C,"&lt;&gt;"&amp;"")&gt;1</f>
        <v>0</v>
      </c>
      <c r="AH154" s="125" t="b">
        <f t="shared" si="40"/>
        <v>0</v>
      </c>
      <c r="AI154" s="55">
        <f t="shared" si="41"/>
        <v>0</v>
      </c>
    </row>
    <row r="155" spans="1:35" ht="30.75" customHeight="1" x14ac:dyDescent="0.25">
      <c r="A155" s="57"/>
      <c r="B155" s="57"/>
      <c r="C155" s="59"/>
      <c r="D155" s="119"/>
      <c r="E155" s="43"/>
      <c r="F155" s="43"/>
      <c r="G155" s="58"/>
      <c r="H155" s="123"/>
      <c r="I155" s="132"/>
      <c r="J155" s="135">
        <f t="shared" si="33"/>
        <v>0</v>
      </c>
      <c r="K155" s="64" t="str">
        <f t="shared" si="28"/>
        <v>0</v>
      </c>
      <c r="L155" s="65" t="str">
        <f t="shared" si="29"/>
        <v>0</v>
      </c>
      <c r="M155" s="55">
        <f>SUMIFS($J:$J,$C:$C,Data!$B$6,$B:$B,$B155)</f>
        <v>0</v>
      </c>
      <c r="N155" s="55">
        <f>SUMIFS($J:$J,$C:$C,Data!$B$7,$B:$B,$B155)</f>
        <v>0</v>
      </c>
      <c r="O155" s="55">
        <f>SUMIFS($J:$J,$C:$C,Data!$B$8,$B:$B,$B155)</f>
        <v>0</v>
      </c>
      <c r="P155" s="55">
        <f t="shared" si="34"/>
        <v>0</v>
      </c>
      <c r="Q155" s="55">
        <f t="shared" si="35"/>
        <v>0</v>
      </c>
      <c r="R155" s="25" t="b">
        <f>AND($L155="A",$C$5=Data!$G$24)</f>
        <v>0</v>
      </c>
      <c r="S155" s="25" t="b">
        <f>AND($L155="A",$C$5=Data!$G$23)</f>
        <v>0</v>
      </c>
      <c r="T155" s="55">
        <f t="shared" si="36"/>
        <v>0</v>
      </c>
      <c r="U155" s="55">
        <f t="shared" si="30"/>
        <v>0</v>
      </c>
      <c r="V155" s="25" t="b">
        <f>AND($L155="B",$C$6=Data!$G$24)</f>
        <v>0</v>
      </c>
      <c r="W155" s="25" t="b">
        <f>AND($L155="B",$C$6=Data!$G$23)</f>
        <v>0</v>
      </c>
      <c r="X155" s="55">
        <f t="shared" si="37"/>
        <v>0</v>
      </c>
      <c r="Y155" s="55">
        <f t="shared" si="31"/>
        <v>0</v>
      </c>
      <c r="Z155" s="25" t="b">
        <f>AND($L155="C",$C$7=Data!$G$24)</f>
        <v>0</v>
      </c>
      <c r="AA155" s="25" t="b">
        <f>AND($L155="C",$C$7=Data!$G$23)</f>
        <v>0</v>
      </c>
      <c r="AB155" s="55">
        <f t="shared" si="38"/>
        <v>0</v>
      </c>
      <c r="AC155" s="55">
        <f t="shared" si="32"/>
        <v>0</v>
      </c>
      <c r="AE155" s="55">
        <f t="shared" si="39"/>
        <v>0</v>
      </c>
      <c r="AG155" s="125" t="b">
        <f>OR(AND($C$5=Data!$G$24,K155="A"),AND($C$6=Data!$G$24,K155="B"),AND($C$7=Data!$G$24,K155="C"))*COUNTIFS(B:B,B155,K:K,K155,B:B,"&lt;&gt;"&amp;"",C:C,"&lt;&gt;"&amp;"")&gt;1</f>
        <v>0</v>
      </c>
      <c r="AH155" s="125" t="b">
        <f t="shared" si="40"/>
        <v>0</v>
      </c>
      <c r="AI155" s="55">
        <f t="shared" si="41"/>
        <v>0</v>
      </c>
    </row>
    <row r="156" spans="1:35" ht="30.75" customHeight="1" x14ac:dyDescent="0.25">
      <c r="A156" s="57"/>
      <c r="B156" s="57"/>
      <c r="C156" s="59"/>
      <c r="D156" s="119"/>
      <c r="E156" s="43"/>
      <c r="F156" s="43"/>
      <c r="G156" s="58"/>
      <c r="H156" s="123"/>
      <c r="I156" s="132"/>
      <c r="J156" s="135">
        <f t="shared" si="33"/>
        <v>0</v>
      </c>
      <c r="K156" s="64" t="str">
        <f t="shared" si="28"/>
        <v>0</v>
      </c>
      <c r="L156" s="65" t="str">
        <f t="shared" si="29"/>
        <v>0</v>
      </c>
      <c r="M156" s="55">
        <f>SUMIFS($J:$J,$C:$C,Data!$B$6,$B:$B,$B156)</f>
        <v>0</v>
      </c>
      <c r="N156" s="55">
        <f>SUMIFS($J:$J,$C:$C,Data!$B$7,$B:$B,$B156)</f>
        <v>0</v>
      </c>
      <c r="O156" s="55">
        <f>SUMIFS($J:$J,$C:$C,Data!$B$8,$B:$B,$B156)</f>
        <v>0</v>
      </c>
      <c r="P156" s="55">
        <f t="shared" si="34"/>
        <v>0</v>
      </c>
      <c r="Q156" s="55">
        <f t="shared" si="35"/>
        <v>0</v>
      </c>
      <c r="R156" s="25" t="b">
        <f>AND($L156="A",$C$5=Data!$G$24)</f>
        <v>0</v>
      </c>
      <c r="S156" s="25" t="b">
        <f>AND($L156="A",$C$5=Data!$G$23)</f>
        <v>0</v>
      </c>
      <c r="T156" s="55">
        <f t="shared" si="36"/>
        <v>0</v>
      </c>
      <c r="U156" s="55">
        <f t="shared" si="30"/>
        <v>0</v>
      </c>
      <c r="V156" s="25" t="b">
        <f>AND($L156="B",$C$6=Data!$G$24)</f>
        <v>0</v>
      </c>
      <c r="W156" s="25" t="b">
        <f>AND($L156="B",$C$6=Data!$G$23)</f>
        <v>0</v>
      </c>
      <c r="X156" s="55">
        <f t="shared" si="37"/>
        <v>0</v>
      </c>
      <c r="Y156" s="55">
        <f t="shared" si="31"/>
        <v>0</v>
      </c>
      <c r="Z156" s="25" t="b">
        <f>AND($L156="C",$C$7=Data!$G$24)</f>
        <v>0</v>
      </c>
      <c r="AA156" s="25" t="b">
        <f>AND($L156="C",$C$7=Data!$G$23)</f>
        <v>0</v>
      </c>
      <c r="AB156" s="55">
        <f t="shared" si="38"/>
        <v>0</v>
      </c>
      <c r="AC156" s="55">
        <f t="shared" si="32"/>
        <v>0</v>
      </c>
      <c r="AE156" s="55">
        <f t="shared" si="39"/>
        <v>0</v>
      </c>
      <c r="AG156" s="125" t="b">
        <f>OR(AND($C$5=Data!$G$24,K156="A"),AND($C$6=Data!$G$24,K156="B"),AND($C$7=Data!$G$24,K156="C"))*COUNTIFS(B:B,B156,K:K,K156,B:B,"&lt;&gt;"&amp;"",C:C,"&lt;&gt;"&amp;"")&gt;1</f>
        <v>0</v>
      </c>
      <c r="AH156" s="125" t="b">
        <f t="shared" si="40"/>
        <v>0</v>
      </c>
      <c r="AI156" s="55">
        <f t="shared" si="41"/>
        <v>0</v>
      </c>
    </row>
    <row r="157" spans="1:35" ht="30.75" customHeight="1" x14ac:dyDescent="0.25">
      <c r="A157" s="57"/>
      <c r="B157" s="57"/>
      <c r="C157" s="59"/>
      <c r="D157" s="119"/>
      <c r="E157" s="43"/>
      <c r="F157" s="43"/>
      <c r="G157" s="58"/>
      <c r="H157" s="123"/>
      <c r="I157" s="132"/>
      <c r="J157" s="135">
        <f t="shared" si="33"/>
        <v>0</v>
      </c>
      <c r="K157" s="64" t="str">
        <f t="shared" si="28"/>
        <v>0</v>
      </c>
      <c r="L157" s="65" t="str">
        <f t="shared" si="29"/>
        <v>0</v>
      </c>
      <c r="M157" s="55">
        <f>SUMIFS($J:$J,$C:$C,Data!$B$6,$B:$B,$B157)</f>
        <v>0</v>
      </c>
      <c r="N157" s="55">
        <f>SUMIFS($J:$J,$C:$C,Data!$B$7,$B:$B,$B157)</f>
        <v>0</v>
      </c>
      <c r="O157" s="55">
        <f>SUMIFS($J:$J,$C:$C,Data!$B$8,$B:$B,$B157)</f>
        <v>0</v>
      </c>
      <c r="P157" s="55">
        <f t="shared" si="34"/>
        <v>0</v>
      </c>
      <c r="Q157" s="55">
        <f t="shared" si="35"/>
        <v>0</v>
      </c>
      <c r="R157" s="25" t="b">
        <f>AND($L157="A",$C$5=Data!$G$24)</f>
        <v>0</v>
      </c>
      <c r="S157" s="25" t="b">
        <f>AND($L157="A",$C$5=Data!$G$23)</f>
        <v>0</v>
      </c>
      <c r="T157" s="55">
        <f t="shared" si="36"/>
        <v>0</v>
      </c>
      <c r="U157" s="55">
        <f t="shared" si="30"/>
        <v>0</v>
      </c>
      <c r="V157" s="25" t="b">
        <f>AND($L157="B",$C$6=Data!$G$24)</f>
        <v>0</v>
      </c>
      <c r="W157" s="25" t="b">
        <f>AND($L157="B",$C$6=Data!$G$23)</f>
        <v>0</v>
      </c>
      <c r="X157" s="55">
        <f t="shared" si="37"/>
        <v>0</v>
      </c>
      <c r="Y157" s="55">
        <f t="shared" si="31"/>
        <v>0</v>
      </c>
      <c r="Z157" s="25" t="b">
        <f>AND($L157="C",$C$7=Data!$G$24)</f>
        <v>0</v>
      </c>
      <c r="AA157" s="25" t="b">
        <f>AND($L157="C",$C$7=Data!$G$23)</f>
        <v>0</v>
      </c>
      <c r="AB157" s="55">
        <f t="shared" si="38"/>
        <v>0</v>
      </c>
      <c r="AC157" s="55">
        <f t="shared" si="32"/>
        <v>0</v>
      </c>
      <c r="AE157" s="55">
        <f t="shared" si="39"/>
        <v>0</v>
      </c>
      <c r="AG157" s="125" t="b">
        <f>OR(AND($C$5=Data!$G$24,K157="A"),AND($C$6=Data!$G$24,K157="B"),AND($C$7=Data!$G$24,K157="C"))*COUNTIFS(B:B,B157,K:K,K157,B:B,"&lt;&gt;"&amp;"",C:C,"&lt;&gt;"&amp;"")&gt;1</f>
        <v>0</v>
      </c>
      <c r="AH157" s="125" t="b">
        <f t="shared" si="40"/>
        <v>0</v>
      </c>
      <c r="AI157" s="55">
        <f t="shared" si="41"/>
        <v>0</v>
      </c>
    </row>
    <row r="158" spans="1:35" ht="30.75" customHeight="1" x14ac:dyDescent="0.25">
      <c r="A158" s="57"/>
      <c r="B158" s="57"/>
      <c r="C158" s="59"/>
      <c r="D158" s="119"/>
      <c r="E158" s="43"/>
      <c r="F158" s="43"/>
      <c r="G158" s="58"/>
      <c r="H158" s="123"/>
      <c r="I158" s="132"/>
      <c r="J158" s="135">
        <f t="shared" si="33"/>
        <v>0</v>
      </c>
      <c r="K158" s="64" t="str">
        <f t="shared" si="28"/>
        <v>0</v>
      </c>
      <c r="L158" s="65" t="str">
        <f t="shared" si="29"/>
        <v>0</v>
      </c>
      <c r="M158" s="55">
        <f>SUMIFS($J:$J,$C:$C,Data!$B$6,$B:$B,$B158)</f>
        <v>0</v>
      </c>
      <c r="N158" s="55">
        <f>SUMIFS($J:$J,$C:$C,Data!$B$7,$B:$B,$B158)</f>
        <v>0</v>
      </c>
      <c r="O158" s="55">
        <f>SUMIFS($J:$J,$C:$C,Data!$B$8,$B:$B,$B158)</f>
        <v>0</v>
      </c>
      <c r="P158" s="55">
        <f t="shared" si="34"/>
        <v>0</v>
      </c>
      <c r="Q158" s="55">
        <f t="shared" si="35"/>
        <v>0</v>
      </c>
      <c r="R158" s="25" t="b">
        <f>AND($L158="A",$C$5=Data!$G$24)</f>
        <v>0</v>
      </c>
      <c r="S158" s="25" t="b">
        <f>AND($L158="A",$C$5=Data!$G$23)</f>
        <v>0</v>
      </c>
      <c r="T158" s="55">
        <f t="shared" si="36"/>
        <v>0</v>
      </c>
      <c r="U158" s="55">
        <f t="shared" si="30"/>
        <v>0</v>
      </c>
      <c r="V158" s="25" t="b">
        <f>AND($L158="B",$C$6=Data!$G$24)</f>
        <v>0</v>
      </c>
      <c r="W158" s="25" t="b">
        <f>AND($L158="B",$C$6=Data!$G$23)</f>
        <v>0</v>
      </c>
      <c r="X158" s="55">
        <f t="shared" si="37"/>
        <v>0</v>
      </c>
      <c r="Y158" s="55">
        <f t="shared" si="31"/>
        <v>0</v>
      </c>
      <c r="Z158" s="25" t="b">
        <f>AND($L158="C",$C$7=Data!$G$24)</f>
        <v>0</v>
      </c>
      <c r="AA158" s="25" t="b">
        <f>AND($L158="C",$C$7=Data!$G$23)</f>
        <v>0</v>
      </c>
      <c r="AB158" s="55">
        <f t="shared" si="38"/>
        <v>0</v>
      </c>
      <c r="AC158" s="55">
        <f t="shared" si="32"/>
        <v>0</v>
      </c>
      <c r="AE158" s="55">
        <f t="shared" si="39"/>
        <v>0</v>
      </c>
      <c r="AG158" s="125" t="b">
        <f>OR(AND($C$5=Data!$G$24,K158="A"),AND($C$6=Data!$G$24,K158="B"),AND($C$7=Data!$G$24,K158="C"))*COUNTIFS(B:B,B158,K:K,K158,B:B,"&lt;&gt;"&amp;"",C:C,"&lt;&gt;"&amp;"")&gt;1</f>
        <v>0</v>
      </c>
      <c r="AH158" s="125" t="b">
        <f t="shared" si="40"/>
        <v>0</v>
      </c>
      <c r="AI158" s="55">
        <f t="shared" si="41"/>
        <v>0</v>
      </c>
    </row>
    <row r="159" spans="1:35" ht="30.75" customHeight="1" x14ac:dyDescent="0.25">
      <c r="A159" s="57"/>
      <c r="B159" s="57"/>
      <c r="C159" s="59"/>
      <c r="D159" s="119"/>
      <c r="E159" s="43"/>
      <c r="F159" s="43"/>
      <c r="G159" s="58"/>
      <c r="H159" s="123"/>
      <c r="I159" s="132"/>
      <c r="J159" s="135">
        <f t="shared" si="33"/>
        <v>0</v>
      </c>
      <c r="K159" s="64" t="str">
        <f t="shared" si="28"/>
        <v>0</v>
      </c>
      <c r="L159" s="65" t="str">
        <f t="shared" si="29"/>
        <v>0</v>
      </c>
      <c r="M159" s="55">
        <f>SUMIFS($J:$J,$C:$C,Data!$B$6,$B:$B,$B159)</f>
        <v>0</v>
      </c>
      <c r="N159" s="55">
        <f>SUMIFS($J:$J,$C:$C,Data!$B$7,$B:$B,$B159)</f>
        <v>0</v>
      </c>
      <c r="O159" s="55">
        <f>SUMIFS($J:$J,$C:$C,Data!$B$8,$B:$B,$B159)</f>
        <v>0</v>
      </c>
      <c r="P159" s="55">
        <f t="shared" si="34"/>
        <v>0</v>
      </c>
      <c r="Q159" s="55">
        <f t="shared" si="35"/>
        <v>0</v>
      </c>
      <c r="R159" s="25" t="b">
        <f>AND($L159="A",$C$5=Data!$G$24)</f>
        <v>0</v>
      </c>
      <c r="S159" s="25" t="b">
        <f>AND($L159="A",$C$5=Data!$G$23)</f>
        <v>0</v>
      </c>
      <c r="T159" s="55">
        <f t="shared" si="36"/>
        <v>0</v>
      </c>
      <c r="U159" s="55">
        <f t="shared" si="30"/>
        <v>0</v>
      </c>
      <c r="V159" s="25" t="b">
        <f>AND($L159="B",$C$6=Data!$G$24)</f>
        <v>0</v>
      </c>
      <c r="W159" s="25" t="b">
        <f>AND($L159="B",$C$6=Data!$G$23)</f>
        <v>0</v>
      </c>
      <c r="X159" s="55">
        <f t="shared" si="37"/>
        <v>0</v>
      </c>
      <c r="Y159" s="55">
        <f t="shared" si="31"/>
        <v>0</v>
      </c>
      <c r="Z159" s="25" t="b">
        <f>AND($L159="C",$C$7=Data!$G$24)</f>
        <v>0</v>
      </c>
      <c r="AA159" s="25" t="b">
        <f>AND($L159="C",$C$7=Data!$G$23)</f>
        <v>0</v>
      </c>
      <c r="AB159" s="55">
        <f t="shared" si="38"/>
        <v>0</v>
      </c>
      <c r="AC159" s="55">
        <f t="shared" si="32"/>
        <v>0</v>
      </c>
      <c r="AE159" s="55">
        <f t="shared" si="39"/>
        <v>0</v>
      </c>
      <c r="AG159" s="125" t="b">
        <f>OR(AND($C$5=Data!$G$24,K159="A"),AND($C$6=Data!$G$24,K159="B"),AND($C$7=Data!$G$24,K159="C"))*COUNTIFS(B:B,B159,K:K,K159,B:B,"&lt;&gt;"&amp;"",C:C,"&lt;&gt;"&amp;"")&gt;1</f>
        <v>0</v>
      </c>
      <c r="AH159" s="125" t="b">
        <f t="shared" si="40"/>
        <v>0</v>
      </c>
      <c r="AI159" s="55">
        <f t="shared" si="41"/>
        <v>0</v>
      </c>
    </row>
    <row r="160" spans="1:35" ht="30.75" customHeight="1" x14ac:dyDescent="0.25">
      <c r="A160" s="57"/>
      <c r="B160" s="57"/>
      <c r="C160" s="59"/>
      <c r="D160" s="119"/>
      <c r="E160" s="43"/>
      <c r="F160" s="43"/>
      <c r="G160" s="58"/>
      <c r="H160" s="123"/>
      <c r="I160" s="132"/>
      <c r="J160" s="135">
        <f t="shared" si="33"/>
        <v>0</v>
      </c>
      <c r="K160" s="64" t="str">
        <f t="shared" si="28"/>
        <v>0</v>
      </c>
      <c r="L160" s="65" t="str">
        <f t="shared" si="29"/>
        <v>0</v>
      </c>
      <c r="M160" s="55">
        <f>SUMIFS($J:$J,$C:$C,Data!$B$6,$B:$B,$B160)</f>
        <v>0</v>
      </c>
      <c r="N160" s="55">
        <f>SUMIFS($J:$J,$C:$C,Data!$B$7,$B:$B,$B160)</f>
        <v>0</v>
      </c>
      <c r="O160" s="55">
        <f>SUMIFS($J:$J,$C:$C,Data!$B$8,$B:$B,$B160)</f>
        <v>0</v>
      </c>
      <c r="P160" s="55">
        <f t="shared" si="34"/>
        <v>0</v>
      </c>
      <c r="Q160" s="55">
        <f t="shared" si="35"/>
        <v>0</v>
      </c>
      <c r="R160" s="25" t="b">
        <f>AND($L160="A",$C$5=Data!$G$24)</f>
        <v>0</v>
      </c>
      <c r="S160" s="25" t="b">
        <f>AND($L160="A",$C$5=Data!$G$23)</f>
        <v>0</v>
      </c>
      <c r="T160" s="55">
        <f t="shared" si="36"/>
        <v>0</v>
      </c>
      <c r="U160" s="55">
        <f t="shared" si="30"/>
        <v>0</v>
      </c>
      <c r="V160" s="25" t="b">
        <f>AND($L160="B",$C$6=Data!$G$24)</f>
        <v>0</v>
      </c>
      <c r="W160" s="25" t="b">
        <f>AND($L160="B",$C$6=Data!$G$23)</f>
        <v>0</v>
      </c>
      <c r="X160" s="55">
        <f t="shared" si="37"/>
        <v>0</v>
      </c>
      <c r="Y160" s="55">
        <f t="shared" si="31"/>
        <v>0</v>
      </c>
      <c r="Z160" s="25" t="b">
        <f>AND($L160="C",$C$7=Data!$G$24)</f>
        <v>0</v>
      </c>
      <c r="AA160" s="25" t="b">
        <f>AND($L160="C",$C$7=Data!$G$23)</f>
        <v>0</v>
      </c>
      <c r="AB160" s="55">
        <f t="shared" si="38"/>
        <v>0</v>
      </c>
      <c r="AC160" s="55">
        <f t="shared" si="32"/>
        <v>0</v>
      </c>
      <c r="AE160" s="55">
        <f t="shared" si="39"/>
        <v>0</v>
      </c>
      <c r="AG160" s="125" t="b">
        <f>OR(AND($C$5=Data!$G$24,K160="A"),AND($C$6=Data!$G$24,K160="B"),AND($C$7=Data!$G$24,K160="C"))*COUNTIFS(B:B,B160,K:K,K160,B:B,"&lt;&gt;"&amp;"",C:C,"&lt;&gt;"&amp;"")&gt;1</f>
        <v>0</v>
      </c>
      <c r="AH160" s="125" t="b">
        <f t="shared" si="40"/>
        <v>0</v>
      </c>
      <c r="AI160" s="55">
        <f t="shared" si="41"/>
        <v>0</v>
      </c>
    </row>
    <row r="161" spans="1:35" ht="30.75" customHeight="1" x14ac:dyDescent="0.25">
      <c r="A161" s="57"/>
      <c r="B161" s="57"/>
      <c r="C161" s="59"/>
      <c r="D161" s="119"/>
      <c r="E161" s="43"/>
      <c r="F161" s="43"/>
      <c r="G161" s="58"/>
      <c r="H161" s="123"/>
      <c r="I161" s="132"/>
      <c r="J161" s="135">
        <f t="shared" si="33"/>
        <v>0</v>
      </c>
      <c r="K161" s="64" t="str">
        <f t="shared" si="28"/>
        <v>0</v>
      </c>
      <c r="L161" s="65" t="str">
        <f t="shared" si="29"/>
        <v>0</v>
      </c>
      <c r="M161" s="55">
        <f>SUMIFS($J:$J,$C:$C,Data!$B$6,$B:$B,$B161)</f>
        <v>0</v>
      </c>
      <c r="N161" s="55">
        <f>SUMIFS($J:$J,$C:$C,Data!$B$7,$B:$B,$B161)</f>
        <v>0</v>
      </c>
      <c r="O161" s="55">
        <f>SUMIFS($J:$J,$C:$C,Data!$B$8,$B:$B,$B161)</f>
        <v>0</v>
      </c>
      <c r="P161" s="55">
        <f t="shared" si="34"/>
        <v>0</v>
      </c>
      <c r="Q161" s="55">
        <f t="shared" si="35"/>
        <v>0</v>
      </c>
      <c r="R161" s="25" t="b">
        <f>AND($L161="A",$C$5=Data!$G$24)</f>
        <v>0</v>
      </c>
      <c r="S161" s="25" t="b">
        <f>AND($L161="A",$C$5=Data!$G$23)</f>
        <v>0</v>
      </c>
      <c r="T161" s="55">
        <f t="shared" si="36"/>
        <v>0</v>
      </c>
      <c r="U161" s="55">
        <f t="shared" si="30"/>
        <v>0</v>
      </c>
      <c r="V161" s="25" t="b">
        <f>AND($L161="B",$C$6=Data!$G$24)</f>
        <v>0</v>
      </c>
      <c r="W161" s="25" t="b">
        <f>AND($L161="B",$C$6=Data!$G$23)</f>
        <v>0</v>
      </c>
      <c r="X161" s="55">
        <f t="shared" si="37"/>
        <v>0</v>
      </c>
      <c r="Y161" s="55">
        <f t="shared" si="31"/>
        <v>0</v>
      </c>
      <c r="Z161" s="25" t="b">
        <f>AND($L161="C",$C$7=Data!$G$24)</f>
        <v>0</v>
      </c>
      <c r="AA161" s="25" t="b">
        <f>AND($L161="C",$C$7=Data!$G$23)</f>
        <v>0</v>
      </c>
      <c r="AB161" s="55">
        <f t="shared" si="38"/>
        <v>0</v>
      </c>
      <c r="AC161" s="55">
        <f t="shared" si="32"/>
        <v>0</v>
      </c>
      <c r="AE161" s="55">
        <f t="shared" si="39"/>
        <v>0</v>
      </c>
      <c r="AG161" s="125" t="b">
        <f>OR(AND($C$5=Data!$G$24,K161="A"),AND($C$6=Data!$G$24,K161="B"),AND($C$7=Data!$G$24,K161="C"))*COUNTIFS(B:B,B161,K:K,K161,B:B,"&lt;&gt;"&amp;"",C:C,"&lt;&gt;"&amp;"")&gt;1</f>
        <v>0</v>
      </c>
      <c r="AH161" s="125" t="b">
        <f t="shared" si="40"/>
        <v>0</v>
      </c>
      <c r="AI161" s="55">
        <f t="shared" si="41"/>
        <v>0</v>
      </c>
    </row>
    <row r="162" spans="1:35" ht="30.75" customHeight="1" x14ac:dyDescent="0.25">
      <c r="A162" s="57"/>
      <c r="B162" s="57"/>
      <c r="C162" s="59"/>
      <c r="D162" s="119"/>
      <c r="E162" s="43"/>
      <c r="F162" s="43"/>
      <c r="G162" s="58"/>
      <c r="H162" s="123"/>
      <c r="I162" s="132"/>
      <c r="J162" s="135">
        <f t="shared" si="33"/>
        <v>0</v>
      </c>
      <c r="K162" s="64" t="str">
        <f t="shared" si="28"/>
        <v>0</v>
      </c>
      <c r="L162" s="65" t="str">
        <f t="shared" si="29"/>
        <v>0</v>
      </c>
      <c r="M162" s="55">
        <f>SUMIFS($J:$J,$C:$C,Data!$B$6,$B:$B,$B162)</f>
        <v>0</v>
      </c>
      <c r="N162" s="55">
        <f>SUMIFS($J:$J,$C:$C,Data!$B$7,$B:$B,$B162)</f>
        <v>0</v>
      </c>
      <c r="O162" s="55">
        <f>SUMIFS($J:$J,$C:$C,Data!$B$8,$B:$B,$B162)</f>
        <v>0</v>
      </c>
      <c r="P162" s="55">
        <f t="shared" si="34"/>
        <v>0</v>
      </c>
      <c r="Q162" s="55">
        <f t="shared" si="35"/>
        <v>0</v>
      </c>
      <c r="R162" s="25" t="b">
        <f>AND($L162="A",$C$5=Data!$G$24)</f>
        <v>0</v>
      </c>
      <c r="S162" s="25" t="b">
        <f>AND($L162="A",$C$5=Data!$G$23)</f>
        <v>0</v>
      </c>
      <c r="T162" s="55">
        <f t="shared" si="36"/>
        <v>0</v>
      </c>
      <c r="U162" s="55">
        <f t="shared" si="30"/>
        <v>0</v>
      </c>
      <c r="V162" s="25" t="b">
        <f>AND($L162="B",$C$6=Data!$G$24)</f>
        <v>0</v>
      </c>
      <c r="W162" s="25" t="b">
        <f>AND($L162="B",$C$6=Data!$G$23)</f>
        <v>0</v>
      </c>
      <c r="X162" s="55">
        <f t="shared" si="37"/>
        <v>0</v>
      </c>
      <c r="Y162" s="55">
        <f t="shared" si="31"/>
        <v>0</v>
      </c>
      <c r="Z162" s="25" t="b">
        <f>AND($L162="C",$C$7=Data!$G$24)</f>
        <v>0</v>
      </c>
      <c r="AA162" s="25" t="b">
        <f>AND($L162="C",$C$7=Data!$G$23)</f>
        <v>0</v>
      </c>
      <c r="AB162" s="55">
        <f t="shared" si="38"/>
        <v>0</v>
      </c>
      <c r="AC162" s="55">
        <f t="shared" si="32"/>
        <v>0</v>
      </c>
      <c r="AE162" s="55">
        <f t="shared" si="39"/>
        <v>0</v>
      </c>
      <c r="AG162" s="125" t="b">
        <f>OR(AND($C$5=Data!$G$24,K162="A"),AND($C$6=Data!$G$24,K162="B"),AND($C$7=Data!$G$24,K162="C"))*COUNTIFS(B:B,B162,K:K,K162,B:B,"&lt;&gt;"&amp;"",C:C,"&lt;&gt;"&amp;"")&gt;1</f>
        <v>0</v>
      </c>
      <c r="AH162" s="125" t="b">
        <f t="shared" si="40"/>
        <v>0</v>
      </c>
      <c r="AI162" s="55">
        <f t="shared" si="41"/>
        <v>0</v>
      </c>
    </row>
    <row r="163" spans="1:35" ht="30.75" customHeight="1" x14ac:dyDescent="0.25">
      <c r="A163" s="57"/>
      <c r="B163" s="57"/>
      <c r="C163" s="59"/>
      <c r="D163" s="119"/>
      <c r="E163" s="43"/>
      <c r="F163" s="43"/>
      <c r="G163" s="58"/>
      <c r="H163" s="123"/>
      <c r="I163" s="132"/>
      <c r="J163" s="135">
        <f t="shared" si="33"/>
        <v>0</v>
      </c>
      <c r="K163" s="64" t="str">
        <f t="shared" si="28"/>
        <v>0</v>
      </c>
      <c r="L163" s="65" t="str">
        <f t="shared" si="29"/>
        <v>0</v>
      </c>
      <c r="M163" s="55">
        <f>SUMIFS($J:$J,$C:$C,Data!$B$6,$B:$B,$B163)</f>
        <v>0</v>
      </c>
      <c r="N163" s="55">
        <f>SUMIFS($J:$J,$C:$C,Data!$B$7,$B:$B,$B163)</f>
        <v>0</v>
      </c>
      <c r="O163" s="55">
        <f>SUMIFS($J:$J,$C:$C,Data!$B$8,$B:$B,$B163)</f>
        <v>0</v>
      </c>
      <c r="P163" s="55">
        <f t="shared" si="34"/>
        <v>0</v>
      </c>
      <c r="Q163" s="55">
        <f t="shared" si="35"/>
        <v>0</v>
      </c>
      <c r="R163" s="25" t="b">
        <f>AND($L163="A",$C$5=Data!$G$24)</f>
        <v>0</v>
      </c>
      <c r="S163" s="25" t="b">
        <f>AND($L163="A",$C$5=Data!$G$23)</f>
        <v>0</v>
      </c>
      <c r="T163" s="55">
        <f t="shared" si="36"/>
        <v>0</v>
      </c>
      <c r="U163" s="55">
        <f t="shared" si="30"/>
        <v>0</v>
      </c>
      <c r="V163" s="25" t="b">
        <f>AND($L163="B",$C$6=Data!$G$24)</f>
        <v>0</v>
      </c>
      <c r="W163" s="25" t="b">
        <f>AND($L163="B",$C$6=Data!$G$23)</f>
        <v>0</v>
      </c>
      <c r="X163" s="55">
        <f t="shared" si="37"/>
        <v>0</v>
      </c>
      <c r="Y163" s="55">
        <f t="shared" si="31"/>
        <v>0</v>
      </c>
      <c r="Z163" s="25" t="b">
        <f>AND($L163="C",$C$7=Data!$G$24)</f>
        <v>0</v>
      </c>
      <c r="AA163" s="25" t="b">
        <f>AND($L163="C",$C$7=Data!$G$23)</f>
        <v>0</v>
      </c>
      <c r="AB163" s="55">
        <f t="shared" si="38"/>
        <v>0</v>
      </c>
      <c r="AC163" s="55">
        <f t="shared" si="32"/>
        <v>0</v>
      </c>
      <c r="AE163" s="55">
        <f t="shared" si="39"/>
        <v>0</v>
      </c>
      <c r="AG163" s="125" t="b">
        <f>OR(AND($C$5=Data!$G$24,K163="A"),AND($C$6=Data!$G$24,K163="B"),AND($C$7=Data!$G$24,K163="C"))*COUNTIFS(B:B,B163,K:K,K163,B:B,"&lt;&gt;"&amp;"",C:C,"&lt;&gt;"&amp;"")&gt;1</f>
        <v>0</v>
      </c>
      <c r="AH163" s="125" t="b">
        <f t="shared" si="40"/>
        <v>0</v>
      </c>
      <c r="AI163" s="55">
        <f t="shared" si="41"/>
        <v>0</v>
      </c>
    </row>
    <row r="164" spans="1:35" ht="30.75" customHeight="1" x14ac:dyDescent="0.25">
      <c r="A164" s="57"/>
      <c r="B164" s="57"/>
      <c r="C164" s="59"/>
      <c r="D164" s="119"/>
      <c r="E164" s="43"/>
      <c r="F164" s="43"/>
      <c r="G164" s="58"/>
      <c r="H164" s="123"/>
      <c r="I164" s="132"/>
      <c r="J164" s="135">
        <f t="shared" si="33"/>
        <v>0</v>
      </c>
      <c r="K164" s="64" t="str">
        <f t="shared" si="28"/>
        <v>0</v>
      </c>
      <c r="L164" s="65" t="str">
        <f t="shared" si="29"/>
        <v>0</v>
      </c>
      <c r="M164" s="55">
        <f>SUMIFS($J:$J,$C:$C,Data!$B$6,$B:$B,$B164)</f>
        <v>0</v>
      </c>
      <c r="N164" s="55">
        <f>SUMIFS($J:$J,$C:$C,Data!$B$7,$B:$B,$B164)</f>
        <v>0</v>
      </c>
      <c r="O164" s="55">
        <f>SUMIFS($J:$J,$C:$C,Data!$B$8,$B:$B,$B164)</f>
        <v>0</v>
      </c>
      <c r="P164" s="55">
        <f t="shared" si="34"/>
        <v>0</v>
      </c>
      <c r="Q164" s="55">
        <f t="shared" si="35"/>
        <v>0</v>
      </c>
      <c r="R164" s="25" t="b">
        <f>AND($L164="A",$C$5=Data!$G$24)</f>
        <v>0</v>
      </c>
      <c r="S164" s="25" t="b">
        <f>AND($L164="A",$C$5=Data!$G$23)</f>
        <v>0</v>
      </c>
      <c r="T164" s="55">
        <f t="shared" si="36"/>
        <v>0</v>
      </c>
      <c r="U164" s="55">
        <f t="shared" si="30"/>
        <v>0</v>
      </c>
      <c r="V164" s="25" t="b">
        <f>AND($L164="B",$C$6=Data!$G$24)</f>
        <v>0</v>
      </c>
      <c r="W164" s="25" t="b">
        <f>AND($L164="B",$C$6=Data!$G$23)</f>
        <v>0</v>
      </c>
      <c r="X164" s="55">
        <f t="shared" si="37"/>
        <v>0</v>
      </c>
      <c r="Y164" s="55">
        <f t="shared" si="31"/>
        <v>0</v>
      </c>
      <c r="Z164" s="25" t="b">
        <f>AND($L164="C",$C$7=Data!$G$24)</f>
        <v>0</v>
      </c>
      <c r="AA164" s="25" t="b">
        <f>AND($L164="C",$C$7=Data!$G$23)</f>
        <v>0</v>
      </c>
      <c r="AB164" s="55">
        <f t="shared" si="38"/>
        <v>0</v>
      </c>
      <c r="AC164" s="55">
        <f t="shared" si="32"/>
        <v>0</v>
      </c>
      <c r="AE164" s="55">
        <f t="shared" si="39"/>
        <v>0</v>
      </c>
      <c r="AG164" s="125" t="b">
        <f>OR(AND($C$5=Data!$G$24,K164="A"),AND($C$6=Data!$G$24,K164="B"),AND($C$7=Data!$G$24,K164="C"))*COUNTIFS(B:B,B164,K:K,K164,B:B,"&lt;&gt;"&amp;"",C:C,"&lt;&gt;"&amp;"")&gt;1</f>
        <v>0</v>
      </c>
      <c r="AH164" s="125" t="b">
        <f t="shared" si="40"/>
        <v>0</v>
      </c>
      <c r="AI164" s="55">
        <f t="shared" si="41"/>
        <v>0</v>
      </c>
    </row>
    <row r="165" spans="1:35" ht="30.75" customHeight="1" x14ac:dyDescent="0.25">
      <c r="A165" s="57"/>
      <c r="B165" s="57"/>
      <c r="C165" s="59"/>
      <c r="D165" s="119"/>
      <c r="E165" s="43"/>
      <c r="F165" s="43"/>
      <c r="G165" s="58"/>
      <c r="H165" s="123"/>
      <c r="I165" s="132"/>
      <c r="J165" s="135">
        <f t="shared" si="33"/>
        <v>0</v>
      </c>
      <c r="K165" s="64" t="str">
        <f t="shared" si="28"/>
        <v>0</v>
      </c>
      <c r="L165" s="65" t="str">
        <f t="shared" si="29"/>
        <v>0</v>
      </c>
      <c r="M165" s="55">
        <f>SUMIFS($J:$J,$C:$C,Data!$B$6,$B:$B,$B165)</f>
        <v>0</v>
      </c>
      <c r="N165" s="55">
        <f>SUMIFS($J:$J,$C:$C,Data!$B$7,$B:$B,$B165)</f>
        <v>0</v>
      </c>
      <c r="O165" s="55">
        <f>SUMIFS($J:$J,$C:$C,Data!$B$8,$B:$B,$B165)</f>
        <v>0</v>
      </c>
      <c r="P165" s="55">
        <f t="shared" si="34"/>
        <v>0</v>
      </c>
      <c r="Q165" s="55">
        <f t="shared" si="35"/>
        <v>0</v>
      </c>
      <c r="R165" s="25" t="b">
        <f>AND($L165="A",$C$5=Data!$G$24)</f>
        <v>0</v>
      </c>
      <c r="S165" s="25" t="b">
        <f>AND($L165="A",$C$5=Data!$G$23)</f>
        <v>0</v>
      </c>
      <c r="T165" s="55">
        <f t="shared" si="36"/>
        <v>0</v>
      </c>
      <c r="U165" s="55">
        <f t="shared" si="30"/>
        <v>0</v>
      </c>
      <c r="V165" s="25" t="b">
        <f>AND($L165="B",$C$6=Data!$G$24)</f>
        <v>0</v>
      </c>
      <c r="W165" s="25" t="b">
        <f>AND($L165="B",$C$6=Data!$G$23)</f>
        <v>0</v>
      </c>
      <c r="X165" s="55">
        <f t="shared" si="37"/>
        <v>0</v>
      </c>
      <c r="Y165" s="55">
        <f t="shared" si="31"/>
        <v>0</v>
      </c>
      <c r="Z165" s="25" t="b">
        <f>AND($L165="C",$C$7=Data!$G$24)</f>
        <v>0</v>
      </c>
      <c r="AA165" s="25" t="b">
        <f>AND($L165="C",$C$7=Data!$G$23)</f>
        <v>0</v>
      </c>
      <c r="AB165" s="55">
        <f t="shared" si="38"/>
        <v>0</v>
      </c>
      <c r="AC165" s="55">
        <f t="shared" si="32"/>
        <v>0</v>
      </c>
      <c r="AE165" s="55">
        <f t="shared" si="39"/>
        <v>0</v>
      </c>
      <c r="AG165" s="125" t="b">
        <f>OR(AND($C$5=Data!$G$24,K165="A"),AND($C$6=Data!$G$24,K165="B"),AND($C$7=Data!$G$24,K165="C"))*COUNTIFS(B:B,B165,K:K,K165,B:B,"&lt;&gt;"&amp;"",C:C,"&lt;&gt;"&amp;"")&gt;1</f>
        <v>0</v>
      </c>
      <c r="AH165" s="125" t="b">
        <f t="shared" si="40"/>
        <v>0</v>
      </c>
      <c r="AI165" s="55">
        <f t="shared" si="41"/>
        <v>0</v>
      </c>
    </row>
    <row r="166" spans="1:35" ht="30.75" customHeight="1" x14ac:dyDescent="0.25">
      <c r="A166" s="57"/>
      <c r="B166" s="57"/>
      <c r="C166" s="59"/>
      <c r="D166" s="119"/>
      <c r="E166" s="43"/>
      <c r="F166" s="43"/>
      <c r="G166" s="58"/>
      <c r="H166" s="123"/>
      <c r="I166" s="132"/>
      <c r="J166" s="135">
        <f t="shared" si="33"/>
        <v>0</v>
      </c>
      <c r="K166" s="64" t="str">
        <f t="shared" si="28"/>
        <v>0</v>
      </c>
      <c r="L166" s="65" t="str">
        <f t="shared" si="29"/>
        <v>0</v>
      </c>
      <c r="M166" s="55">
        <f>SUMIFS($J:$J,$C:$C,Data!$B$6,$B:$B,$B166)</f>
        <v>0</v>
      </c>
      <c r="N166" s="55">
        <f>SUMIFS($J:$J,$C:$C,Data!$B$7,$B:$B,$B166)</f>
        <v>0</v>
      </c>
      <c r="O166" s="55">
        <f>SUMIFS($J:$J,$C:$C,Data!$B$8,$B:$B,$B166)</f>
        <v>0</v>
      </c>
      <c r="P166" s="55">
        <f t="shared" si="34"/>
        <v>0</v>
      </c>
      <c r="Q166" s="55">
        <f t="shared" si="35"/>
        <v>0</v>
      </c>
      <c r="R166" s="25" t="b">
        <f>AND($L166="A",$C$5=Data!$G$24)</f>
        <v>0</v>
      </c>
      <c r="S166" s="25" t="b">
        <f>AND($L166="A",$C$5=Data!$G$23)</f>
        <v>0</v>
      </c>
      <c r="T166" s="55">
        <f t="shared" si="36"/>
        <v>0</v>
      </c>
      <c r="U166" s="55">
        <f t="shared" si="30"/>
        <v>0</v>
      </c>
      <c r="V166" s="25" t="b">
        <f>AND($L166="B",$C$6=Data!$G$24)</f>
        <v>0</v>
      </c>
      <c r="W166" s="25" t="b">
        <f>AND($L166="B",$C$6=Data!$G$23)</f>
        <v>0</v>
      </c>
      <c r="X166" s="55">
        <f t="shared" si="37"/>
        <v>0</v>
      </c>
      <c r="Y166" s="55">
        <f t="shared" si="31"/>
        <v>0</v>
      </c>
      <c r="Z166" s="25" t="b">
        <f>AND($L166="C",$C$7=Data!$G$24)</f>
        <v>0</v>
      </c>
      <c r="AA166" s="25" t="b">
        <f>AND($L166="C",$C$7=Data!$G$23)</f>
        <v>0</v>
      </c>
      <c r="AB166" s="55">
        <f t="shared" si="38"/>
        <v>0</v>
      </c>
      <c r="AC166" s="55">
        <f t="shared" si="32"/>
        <v>0</v>
      </c>
      <c r="AE166" s="55">
        <f t="shared" si="39"/>
        <v>0</v>
      </c>
      <c r="AG166" s="125" t="b">
        <f>OR(AND($C$5=Data!$G$24,K166="A"),AND($C$6=Data!$G$24,K166="B"),AND($C$7=Data!$G$24,K166="C"))*COUNTIFS(B:B,B166,K:K,K166,B:B,"&lt;&gt;"&amp;"",C:C,"&lt;&gt;"&amp;"")&gt;1</f>
        <v>0</v>
      </c>
      <c r="AH166" s="125" t="b">
        <f t="shared" si="40"/>
        <v>0</v>
      </c>
      <c r="AI166" s="55">
        <f t="shared" si="41"/>
        <v>0</v>
      </c>
    </row>
    <row r="167" spans="1:35" ht="30.75" customHeight="1" x14ac:dyDescent="0.25">
      <c r="A167" s="57"/>
      <c r="B167" s="57"/>
      <c r="C167" s="59"/>
      <c r="D167" s="119"/>
      <c r="E167" s="43"/>
      <c r="F167" s="43"/>
      <c r="G167" s="58"/>
      <c r="H167" s="123"/>
      <c r="I167" s="132"/>
      <c r="J167" s="135">
        <f t="shared" si="33"/>
        <v>0</v>
      </c>
      <c r="K167" s="64" t="str">
        <f t="shared" si="28"/>
        <v>0</v>
      </c>
      <c r="L167" s="65" t="str">
        <f t="shared" si="29"/>
        <v>0</v>
      </c>
      <c r="M167" s="55">
        <f>SUMIFS($J:$J,$C:$C,Data!$B$6,$B:$B,$B167)</f>
        <v>0</v>
      </c>
      <c r="N167" s="55">
        <f>SUMIFS($J:$J,$C:$C,Data!$B$7,$B:$B,$B167)</f>
        <v>0</v>
      </c>
      <c r="O167" s="55">
        <f>SUMIFS($J:$J,$C:$C,Data!$B$8,$B:$B,$B167)</f>
        <v>0</v>
      </c>
      <c r="P167" s="55">
        <f t="shared" si="34"/>
        <v>0</v>
      </c>
      <c r="Q167" s="55">
        <f t="shared" si="35"/>
        <v>0</v>
      </c>
      <c r="R167" s="25" t="b">
        <f>AND($L167="A",$C$5=Data!$G$24)</f>
        <v>0</v>
      </c>
      <c r="S167" s="25" t="b">
        <f>AND($L167="A",$C$5=Data!$G$23)</f>
        <v>0</v>
      </c>
      <c r="T167" s="55">
        <f t="shared" si="36"/>
        <v>0</v>
      </c>
      <c r="U167" s="55">
        <f t="shared" si="30"/>
        <v>0</v>
      </c>
      <c r="V167" s="25" t="b">
        <f>AND($L167="B",$C$6=Data!$G$24)</f>
        <v>0</v>
      </c>
      <c r="W167" s="25" t="b">
        <f>AND($L167="B",$C$6=Data!$G$23)</f>
        <v>0</v>
      </c>
      <c r="X167" s="55">
        <f t="shared" si="37"/>
        <v>0</v>
      </c>
      <c r="Y167" s="55">
        <f t="shared" si="31"/>
        <v>0</v>
      </c>
      <c r="Z167" s="25" t="b">
        <f>AND($L167="C",$C$7=Data!$G$24)</f>
        <v>0</v>
      </c>
      <c r="AA167" s="25" t="b">
        <f>AND($L167="C",$C$7=Data!$G$23)</f>
        <v>0</v>
      </c>
      <c r="AB167" s="55">
        <f t="shared" si="38"/>
        <v>0</v>
      </c>
      <c r="AC167" s="55">
        <f t="shared" si="32"/>
        <v>0</v>
      </c>
      <c r="AE167" s="55">
        <f t="shared" si="39"/>
        <v>0</v>
      </c>
      <c r="AG167" s="125" t="b">
        <f>OR(AND($C$5=Data!$G$24,K167="A"),AND($C$6=Data!$G$24,K167="B"),AND($C$7=Data!$G$24,K167="C"))*COUNTIFS(B:B,B167,K:K,K167,B:B,"&lt;&gt;"&amp;"",C:C,"&lt;&gt;"&amp;"")&gt;1</f>
        <v>0</v>
      </c>
      <c r="AH167" s="125" t="b">
        <f t="shared" si="40"/>
        <v>0</v>
      </c>
      <c r="AI167" s="55">
        <f t="shared" si="41"/>
        <v>0</v>
      </c>
    </row>
    <row r="168" spans="1:35" ht="30.75" customHeight="1" x14ac:dyDescent="0.25">
      <c r="A168" s="57"/>
      <c r="B168" s="57"/>
      <c r="C168" s="59"/>
      <c r="D168" s="119"/>
      <c r="E168" s="43"/>
      <c r="F168" s="43"/>
      <c r="G168" s="58"/>
      <c r="H168" s="123"/>
      <c r="I168" s="132"/>
      <c r="J168" s="135">
        <f t="shared" si="33"/>
        <v>0</v>
      </c>
      <c r="K168" s="64" t="str">
        <f t="shared" si="28"/>
        <v>0</v>
      </c>
      <c r="L168" s="65" t="str">
        <f t="shared" si="29"/>
        <v>0</v>
      </c>
      <c r="M168" s="55">
        <f>SUMIFS($J:$J,$C:$C,Data!$B$6,$B:$B,$B168)</f>
        <v>0</v>
      </c>
      <c r="N168" s="55">
        <f>SUMIFS($J:$J,$C:$C,Data!$B$7,$B:$B,$B168)</f>
        <v>0</v>
      </c>
      <c r="O168" s="55">
        <f>SUMIFS($J:$J,$C:$C,Data!$B$8,$B:$B,$B168)</f>
        <v>0</v>
      </c>
      <c r="P168" s="55">
        <f t="shared" si="34"/>
        <v>0</v>
      </c>
      <c r="Q168" s="55">
        <f t="shared" si="35"/>
        <v>0</v>
      </c>
      <c r="R168" s="25" t="b">
        <f>AND($L168="A",$C$5=Data!$G$24)</f>
        <v>0</v>
      </c>
      <c r="S168" s="25" t="b">
        <f>AND($L168="A",$C$5=Data!$G$23)</f>
        <v>0</v>
      </c>
      <c r="T168" s="55">
        <f t="shared" si="36"/>
        <v>0</v>
      </c>
      <c r="U168" s="55">
        <f t="shared" si="30"/>
        <v>0</v>
      </c>
      <c r="V168" s="25" t="b">
        <f>AND($L168="B",$C$6=Data!$G$24)</f>
        <v>0</v>
      </c>
      <c r="W168" s="25" t="b">
        <f>AND($L168="B",$C$6=Data!$G$23)</f>
        <v>0</v>
      </c>
      <c r="X168" s="55">
        <f t="shared" si="37"/>
        <v>0</v>
      </c>
      <c r="Y168" s="55">
        <f t="shared" si="31"/>
        <v>0</v>
      </c>
      <c r="Z168" s="25" t="b">
        <f>AND($L168="C",$C$7=Data!$G$24)</f>
        <v>0</v>
      </c>
      <c r="AA168" s="25" t="b">
        <f>AND($L168="C",$C$7=Data!$G$23)</f>
        <v>0</v>
      </c>
      <c r="AB168" s="55">
        <f t="shared" si="38"/>
        <v>0</v>
      </c>
      <c r="AC168" s="55">
        <f t="shared" si="32"/>
        <v>0</v>
      </c>
      <c r="AE168" s="55">
        <f t="shared" si="39"/>
        <v>0</v>
      </c>
      <c r="AG168" s="125" t="b">
        <f>OR(AND($C$5=Data!$G$24,K168="A"),AND($C$6=Data!$G$24,K168="B"),AND($C$7=Data!$G$24,K168="C"))*COUNTIFS(B:B,B168,K:K,K168,B:B,"&lt;&gt;"&amp;"",C:C,"&lt;&gt;"&amp;"")&gt;1</f>
        <v>0</v>
      </c>
      <c r="AH168" s="125" t="b">
        <f t="shared" si="40"/>
        <v>0</v>
      </c>
      <c r="AI168" s="55">
        <f t="shared" si="41"/>
        <v>0</v>
      </c>
    </row>
    <row r="169" spans="1:35" ht="30.75" customHeight="1" x14ac:dyDescent="0.25">
      <c r="A169" s="57"/>
      <c r="B169" s="57"/>
      <c r="C169" s="59"/>
      <c r="D169" s="119"/>
      <c r="E169" s="43"/>
      <c r="F169" s="43"/>
      <c r="G169" s="58"/>
      <c r="H169" s="123"/>
      <c r="I169" s="132"/>
      <c r="J169" s="135">
        <f t="shared" si="33"/>
        <v>0</v>
      </c>
      <c r="K169" s="64" t="str">
        <f t="shared" si="28"/>
        <v>0</v>
      </c>
      <c r="L169" s="65" t="str">
        <f t="shared" si="29"/>
        <v>0</v>
      </c>
      <c r="M169" s="55">
        <f>SUMIFS($J:$J,$C:$C,Data!$B$6,$B:$B,$B169)</f>
        <v>0</v>
      </c>
      <c r="N169" s="55">
        <f>SUMIFS($J:$J,$C:$C,Data!$B$7,$B:$B,$B169)</f>
        <v>0</v>
      </c>
      <c r="O169" s="55">
        <f>SUMIFS($J:$J,$C:$C,Data!$B$8,$B:$B,$B169)</f>
        <v>0</v>
      </c>
      <c r="P169" s="55">
        <f t="shared" si="34"/>
        <v>0</v>
      </c>
      <c r="Q169" s="55">
        <f t="shared" si="35"/>
        <v>0</v>
      </c>
      <c r="R169" s="25" t="b">
        <f>AND($L169="A",$C$5=Data!$G$24)</f>
        <v>0</v>
      </c>
      <c r="S169" s="25" t="b">
        <f>AND($L169="A",$C$5=Data!$G$23)</f>
        <v>0</v>
      </c>
      <c r="T169" s="55">
        <f t="shared" si="36"/>
        <v>0</v>
      </c>
      <c r="U169" s="55">
        <f t="shared" si="30"/>
        <v>0</v>
      </c>
      <c r="V169" s="25" t="b">
        <f>AND($L169="B",$C$6=Data!$G$24)</f>
        <v>0</v>
      </c>
      <c r="W169" s="25" t="b">
        <f>AND($L169="B",$C$6=Data!$G$23)</f>
        <v>0</v>
      </c>
      <c r="X169" s="55">
        <f t="shared" si="37"/>
        <v>0</v>
      </c>
      <c r="Y169" s="55">
        <f t="shared" si="31"/>
        <v>0</v>
      </c>
      <c r="Z169" s="25" t="b">
        <f>AND($L169="C",$C$7=Data!$G$24)</f>
        <v>0</v>
      </c>
      <c r="AA169" s="25" t="b">
        <f>AND($L169="C",$C$7=Data!$G$23)</f>
        <v>0</v>
      </c>
      <c r="AB169" s="55">
        <f t="shared" si="38"/>
        <v>0</v>
      </c>
      <c r="AC169" s="55">
        <f t="shared" si="32"/>
        <v>0</v>
      </c>
      <c r="AE169" s="55">
        <f t="shared" si="39"/>
        <v>0</v>
      </c>
      <c r="AG169" s="125" t="b">
        <f>OR(AND($C$5=Data!$G$24,K169="A"),AND($C$6=Data!$G$24,K169="B"),AND($C$7=Data!$G$24,K169="C"))*COUNTIFS(B:B,B169,K:K,K169,B:B,"&lt;&gt;"&amp;"",C:C,"&lt;&gt;"&amp;"")&gt;1</f>
        <v>0</v>
      </c>
      <c r="AH169" s="125" t="b">
        <f t="shared" si="40"/>
        <v>0</v>
      </c>
      <c r="AI169" s="55">
        <f t="shared" si="41"/>
        <v>0</v>
      </c>
    </row>
    <row r="170" spans="1:35" ht="30.75" customHeight="1" x14ac:dyDescent="0.25">
      <c r="A170" s="57"/>
      <c r="B170" s="57"/>
      <c r="C170" s="59"/>
      <c r="D170" s="119"/>
      <c r="E170" s="43"/>
      <c r="F170" s="43"/>
      <c r="G170" s="58"/>
      <c r="H170" s="123"/>
      <c r="I170" s="132"/>
      <c r="J170" s="135">
        <f t="shared" si="33"/>
        <v>0</v>
      </c>
      <c r="K170" s="64" t="str">
        <f t="shared" si="28"/>
        <v>0</v>
      </c>
      <c r="L170" s="65" t="str">
        <f t="shared" si="29"/>
        <v>0</v>
      </c>
      <c r="M170" s="55">
        <f>SUMIFS($J:$J,$C:$C,Data!$B$6,$B:$B,$B170)</f>
        <v>0</v>
      </c>
      <c r="N170" s="55">
        <f>SUMIFS($J:$J,$C:$C,Data!$B$7,$B:$B,$B170)</f>
        <v>0</v>
      </c>
      <c r="O170" s="55">
        <f>SUMIFS($J:$J,$C:$C,Data!$B$8,$B:$B,$B170)</f>
        <v>0</v>
      </c>
      <c r="P170" s="55">
        <f t="shared" si="34"/>
        <v>0</v>
      </c>
      <c r="Q170" s="55">
        <f t="shared" si="35"/>
        <v>0</v>
      </c>
      <c r="R170" s="25" t="b">
        <f>AND($L170="A",$C$5=Data!$G$24)</f>
        <v>0</v>
      </c>
      <c r="S170" s="25" t="b">
        <f>AND($L170="A",$C$5=Data!$G$23)</f>
        <v>0</v>
      </c>
      <c r="T170" s="55">
        <f t="shared" si="36"/>
        <v>0</v>
      </c>
      <c r="U170" s="55">
        <f t="shared" si="30"/>
        <v>0</v>
      </c>
      <c r="V170" s="25" t="b">
        <f>AND($L170="B",$C$6=Data!$G$24)</f>
        <v>0</v>
      </c>
      <c r="W170" s="25" t="b">
        <f>AND($L170="B",$C$6=Data!$G$23)</f>
        <v>0</v>
      </c>
      <c r="X170" s="55">
        <f t="shared" si="37"/>
        <v>0</v>
      </c>
      <c r="Y170" s="55">
        <f t="shared" si="31"/>
        <v>0</v>
      </c>
      <c r="Z170" s="25" t="b">
        <f>AND($L170="C",$C$7=Data!$G$24)</f>
        <v>0</v>
      </c>
      <c r="AA170" s="25" t="b">
        <f>AND($L170="C",$C$7=Data!$G$23)</f>
        <v>0</v>
      </c>
      <c r="AB170" s="55">
        <f t="shared" si="38"/>
        <v>0</v>
      </c>
      <c r="AC170" s="55">
        <f t="shared" si="32"/>
        <v>0</v>
      </c>
      <c r="AE170" s="55">
        <f t="shared" si="39"/>
        <v>0</v>
      </c>
      <c r="AG170" s="125" t="b">
        <f>OR(AND($C$5=Data!$G$24,K170="A"),AND($C$6=Data!$G$24,K170="B"),AND($C$7=Data!$G$24,K170="C"))*COUNTIFS(B:B,B170,K:K,K170,B:B,"&lt;&gt;"&amp;"",C:C,"&lt;&gt;"&amp;"")&gt;1</f>
        <v>0</v>
      </c>
      <c r="AH170" s="125" t="b">
        <f t="shared" si="40"/>
        <v>0</v>
      </c>
      <c r="AI170" s="55">
        <f t="shared" si="41"/>
        <v>0</v>
      </c>
    </row>
    <row r="171" spans="1:35" ht="30.75" customHeight="1" x14ac:dyDescent="0.25">
      <c r="A171" s="57"/>
      <c r="B171" s="57"/>
      <c r="C171" s="59"/>
      <c r="D171" s="119"/>
      <c r="E171" s="43"/>
      <c r="F171" s="43"/>
      <c r="G171" s="58"/>
      <c r="H171" s="123"/>
      <c r="I171" s="132"/>
      <c r="J171" s="135">
        <f t="shared" si="33"/>
        <v>0</v>
      </c>
      <c r="K171" s="64" t="str">
        <f t="shared" si="28"/>
        <v>0</v>
      </c>
      <c r="L171" s="65" t="str">
        <f t="shared" si="29"/>
        <v>0</v>
      </c>
      <c r="M171" s="55">
        <f>SUMIFS($J:$J,$C:$C,Data!$B$6,$B:$B,$B171)</f>
        <v>0</v>
      </c>
      <c r="N171" s="55">
        <f>SUMIFS($J:$J,$C:$C,Data!$B$7,$B:$B,$B171)</f>
        <v>0</v>
      </c>
      <c r="O171" s="55">
        <f>SUMIFS($J:$J,$C:$C,Data!$B$8,$B:$B,$B171)</f>
        <v>0</v>
      </c>
      <c r="P171" s="55">
        <f t="shared" si="34"/>
        <v>0</v>
      </c>
      <c r="Q171" s="55">
        <f t="shared" si="35"/>
        <v>0</v>
      </c>
      <c r="R171" s="25" t="b">
        <f>AND($L171="A",$C$5=Data!$G$24)</f>
        <v>0</v>
      </c>
      <c r="S171" s="25" t="b">
        <f>AND($L171="A",$C$5=Data!$G$23)</f>
        <v>0</v>
      </c>
      <c r="T171" s="55">
        <f t="shared" si="36"/>
        <v>0</v>
      </c>
      <c r="U171" s="55">
        <f t="shared" si="30"/>
        <v>0</v>
      </c>
      <c r="V171" s="25" t="b">
        <f>AND($L171="B",$C$6=Data!$G$24)</f>
        <v>0</v>
      </c>
      <c r="W171" s="25" t="b">
        <f>AND($L171="B",$C$6=Data!$G$23)</f>
        <v>0</v>
      </c>
      <c r="X171" s="55">
        <f t="shared" si="37"/>
        <v>0</v>
      </c>
      <c r="Y171" s="55">
        <f t="shared" si="31"/>
        <v>0</v>
      </c>
      <c r="Z171" s="25" t="b">
        <f>AND($L171="C",$C$7=Data!$G$24)</f>
        <v>0</v>
      </c>
      <c r="AA171" s="25" t="b">
        <f>AND($L171="C",$C$7=Data!$G$23)</f>
        <v>0</v>
      </c>
      <c r="AB171" s="55">
        <f t="shared" si="38"/>
        <v>0</v>
      </c>
      <c r="AC171" s="55">
        <f t="shared" si="32"/>
        <v>0</v>
      </c>
      <c r="AE171" s="55">
        <f t="shared" si="39"/>
        <v>0</v>
      </c>
      <c r="AG171" s="125" t="b">
        <f>OR(AND($C$5=Data!$G$24,K171="A"),AND($C$6=Data!$G$24,K171="B"),AND($C$7=Data!$G$24,K171="C"))*COUNTIFS(B:B,B171,K:K,K171,B:B,"&lt;&gt;"&amp;"",C:C,"&lt;&gt;"&amp;"")&gt;1</f>
        <v>0</v>
      </c>
      <c r="AH171" s="125" t="b">
        <f t="shared" si="40"/>
        <v>0</v>
      </c>
      <c r="AI171" s="55">
        <f t="shared" si="41"/>
        <v>0</v>
      </c>
    </row>
    <row r="172" spans="1:35" ht="30.75" customHeight="1" x14ac:dyDescent="0.25">
      <c r="A172" s="57"/>
      <c r="B172" s="57"/>
      <c r="C172" s="59"/>
      <c r="D172" s="119"/>
      <c r="E172" s="43"/>
      <c r="F172" s="43"/>
      <c r="G172" s="58"/>
      <c r="H172" s="123"/>
      <c r="I172" s="132"/>
      <c r="J172" s="135">
        <f t="shared" si="33"/>
        <v>0</v>
      </c>
      <c r="K172" s="64" t="str">
        <f t="shared" si="28"/>
        <v>0</v>
      </c>
      <c r="L172" s="65" t="str">
        <f t="shared" si="29"/>
        <v>0</v>
      </c>
      <c r="M172" s="55">
        <f>SUMIFS($J:$J,$C:$C,Data!$B$6,$B:$B,$B172)</f>
        <v>0</v>
      </c>
      <c r="N172" s="55">
        <f>SUMIFS($J:$J,$C:$C,Data!$B$7,$B:$B,$B172)</f>
        <v>0</v>
      </c>
      <c r="O172" s="55">
        <f>SUMIFS($J:$J,$C:$C,Data!$B$8,$B:$B,$B172)</f>
        <v>0</v>
      </c>
      <c r="P172" s="55">
        <f t="shared" si="34"/>
        <v>0</v>
      </c>
      <c r="Q172" s="55">
        <f t="shared" si="35"/>
        <v>0</v>
      </c>
      <c r="R172" s="25" t="b">
        <f>AND($L172="A",$C$5=Data!$G$24)</f>
        <v>0</v>
      </c>
      <c r="S172" s="25" t="b">
        <f>AND($L172="A",$C$5=Data!$G$23)</f>
        <v>0</v>
      </c>
      <c r="T172" s="55">
        <f t="shared" si="36"/>
        <v>0</v>
      </c>
      <c r="U172" s="55">
        <f t="shared" si="30"/>
        <v>0</v>
      </c>
      <c r="V172" s="25" t="b">
        <f>AND($L172="B",$C$6=Data!$G$24)</f>
        <v>0</v>
      </c>
      <c r="W172" s="25" t="b">
        <f>AND($L172="B",$C$6=Data!$G$23)</f>
        <v>0</v>
      </c>
      <c r="X172" s="55">
        <f t="shared" si="37"/>
        <v>0</v>
      </c>
      <c r="Y172" s="55">
        <f t="shared" si="31"/>
        <v>0</v>
      </c>
      <c r="Z172" s="25" t="b">
        <f>AND($L172="C",$C$7=Data!$G$24)</f>
        <v>0</v>
      </c>
      <c r="AA172" s="25" t="b">
        <f>AND($L172="C",$C$7=Data!$G$23)</f>
        <v>0</v>
      </c>
      <c r="AB172" s="55">
        <f t="shared" si="38"/>
        <v>0</v>
      </c>
      <c r="AC172" s="55">
        <f t="shared" si="32"/>
        <v>0</v>
      </c>
      <c r="AE172" s="55">
        <f t="shared" si="39"/>
        <v>0</v>
      </c>
      <c r="AG172" s="125" t="b">
        <f>OR(AND($C$5=Data!$G$24,K172="A"),AND($C$6=Data!$G$24,K172="B"),AND($C$7=Data!$G$24,K172="C"))*COUNTIFS(B:B,B172,K:K,K172,B:B,"&lt;&gt;"&amp;"",C:C,"&lt;&gt;"&amp;"")&gt;1</f>
        <v>0</v>
      </c>
      <c r="AH172" s="125" t="b">
        <f t="shared" si="40"/>
        <v>0</v>
      </c>
      <c r="AI172" s="55">
        <f t="shared" si="41"/>
        <v>0</v>
      </c>
    </row>
    <row r="173" spans="1:35" ht="30.75" customHeight="1" x14ac:dyDescent="0.25">
      <c r="A173" s="57"/>
      <c r="B173" s="57"/>
      <c r="C173" s="59"/>
      <c r="D173" s="119"/>
      <c r="E173" s="43"/>
      <c r="F173" s="43"/>
      <c r="G173" s="58"/>
      <c r="H173" s="123"/>
      <c r="I173" s="132"/>
      <c r="J173" s="135">
        <f t="shared" si="33"/>
        <v>0</v>
      </c>
      <c r="K173" s="64" t="str">
        <f t="shared" si="28"/>
        <v>0</v>
      </c>
      <c r="L173" s="65" t="str">
        <f t="shared" si="29"/>
        <v>0</v>
      </c>
      <c r="M173" s="55">
        <f>SUMIFS($J:$J,$C:$C,Data!$B$6,$B:$B,$B173)</f>
        <v>0</v>
      </c>
      <c r="N173" s="55">
        <f>SUMIFS($J:$J,$C:$C,Data!$B$7,$B:$B,$B173)</f>
        <v>0</v>
      </c>
      <c r="O173" s="55">
        <f>SUMIFS($J:$J,$C:$C,Data!$B$8,$B:$B,$B173)</f>
        <v>0</v>
      </c>
      <c r="P173" s="55">
        <f t="shared" si="34"/>
        <v>0</v>
      </c>
      <c r="Q173" s="55">
        <f t="shared" si="35"/>
        <v>0</v>
      </c>
      <c r="R173" s="25" t="b">
        <f>AND($L173="A",$C$5=Data!$G$24)</f>
        <v>0</v>
      </c>
      <c r="S173" s="25" t="b">
        <f>AND($L173="A",$C$5=Data!$G$23)</f>
        <v>0</v>
      </c>
      <c r="T173" s="55">
        <f t="shared" si="36"/>
        <v>0</v>
      </c>
      <c r="U173" s="55">
        <f t="shared" si="30"/>
        <v>0</v>
      </c>
      <c r="V173" s="25" t="b">
        <f>AND($L173="B",$C$6=Data!$G$24)</f>
        <v>0</v>
      </c>
      <c r="W173" s="25" t="b">
        <f>AND($L173="B",$C$6=Data!$G$23)</f>
        <v>0</v>
      </c>
      <c r="X173" s="55">
        <f t="shared" si="37"/>
        <v>0</v>
      </c>
      <c r="Y173" s="55">
        <f t="shared" si="31"/>
        <v>0</v>
      </c>
      <c r="Z173" s="25" t="b">
        <f>AND($L173="C",$C$7=Data!$G$24)</f>
        <v>0</v>
      </c>
      <c r="AA173" s="25" t="b">
        <f>AND($L173="C",$C$7=Data!$G$23)</f>
        <v>0</v>
      </c>
      <c r="AB173" s="55">
        <f t="shared" si="38"/>
        <v>0</v>
      </c>
      <c r="AC173" s="55">
        <f t="shared" si="32"/>
        <v>0</v>
      </c>
      <c r="AE173" s="55">
        <f t="shared" si="39"/>
        <v>0</v>
      </c>
      <c r="AG173" s="125" t="b">
        <f>OR(AND($C$5=Data!$G$24,K173="A"),AND($C$6=Data!$G$24,K173="B"),AND($C$7=Data!$G$24,K173="C"))*COUNTIFS(B:B,B173,K:K,K173,B:B,"&lt;&gt;"&amp;"",C:C,"&lt;&gt;"&amp;"")&gt;1</f>
        <v>0</v>
      </c>
      <c r="AH173" s="125" t="b">
        <f t="shared" si="40"/>
        <v>0</v>
      </c>
      <c r="AI173" s="55">
        <f t="shared" si="41"/>
        <v>0</v>
      </c>
    </row>
    <row r="174" spans="1:35" ht="30.75" customHeight="1" x14ac:dyDescent="0.25">
      <c r="A174" s="57"/>
      <c r="B174" s="57"/>
      <c r="C174" s="59"/>
      <c r="D174" s="119"/>
      <c r="E174" s="43"/>
      <c r="F174" s="43"/>
      <c r="G174" s="58"/>
      <c r="H174" s="123"/>
      <c r="I174" s="132"/>
      <c r="J174" s="135">
        <f t="shared" si="33"/>
        <v>0</v>
      </c>
      <c r="K174" s="64" t="str">
        <f t="shared" si="28"/>
        <v>0</v>
      </c>
      <c r="L174" s="65" t="str">
        <f t="shared" si="29"/>
        <v>0</v>
      </c>
      <c r="M174" s="55">
        <f>SUMIFS($J:$J,$C:$C,Data!$B$6,$B:$B,$B174)</f>
        <v>0</v>
      </c>
      <c r="N174" s="55">
        <f>SUMIFS($J:$J,$C:$C,Data!$B$7,$B:$B,$B174)</f>
        <v>0</v>
      </c>
      <c r="O174" s="55">
        <f>SUMIFS($J:$J,$C:$C,Data!$B$8,$B:$B,$B174)</f>
        <v>0</v>
      </c>
      <c r="P174" s="55">
        <f t="shared" si="34"/>
        <v>0</v>
      </c>
      <c r="Q174" s="55">
        <f t="shared" si="35"/>
        <v>0</v>
      </c>
      <c r="R174" s="25" t="b">
        <f>AND($L174="A",$C$5=Data!$G$24)</f>
        <v>0</v>
      </c>
      <c r="S174" s="25" t="b">
        <f>AND($L174="A",$C$5=Data!$G$23)</f>
        <v>0</v>
      </c>
      <c r="T174" s="55">
        <f t="shared" si="36"/>
        <v>0</v>
      </c>
      <c r="U174" s="55">
        <f t="shared" si="30"/>
        <v>0</v>
      </c>
      <c r="V174" s="25" t="b">
        <f>AND($L174="B",$C$6=Data!$G$24)</f>
        <v>0</v>
      </c>
      <c r="W174" s="25" t="b">
        <f>AND($L174="B",$C$6=Data!$G$23)</f>
        <v>0</v>
      </c>
      <c r="X174" s="55">
        <f t="shared" si="37"/>
        <v>0</v>
      </c>
      <c r="Y174" s="55">
        <f t="shared" si="31"/>
        <v>0</v>
      </c>
      <c r="Z174" s="25" t="b">
        <f>AND($L174="C",$C$7=Data!$G$24)</f>
        <v>0</v>
      </c>
      <c r="AA174" s="25" t="b">
        <f>AND($L174="C",$C$7=Data!$G$23)</f>
        <v>0</v>
      </c>
      <c r="AB174" s="55">
        <f t="shared" si="38"/>
        <v>0</v>
      </c>
      <c r="AC174" s="55">
        <f t="shared" si="32"/>
        <v>0</v>
      </c>
      <c r="AE174" s="55">
        <f t="shared" si="39"/>
        <v>0</v>
      </c>
      <c r="AG174" s="125" t="b">
        <f>OR(AND($C$5=Data!$G$24,K174="A"),AND($C$6=Data!$G$24,K174="B"),AND($C$7=Data!$G$24,K174="C"))*COUNTIFS(B:B,B174,K:K,K174,B:B,"&lt;&gt;"&amp;"",C:C,"&lt;&gt;"&amp;"")&gt;1</f>
        <v>0</v>
      </c>
      <c r="AH174" s="125" t="b">
        <f t="shared" si="40"/>
        <v>0</v>
      </c>
      <c r="AI174" s="55">
        <f t="shared" si="41"/>
        <v>0</v>
      </c>
    </row>
    <row r="175" spans="1:35" ht="30.75" customHeight="1" x14ac:dyDescent="0.25">
      <c r="A175" s="57"/>
      <c r="B175" s="57"/>
      <c r="C175" s="59"/>
      <c r="D175" s="119"/>
      <c r="E175" s="43"/>
      <c r="F175" s="43"/>
      <c r="G175" s="58"/>
      <c r="H175" s="123"/>
      <c r="I175" s="132"/>
      <c r="J175" s="135">
        <f t="shared" si="33"/>
        <v>0</v>
      </c>
      <c r="K175" s="64" t="str">
        <f t="shared" si="28"/>
        <v>0</v>
      </c>
      <c r="L175" s="65" t="str">
        <f t="shared" si="29"/>
        <v>0</v>
      </c>
      <c r="M175" s="55">
        <f>SUMIFS($J:$J,$C:$C,Data!$B$6,$B:$B,$B175)</f>
        <v>0</v>
      </c>
      <c r="N175" s="55">
        <f>SUMIFS($J:$J,$C:$C,Data!$B$7,$B:$B,$B175)</f>
        <v>0</v>
      </c>
      <c r="O175" s="55">
        <f>SUMIFS($J:$J,$C:$C,Data!$B$8,$B:$B,$B175)</f>
        <v>0</v>
      </c>
      <c r="P175" s="55">
        <f t="shared" si="34"/>
        <v>0</v>
      </c>
      <c r="Q175" s="55">
        <f t="shared" si="35"/>
        <v>0</v>
      </c>
      <c r="R175" s="25" t="b">
        <f>AND($L175="A",$C$5=Data!$G$24)</f>
        <v>0</v>
      </c>
      <c r="S175" s="25" t="b">
        <f>AND($L175="A",$C$5=Data!$G$23)</f>
        <v>0</v>
      </c>
      <c r="T175" s="55">
        <f t="shared" si="36"/>
        <v>0</v>
      </c>
      <c r="U175" s="55">
        <f t="shared" si="30"/>
        <v>0</v>
      </c>
      <c r="V175" s="25" t="b">
        <f>AND($L175="B",$C$6=Data!$G$24)</f>
        <v>0</v>
      </c>
      <c r="W175" s="25" t="b">
        <f>AND($L175="B",$C$6=Data!$G$23)</f>
        <v>0</v>
      </c>
      <c r="X175" s="55">
        <f t="shared" si="37"/>
        <v>0</v>
      </c>
      <c r="Y175" s="55">
        <f t="shared" si="31"/>
        <v>0</v>
      </c>
      <c r="Z175" s="25" t="b">
        <f>AND($L175="C",$C$7=Data!$G$24)</f>
        <v>0</v>
      </c>
      <c r="AA175" s="25" t="b">
        <f>AND($L175="C",$C$7=Data!$G$23)</f>
        <v>0</v>
      </c>
      <c r="AB175" s="55">
        <f t="shared" si="38"/>
        <v>0</v>
      </c>
      <c r="AC175" s="55">
        <f t="shared" si="32"/>
        <v>0</v>
      </c>
      <c r="AE175" s="55">
        <f t="shared" si="39"/>
        <v>0</v>
      </c>
      <c r="AG175" s="125" t="b">
        <f>OR(AND($C$5=Data!$G$24,K175="A"),AND($C$6=Data!$G$24,K175="B"),AND($C$7=Data!$G$24,K175="C"))*COUNTIFS(B:B,B175,K:K,K175,B:B,"&lt;&gt;"&amp;"",C:C,"&lt;&gt;"&amp;"")&gt;1</f>
        <v>0</v>
      </c>
      <c r="AH175" s="125" t="b">
        <f t="shared" si="40"/>
        <v>0</v>
      </c>
      <c r="AI175" s="55">
        <f t="shared" si="41"/>
        <v>0</v>
      </c>
    </row>
    <row r="176" spans="1:35" ht="30.75" customHeight="1" x14ac:dyDescent="0.25">
      <c r="A176" s="57"/>
      <c r="B176" s="57"/>
      <c r="C176" s="59"/>
      <c r="D176" s="119"/>
      <c r="E176" s="43"/>
      <c r="F176" s="43"/>
      <c r="G176" s="58"/>
      <c r="H176" s="123"/>
      <c r="I176" s="132"/>
      <c r="J176" s="135">
        <f t="shared" si="33"/>
        <v>0</v>
      </c>
      <c r="K176" s="64" t="str">
        <f t="shared" si="28"/>
        <v>0</v>
      </c>
      <c r="L176" s="65" t="str">
        <f t="shared" si="29"/>
        <v>0</v>
      </c>
      <c r="M176" s="55">
        <f>SUMIFS($J:$J,$C:$C,Data!$B$6,$B:$B,$B176)</f>
        <v>0</v>
      </c>
      <c r="N176" s="55">
        <f>SUMIFS($J:$J,$C:$C,Data!$B$7,$B:$B,$B176)</f>
        <v>0</v>
      </c>
      <c r="O176" s="55">
        <f>SUMIFS($J:$J,$C:$C,Data!$B$8,$B:$B,$B176)</f>
        <v>0</v>
      </c>
      <c r="P176" s="55">
        <f t="shared" si="34"/>
        <v>0</v>
      </c>
      <c r="Q176" s="55">
        <f t="shared" si="35"/>
        <v>0</v>
      </c>
      <c r="R176" s="25" t="b">
        <f>AND($L176="A",$C$5=Data!$G$24)</f>
        <v>0</v>
      </c>
      <c r="S176" s="25" t="b">
        <f>AND($L176="A",$C$5=Data!$G$23)</f>
        <v>0</v>
      </c>
      <c r="T176" s="55">
        <f t="shared" si="36"/>
        <v>0</v>
      </c>
      <c r="U176" s="55">
        <f t="shared" si="30"/>
        <v>0</v>
      </c>
      <c r="V176" s="25" t="b">
        <f>AND($L176="B",$C$6=Data!$G$24)</f>
        <v>0</v>
      </c>
      <c r="W176" s="25" t="b">
        <f>AND($L176="B",$C$6=Data!$G$23)</f>
        <v>0</v>
      </c>
      <c r="X176" s="55">
        <f t="shared" si="37"/>
        <v>0</v>
      </c>
      <c r="Y176" s="55">
        <f t="shared" si="31"/>
        <v>0</v>
      </c>
      <c r="Z176" s="25" t="b">
        <f>AND($L176="C",$C$7=Data!$G$24)</f>
        <v>0</v>
      </c>
      <c r="AA176" s="25" t="b">
        <f>AND($L176="C",$C$7=Data!$G$23)</f>
        <v>0</v>
      </c>
      <c r="AB176" s="55">
        <f t="shared" si="38"/>
        <v>0</v>
      </c>
      <c r="AC176" s="55">
        <f t="shared" si="32"/>
        <v>0</v>
      </c>
      <c r="AE176" s="55">
        <f t="shared" si="39"/>
        <v>0</v>
      </c>
      <c r="AG176" s="125" t="b">
        <f>OR(AND($C$5=Data!$G$24,K176="A"),AND($C$6=Data!$G$24,K176="B"),AND($C$7=Data!$G$24,K176="C"))*COUNTIFS(B:B,B176,K:K,K176,B:B,"&lt;&gt;"&amp;"",C:C,"&lt;&gt;"&amp;"")&gt;1</f>
        <v>0</v>
      </c>
      <c r="AH176" s="125" t="b">
        <f t="shared" si="40"/>
        <v>0</v>
      </c>
      <c r="AI176" s="55">
        <f t="shared" si="41"/>
        <v>0</v>
      </c>
    </row>
    <row r="177" spans="1:35" ht="30.75" customHeight="1" x14ac:dyDescent="0.25">
      <c r="A177" s="57"/>
      <c r="B177" s="57"/>
      <c r="C177" s="59"/>
      <c r="D177" s="119"/>
      <c r="E177" s="43"/>
      <c r="F177" s="43"/>
      <c r="G177" s="58"/>
      <c r="H177" s="123"/>
      <c r="I177" s="132"/>
      <c r="J177" s="135">
        <f t="shared" si="33"/>
        <v>0</v>
      </c>
      <c r="K177" s="64" t="str">
        <f t="shared" si="28"/>
        <v>0</v>
      </c>
      <c r="L177" s="65" t="str">
        <f t="shared" si="29"/>
        <v>0</v>
      </c>
      <c r="M177" s="55">
        <f>SUMIFS($J:$J,$C:$C,Data!$B$6,$B:$B,$B177)</f>
        <v>0</v>
      </c>
      <c r="N177" s="55">
        <f>SUMIFS($J:$J,$C:$C,Data!$B$7,$B:$B,$B177)</f>
        <v>0</v>
      </c>
      <c r="O177" s="55">
        <f>SUMIFS($J:$J,$C:$C,Data!$B$8,$B:$B,$B177)</f>
        <v>0</v>
      </c>
      <c r="P177" s="55">
        <f t="shared" si="34"/>
        <v>0</v>
      </c>
      <c r="Q177" s="55">
        <f t="shared" si="35"/>
        <v>0</v>
      </c>
      <c r="R177" s="25" t="b">
        <f>AND($L177="A",$C$5=Data!$G$24)</f>
        <v>0</v>
      </c>
      <c r="S177" s="25" t="b">
        <f>AND($L177="A",$C$5=Data!$G$23)</f>
        <v>0</v>
      </c>
      <c r="T177" s="55">
        <f t="shared" si="36"/>
        <v>0</v>
      </c>
      <c r="U177" s="55">
        <f t="shared" si="30"/>
        <v>0</v>
      </c>
      <c r="V177" s="25" t="b">
        <f>AND($L177="B",$C$6=Data!$G$24)</f>
        <v>0</v>
      </c>
      <c r="W177" s="25" t="b">
        <f>AND($L177="B",$C$6=Data!$G$23)</f>
        <v>0</v>
      </c>
      <c r="X177" s="55">
        <f t="shared" si="37"/>
        <v>0</v>
      </c>
      <c r="Y177" s="55">
        <f t="shared" si="31"/>
        <v>0</v>
      </c>
      <c r="Z177" s="25" t="b">
        <f>AND($L177="C",$C$7=Data!$G$24)</f>
        <v>0</v>
      </c>
      <c r="AA177" s="25" t="b">
        <f>AND($L177="C",$C$7=Data!$G$23)</f>
        <v>0</v>
      </c>
      <c r="AB177" s="55">
        <f t="shared" si="38"/>
        <v>0</v>
      </c>
      <c r="AC177" s="55">
        <f t="shared" si="32"/>
        <v>0</v>
      </c>
      <c r="AE177" s="55">
        <f t="shared" si="39"/>
        <v>0</v>
      </c>
      <c r="AG177" s="125" t="b">
        <f>OR(AND($C$5=Data!$G$24,K177="A"),AND($C$6=Data!$G$24,K177="B"),AND($C$7=Data!$G$24,K177="C"))*COUNTIFS(B:B,B177,K:K,K177,B:B,"&lt;&gt;"&amp;"",C:C,"&lt;&gt;"&amp;"")&gt;1</f>
        <v>0</v>
      </c>
      <c r="AH177" s="125" t="b">
        <f t="shared" si="40"/>
        <v>0</v>
      </c>
      <c r="AI177" s="55">
        <f t="shared" si="41"/>
        <v>0</v>
      </c>
    </row>
    <row r="178" spans="1:35" ht="30.75" customHeight="1" x14ac:dyDescent="0.25">
      <c r="A178" s="57"/>
      <c r="B178" s="57"/>
      <c r="C178" s="59"/>
      <c r="D178" s="119"/>
      <c r="E178" s="43"/>
      <c r="F178" s="43"/>
      <c r="G178" s="58"/>
      <c r="H178" s="123"/>
      <c r="I178" s="132"/>
      <c r="J178" s="135">
        <f t="shared" si="33"/>
        <v>0</v>
      </c>
      <c r="K178" s="64" t="str">
        <f t="shared" si="28"/>
        <v>0</v>
      </c>
      <c r="L178" s="65" t="str">
        <f t="shared" si="29"/>
        <v>0</v>
      </c>
      <c r="M178" s="55">
        <f>SUMIFS($J:$J,$C:$C,Data!$B$6,$B:$B,$B178)</f>
        <v>0</v>
      </c>
      <c r="N178" s="55">
        <f>SUMIFS($J:$J,$C:$C,Data!$B$7,$B:$B,$B178)</f>
        <v>0</v>
      </c>
      <c r="O178" s="55">
        <f>SUMIFS($J:$J,$C:$C,Data!$B$8,$B:$B,$B178)</f>
        <v>0</v>
      </c>
      <c r="P178" s="55">
        <f t="shared" si="34"/>
        <v>0</v>
      </c>
      <c r="Q178" s="55">
        <f t="shared" si="35"/>
        <v>0</v>
      </c>
      <c r="R178" s="25" t="b">
        <f>AND($L178="A",$C$5=Data!$G$24)</f>
        <v>0</v>
      </c>
      <c r="S178" s="25" t="b">
        <f>AND($L178="A",$C$5=Data!$G$23)</f>
        <v>0</v>
      </c>
      <c r="T178" s="55">
        <f t="shared" si="36"/>
        <v>0</v>
      </c>
      <c r="U178" s="55">
        <f t="shared" si="30"/>
        <v>0</v>
      </c>
      <c r="V178" s="25" t="b">
        <f>AND($L178="B",$C$6=Data!$G$24)</f>
        <v>0</v>
      </c>
      <c r="W178" s="25" t="b">
        <f>AND($L178="B",$C$6=Data!$G$23)</f>
        <v>0</v>
      </c>
      <c r="X178" s="55">
        <f t="shared" si="37"/>
        <v>0</v>
      </c>
      <c r="Y178" s="55">
        <f t="shared" si="31"/>
        <v>0</v>
      </c>
      <c r="Z178" s="25" t="b">
        <f>AND($L178="C",$C$7=Data!$G$24)</f>
        <v>0</v>
      </c>
      <c r="AA178" s="25" t="b">
        <f>AND($L178="C",$C$7=Data!$G$23)</f>
        <v>0</v>
      </c>
      <c r="AB178" s="55">
        <f t="shared" si="38"/>
        <v>0</v>
      </c>
      <c r="AC178" s="55">
        <f t="shared" si="32"/>
        <v>0</v>
      </c>
      <c r="AE178" s="55">
        <f t="shared" si="39"/>
        <v>0</v>
      </c>
      <c r="AG178" s="125" t="b">
        <f>OR(AND($C$5=Data!$G$24,K178="A"),AND($C$6=Data!$G$24,K178="B"),AND($C$7=Data!$G$24,K178="C"))*COUNTIFS(B:B,B178,K:K,K178,B:B,"&lt;&gt;"&amp;"",C:C,"&lt;&gt;"&amp;"")&gt;1</f>
        <v>0</v>
      </c>
      <c r="AH178" s="125" t="b">
        <f t="shared" si="40"/>
        <v>0</v>
      </c>
      <c r="AI178" s="55">
        <f t="shared" si="41"/>
        <v>0</v>
      </c>
    </row>
    <row r="179" spans="1:35" ht="30.75" customHeight="1" x14ac:dyDescent="0.25">
      <c r="A179" s="57"/>
      <c r="B179" s="57"/>
      <c r="C179" s="59"/>
      <c r="D179" s="119"/>
      <c r="E179" s="43"/>
      <c r="F179" s="43"/>
      <c r="G179" s="58"/>
      <c r="H179" s="123"/>
      <c r="I179" s="132"/>
      <c r="J179" s="135">
        <f t="shared" si="33"/>
        <v>0</v>
      </c>
      <c r="K179" s="64" t="str">
        <f t="shared" si="28"/>
        <v>0</v>
      </c>
      <c r="L179" s="65" t="str">
        <f t="shared" si="29"/>
        <v>0</v>
      </c>
      <c r="M179" s="55">
        <f>SUMIFS($J:$J,$C:$C,Data!$B$6,$B:$B,$B179)</f>
        <v>0</v>
      </c>
      <c r="N179" s="55">
        <f>SUMIFS($J:$J,$C:$C,Data!$B$7,$B:$B,$B179)</f>
        <v>0</v>
      </c>
      <c r="O179" s="55">
        <f>SUMIFS($J:$J,$C:$C,Data!$B$8,$B:$B,$B179)</f>
        <v>0</v>
      </c>
      <c r="P179" s="55">
        <f t="shared" si="34"/>
        <v>0</v>
      </c>
      <c r="Q179" s="55">
        <f t="shared" si="35"/>
        <v>0</v>
      </c>
      <c r="R179" s="25" t="b">
        <f>AND($L179="A",$C$5=Data!$G$24)</f>
        <v>0</v>
      </c>
      <c r="S179" s="25" t="b">
        <f>AND($L179="A",$C$5=Data!$G$23)</f>
        <v>0</v>
      </c>
      <c r="T179" s="55">
        <f t="shared" si="36"/>
        <v>0</v>
      </c>
      <c r="U179" s="55">
        <f t="shared" si="30"/>
        <v>0</v>
      </c>
      <c r="V179" s="25" t="b">
        <f>AND($L179="B",$C$6=Data!$G$24)</f>
        <v>0</v>
      </c>
      <c r="W179" s="25" t="b">
        <f>AND($L179="B",$C$6=Data!$G$23)</f>
        <v>0</v>
      </c>
      <c r="X179" s="55">
        <f t="shared" si="37"/>
        <v>0</v>
      </c>
      <c r="Y179" s="55">
        <f t="shared" si="31"/>
        <v>0</v>
      </c>
      <c r="Z179" s="25" t="b">
        <f>AND($L179="C",$C$7=Data!$G$24)</f>
        <v>0</v>
      </c>
      <c r="AA179" s="25" t="b">
        <f>AND($L179="C",$C$7=Data!$G$23)</f>
        <v>0</v>
      </c>
      <c r="AB179" s="55">
        <f t="shared" si="38"/>
        <v>0</v>
      </c>
      <c r="AC179" s="55">
        <f t="shared" si="32"/>
        <v>0</v>
      </c>
      <c r="AE179" s="55">
        <f t="shared" si="39"/>
        <v>0</v>
      </c>
      <c r="AG179" s="125" t="b">
        <f>OR(AND($C$5=Data!$G$24,K179="A"),AND($C$6=Data!$G$24,K179="B"),AND($C$7=Data!$G$24,K179="C"))*COUNTIFS(B:B,B179,K:K,K179,B:B,"&lt;&gt;"&amp;"",C:C,"&lt;&gt;"&amp;"")&gt;1</f>
        <v>0</v>
      </c>
      <c r="AH179" s="125" t="b">
        <f t="shared" si="40"/>
        <v>0</v>
      </c>
      <c r="AI179" s="55">
        <f t="shared" si="41"/>
        <v>0</v>
      </c>
    </row>
    <row r="180" spans="1:35" ht="30.75" customHeight="1" x14ac:dyDescent="0.25">
      <c r="A180" s="57"/>
      <c r="B180" s="57"/>
      <c r="C180" s="59"/>
      <c r="D180" s="119"/>
      <c r="E180" s="43"/>
      <c r="F180" s="43"/>
      <c r="G180" s="58"/>
      <c r="H180" s="123"/>
      <c r="I180" s="132"/>
      <c r="J180" s="135">
        <f t="shared" si="33"/>
        <v>0</v>
      </c>
      <c r="K180" s="64" t="str">
        <f t="shared" si="28"/>
        <v>0</v>
      </c>
      <c r="L180" s="65" t="str">
        <f t="shared" si="29"/>
        <v>0</v>
      </c>
      <c r="M180" s="55">
        <f>SUMIFS($J:$J,$C:$C,Data!$B$6,$B:$B,$B180)</f>
        <v>0</v>
      </c>
      <c r="N180" s="55">
        <f>SUMIFS($J:$J,$C:$C,Data!$B$7,$B:$B,$B180)</f>
        <v>0</v>
      </c>
      <c r="O180" s="55">
        <f>SUMIFS($J:$J,$C:$C,Data!$B$8,$B:$B,$B180)</f>
        <v>0</v>
      </c>
      <c r="P180" s="55">
        <f t="shared" si="34"/>
        <v>0</v>
      </c>
      <c r="Q180" s="55">
        <f t="shared" si="35"/>
        <v>0</v>
      </c>
      <c r="R180" s="25" t="b">
        <f>AND($L180="A",$C$5=Data!$G$24)</f>
        <v>0</v>
      </c>
      <c r="S180" s="25" t="b">
        <f>AND($L180="A",$C$5=Data!$G$23)</f>
        <v>0</v>
      </c>
      <c r="T180" s="55">
        <f t="shared" si="36"/>
        <v>0</v>
      </c>
      <c r="U180" s="55">
        <f t="shared" si="30"/>
        <v>0</v>
      </c>
      <c r="V180" s="25" t="b">
        <f>AND($L180="B",$C$6=Data!$G$24)</f>
        <v>0</v>
      </c>
      <c r="W180" s="25" t="b">
        <f>AND($L180="B",$C$6=Data!$G$23)</f>
        <v>0</v>
      </c>
      <c r="X180" s="55">
        <f t="shared" si="37"/>
        <v>0</v>
      </c>
      <c r="Y180" s="55">
        <f t="shared" si="31"/>
        <v>0</v>
      </c>
      <c r="Z180" s="25" t="b">
        <f>AND($L180="C",$C$7=Data!$G$24)</f>
        <v>0</v>
      </c>
      <c r="AA180" s="25" t="b">
        <f>AND($L180="C",$C$7=Data!$G$23)</f>
        <v>0</v>
      </c>
      <c r="AB180" s="55">
        <f t="shared" si="38"/>
        <v>0</v>
      </c>
      <c r="AC180" s="55">
        <f t="shared" si="32"/>
        <v>0</v>
      </c>
      <c r="AE180" s="55">
        <f t="shared" si="39"/>
        <v>0</v>
      </c>
      <c r="AG180" s="125" t="b">
        <f>OR(AND($C$5=Data!$G$24,K180="A"),AND($C$6=Data!$G$24,K180="B"),AND($C$7=Data!$G$24,K180="C"))*COUNTIFS(B:B,B180,K:K,K180,B:B,"&lt;&gt;"&amp;"",C:C,"&lt;&gt;"&amp;"")&gt;1</f>
        <v>0</v>
      </c>
      <c r="AH180" s="125" t="b">
        <f t="shared" si="40"/>
        <v>0</v>
      </c>
      <c r="AI180" s="55">
        <f t="shared" si="41"/>
        <v>0</v>
      </c>
    </row>
    <row r="181" spans="1:35" ht="30.75" customHeight="1" x14ac:dyDescent="0.25">
      <c r="A181" s="57"/>
      <c r="B181" s="57"/>
      <c r="C181" s="59"/>
      <c r="D181" s="119"/>
      <c r="E181" s="43"/>
      <c r="F181" s="43"/>
      <c r="G181" s="58"/>
      <c r="H181" s="123"/>
      <c r="I181" s="132"/>
      <c r="J181" s="135">
        <f t="shared" si="33"/>
        <v>0</v>
      </c>
      <c r="K181" s="64" t="str">
        <f t="shared" si="28"/>
        <v>0</v>
      </c>
      <c r="L181" s="65" t="str">
        <f t="shared" si="29"/>
        <v>0</v>
      </c>
      <c r="M181" s="55">
        <f>SUMIFS($J:$J,$C:$C,Data!$B$6,$B:$B,$B181)</f>
        <v>0</v>
      </c>
      <c r="N181" s="55">
        <f>SUMIFS($J:$J,$C:$C,Data!$B$7,$B:$B,$B181)</f>
        <v>0</v>
      </c>
      <c r="O181" s="55">
        <f>SUMIFS($J:$J,$C:$C,Data!$B$8,$B:$B,$B181)</f>
        <v>0</v>
      </c>
      <c r="P181" s="55">
        <f t="shared" si="34"/>
        <v>0</v>
      </c>
      <c r="Q181" s="55">
        <f t="shared" si="35"/>
        <v>0</v>
      </c>
      <c r="R181" s="25" t="b">
        <f>AND($L181="A",$C$5=Data!$G$24)</f>
        <v>0</v>
      </c>
      <c r="S181" s="25" t="b">
        <f>AND($L181="A",$C$5=Data!$G$23)</f>
        <v>0</v>
      </c>
      <c r="T181" s="55">
        <f t="shared" si="36"/>
        <v>0</v>
      </c>
      <c r="U181" s="55">
        <f t="shared" si="30"/>
        <v>0</v>
      </c>
      <c r="V181" s="25" t="b">
        <f>AND($L181="B",$C$6=Data!$G$24)</f>
        <v>0</v>
      </c>
      <c r="W181" s="25" t="b">
        <f>AND($L181="B",$C$6=Data!$G$23)</f>
        <v>0</v>
      </c>
      <c r="X181" s="55">
        <f t="shared" si="37"/>
        <v>0</v>
      </c>
      <c r="Y181" s="55">
        <f t="shared" si="31"/>
        <v>0</v>
      </c>
      <c r="Z181" s="25" t="b">
        <f>AND($L181="C",$C$7=Data!$G$24)</f>
        <v>0</v>
      </c>
      <c r="AA181" s="25" t="b">
        <f>AND($L181="C",$C$7=Data!$G$23)</f>
        <v>0</v>
      </c>
      <c r="AB181" s="55">
        <f t="shared" si="38"/>
        <v>0</v>
      </c>
      <c r="AC181" s="55">
        <f t="shared" si="32"/>
        <v>0</v>
      </c>
      <c r="AE181" s="55">
        <f t="shared" si="39"/>
        <v>0</v>
      </c>
      <c r="AG181" s="125" t="b">
        <f>OR(AND($C$5=Data!$G$24,K181="A"),AND($C$6=Data!$G$24,K181="B"),AND($C$7=Data!$G$24,K181="C"))*COUNTIFS(B:B,B181,K:K,K181,B:B,"&lt;&gt;"&amp;"",C:C,"&lt;&gt;"&amp;"")&gt;1</f>
        <v>0</v>
      </c>
      <c r="AH181" s="125" t="b">
        <f t="shared" si="40"/>
        <v>0</v>
      </c>
      <c r="AI181" s="55">
        <f t="shared" si="41"/>
        <v>0</v>
      </c>
    </row>
    <row r="182" spans="1:35" ht="30.75" customHeight="1" x14ac:dyDescent="0.25">
      <c r="A182" s="57"/>
      <c r="B182" s="57"/>
      <c r="C182" s="59"/>
      <c r="D182" s="119"/>
      <c r="E182" s="43"/>
      <c r="F182" s="43"/>
      <c r="G182" s="58"/>
      <c r="H182" s="123"/>
      <c r="I182" s="132"/>
      <c r="J182" s="135">
        <f t="shared" si="33"/>
        <v>0</v>
      </c>
      <c r="K182" s="64" t="str">
        <f t="shared" si="28"/>
        <v>0</v>
      </c>
      <c r="L182" s="65" t="str">
        <f t="shared" si="29"/>
        <v>0</v>
      </c>
      <c r="M182" s="55">
        <f>SUMIFS($J:$J,$C:$C,Data!$B$6,$B:$B,$B182)</f>
        <v>0</v>
      </c>
      <c r="N182" s="55">
        <f>SUMIFS($J:$J,$C:$C,Data!$B$7,$B:$B,$B182)</f>
        <v>0</v>
      </c>
      <c r="O182" s="55">
        <f>SUMIFS($J:$J,$C:$C,Data!$B$8,$B:$B,$B182)</f>
        <v>0</v>
      </c>
      <c r="P182" s="55">
        <f t="shared" si="34"/>
        <v>0</v>
      </c>
      <c r="Q182" s="55">
        <f t="shared" si="35"/>
        <v>0</v>
      </c>
      <c r="R182" s="25" t="b">
        <f>AND($L182="A",$C$5=Data!$G$24)</f>
        <v>0</v>
      </c>
      <c r="S182" s="25" t="b">
        <f>AND($L182="A",$C$5=Data!$G$23)</f>
        <v>0</v>
      </c>
      <c r="T182" s="55">
        <f t="shared" si="36"/>
        <v>0</v>
      </c>
      <c r="U182" s="55">
        <f t="shared" si="30"/>
        <v>0</v>
      </c>
      <c r="V182" s="25" t="b">
        <f>AND($L182="B",$C$6=Data!$G$24)</f>
        <v>0</v>
      </c>
      <c r="W182" s="25" t="b">
        <f>AND($L182="B",$C$6=Data!$G$23)</f>
        <v>0</v>
      </c>
      <c r="X182" s="55">
        <f t="shared" si="37"/>
        <v>0</v>
      </c>
      <c r="Y182" s="55">
        <f t="shared" si="31"/>
        <v>0</v>
      </c>
      <c r="Z182" s="25" t="b">
        <f>AND($L182="C",$C$7=Data!$G$24)</f>
        <v>0</v>
      </c>
      <c r="AA182" s="25" t="b">
        <f>AND($L182="C",$C$7=Data!$G$23)</f>
        <v>0</v>
      </c>
      <c r="AB182" s="55">
        <f t="shared" si="38"/>
        <v>0</v>
      </c>
      <c r="AC182" s="55">
        <f t="shared" si="32"/>
        <v>0</v>
      </c>
      <c r="AE182" s="55">
        <f t="shared" si="39"/>
        <v>0</v>
      </c>
      <c r="AG182" s="125" t="b">
        <f>OR(AND($C$5=Data!$G$24,K182="A"),AND($C$6=Data!$G$24,K182="B"),AND($C$7=Data!$G$24,K182="C"))*COUNTIFS(B:B,B182,K:K,K182,B:B,"&lt;&gt;"&amp;"",C:C,"&lt;&gt;"&amp;"")&gt;1</f>
        <v>0</v>
      </c>
      <c r="AH182" s="125" t="b">
        <f t="shared" si="40"/>
        <v>0</v>
      </c>
      <c r="AI182" s="55">
        <f t="shared" si="41"/>
        <v>0</v>
      </c>
    </row>
    <row r="183" spans="1:35" ht="30.75" customHeight="1" x14ac:dyDescent="0.25">
      <c r="A183" s="57"/>
      <c r="B183" s="57"/>
      <c r="C183" s="59"/>
      <c r="D183" s="119"/>
      <c r="E183" s="43"/>
      <c r="F183" s="43"/>
      <c r="G183" s="58"/>
      <c r="H183" s="123"/>
      <c r="I183" s="132"/>
      <c r="J183" s="135">
        <f t="shared" si="33"/>
        <v>0</v>
      </c>
      <c r="K183" s="64" t="str">
        <f t="shared" si="28"/>
        <v>0</v>
      </c>
      <c r="L183" s="65" t="str">
        <f t="shared" si="29"/>
        <v>0</v>
      </c>
      <c r="M183" s="55">
        <f>SUMIFS($J:$J,$C:$C,Data!$B$6,$B:$B,$B183)</f>
        <v>0</v>
      </c>
      <c r="N183" s="55">
        <f>SUMIFS($J:$J,$C:$C,Data!$B$7,$B:$B,$B183)</f>
        <v>0</v>
      </c>
      <c r="O183" s="55">
        <f>SUMIFS($J:$J,$C:$C,Data!$B$8,$B:$B,$B183)</f>
        <v>0</v>
      </c>
      <c r="P183" s="55">
        <f t="shared" si="34"/>
        <v>0</v>
      </c>
      <c r="Q183" s="55">
        <f t="shared" si="35"/>
        <v>0</v>
      </c>
      <c r="R183" s="25" t="b">
        <f>AND($L183="A",$C$5=Data!$G$24)</f>
        <v>0</v>
      </c>
      <c r="S183" s="25" t="b">
        <f>AND($L183="A",$C$5=Data!$G$23)</f>
        <v>0</v>
      </c>
      <c r="T183" s="55">
        <f t="shared" si="36"/>
        <v>0</v>
      </c>
      <c r="U183" s="55">
        <f t="shared" si="30"/>
        <v>0</v>
      </c>
      <c r="V183" s="25" t="b">
        <f>AND($L183="B",$C$6=Data!$G$24)</f>
        <v>0</v>
      </c>
      <c r="W183" s="25" t="b">
        <f>AND($L183="B",$C$6=Data!$G$23)</f>
        <v>0</v>
      </c>
      <c r="X183" s="55">
        <f t="shared" si="37"/>
        <v>0</v>
      </c>
      <c r="Y183" s="55">
        <f t="shared" si="31"/>
        <v>0</v>
      </c>
      <c r="Z183" s="25" t="b">
        <f>AND($L183="C",$C$7=Data!$G$24)</f>
        <v>0</v>
      </c>
      <c r="AA183" s="25" t="b">
        <f>AND($L183="C",$C$7=Data!$G$23)</f>
        <v>0</v>
      </c>
      <c r="AB183" s="55">
        <f t="shared" si="38"/>
        <v>0</v>
      </c>
      <c r="AC183" s="55">
        <f t="shared" si="32"/>
        <v>0</v>
      </c>
      <c r="AE183" s="55">
        <f t="shared" si="39"/>
        <v>0</v>
      </c>
      <c r="AG183" s="125" t="b">
        <f>OR(AND($C$5=Data!$G$24,K183="A"),AND($C$6=Data!$G$24,K183="B"),AND($C$7=Data!$G$24,K183="C"))*COUNTIFS(B:B,B183,K:K,K183,B:B,"&lt;&gt;"&amp;"",C:C,"&lt;&gt;"&amp;"")&gt;1</f>
        <v>0</v>
      </c>
      <c r="AH183" s="125" t="b">
        <f t="shared" si="40"/>
        <v>0</v>
      </c>
      <c r="AI183" s="55">
        <f t="shared" si="41"/>
        <v>0</v>
      </c>
    </row>
    <row r="184" spans="1:35" ht="30.75" customHeight="1" x14ac:dyDescent="0.25">
      <c r="A184" s="57"/>
      <c r="B184" s="57"/>
      <c r="C184" s="59"/>
      <c r="D184" s="119"/>
      <c r="E184" s="43"/>
      <c r="F184" s="43"/>
      <c r="G184" s="58"/>
      <c r="H184" s="123"/>
      <c r="I184" s="132"/>
      <c r="J184" s="135">
        <f t="shared" si="33"/>
        <v>0</v>
      </c>
      <c r="K184" s="64" t="str">
        <f t="shared" si="28"/>
        <v>0</v>
      </c>
      <c r="L184" s="65" t="str">
        <f t="shared" si="29"/>
        <v>0</v>
      </c>
      <c r="M184" s="55">
        <f>SUMIFS($J:$J,$C:$C,Data!$B$6,$B:$B,$B184)</f>
        <v>0</v>
      </c>
      <c r="N184" s="55">
        <f>SUMIFS($J:$J,$C:$C,Data!$B$7,$B:$B,$B184)</f>
        <v>0</v>
      </c>
      <c r="O184" s="55">
        <f>SUMIFS($J:$J,$C:$C,Data!$B$8,$B:$B,$B184)</f>
        <v>0</v>
      </c>
      <c r="P184" s="55">
        <f t="shared" si="34"/>
        <v>0</v>
      </c>
      <c r="Q184" s="55">
        <f t="shared" si="35"/>
        <v>0</v>
      </c>
      <c r="R184" s="25" t="b">
        <f>AND($L184="A",$C$5=Data!$G$24)</f>
        <v>0</v>
      </c>
      <c r="S184" s="25" t="b">
        <f>AND($L184="A",$C$5=Data!$G$23)</f>
        <v>0</v>
      </c>
      <c r="T184" s="55">
        <f t="shared" si="36"/>
        <v>0</v>
      </c>
      <c r="U184" s="55">
        <f t="shared" si="30"/>
        <v>0</v>
      </c>
      <c r="V184" s="25" t="b">
        <f>AND($L184="B",$C$6=Data!$G$24)</f>
        <v>0</v>
      </c>
      <c r="W184" s="25" t="b">
        <f>AND($L184="B",$C$6=Data!$G$23)</f>
        <v>0</v>
      </c>
      <c r="X184" s="55">
        <f t="shared" si="37"/>
        <v>0</v>
      </c>
      <c r="Y184" s="55">
        <f t="shared" si="31"/>
        <v>0</v>
      </c>
      <c r="Z184" s="25" t="b">
        <f>AND($L184="C",$C$7=Data!$G$24)</f>
        <v>0</v>
      </c>
      <c r="AA184" s="25" t="b">
        <f>AND($L184="C",$C$7=Data!$G$23)</f>
        <v>0</v>
      </c>
      <c r="AB184" s="55">
        <f t="shared" si="38"/>
        <v>0</v>
      </c>
      <c r="AC184" s="55">
        <f t="shared" si="32"/>
        <v>0</v>
      </c>
      <c r="AE184" s="55">
        <f t="shared" si="39"/>
        <v>0</v>
      </c>
      <c r="AG184" s="125" t="b">
        <f>OR(AND($C$5=Data!$G$24,K184="A"),AND($C$6=Data!$G$24,K184="B"),AND($C$7=Data!$G$24,K184="C"))*COUNTIFS(B:B,B184,K:K,K184,B:B,"&lt;&gt;"&amp;"",C:C,"&lt;&gt;"&amp;"")&gt;1</f>
        <v>0</v>
      </c>
      <c r="AH184" s="125" t="b">
        <f t="shared" si="40"/>
        <v>0</v>
      </c>
      <c r="AI184" s="55">
        <f t="shared" si="41"/>
        <v>0</v>
      </c>
    </row>
    <row r="185" spans="1:35" ht="30.75" customHeight="1" x14ac:dyDescent="0.25">
      <c r="A185" s="57"/>
      <c r="B185" s="57"/>
      <c r="C185" s="59"/>
      <c r="D185" s="119"/>
      <c r="E185" s="43"/>
      <c r="F185" s="43"/>
      <c r="G185" s="58"/>
      <c r="H185" s="123"/>
      <c r="I185" s="132"/>
      <c r="J185" s="135">
        <f t="shared" si="33"/>
        <v>0</v>
      </c>
      <c r="K185" s="64" t="str">
        <f t="shared" si="28"/>
        <v>0</v>
      </c>
      <c r="L185" s="65" t="str">
        <f t="shared" si="29"/>
        <v>0</v>
      </c>
      <c r="M185" s="55">
        <f>SUMIFS($J:$J,$C:$C,Data!$B$6,$B:$B,$B185)</f>
        <v>0</v>
      </c>
      <c r="N185" s="55">
        <f>SUMIFS($J:$J,$C:$C,Data!$B$7,$B:$B,$B185)</f>
        <v>0</v>
      </c>
      <c r="O185" s="55">
        <f>SUMIFS($J:$J,$C:$C,Data!$B$8,$B:$B,$B185)</f>
        <v>0</v>
      </c>
      <c r="P185" s="55">
        <f t="shared" si="34"/>
        <v>0</v>
      </c>
      <c r="Q185" s="55">
        <f t="shared" si="35"/>
        <v>0</v>
      </c>
      <c r="R185" s="25" t="b">
        <f>AND($L185="A",$C$5=Data!$G$24)</f>
        <v>0</v>
      </c>
      <c r="S185" s="25" t="b">
        <f>AND($L185="A",$C$5=Data!$G$23)</f>
        <v>0</v>
      </c>
      <c r="T185" s="55">
        <f t="shared" si="36"/>
        <v>0</v>
      </c>
      <c r="U185" s="55">
        <f t="shared" si="30"/>
        <v>0</v>
      </c>
      <c r="V185" s="25" t="b">
        <f>AND($L185="B",$C$6=Data!$G$24)</f>
        <v>0</v>
      </c>
      <c r="W185" s="25" t="b">
        <f>AND($L185="B",$C$6=Data!$G$23)</f>
        <v>0</v>
      </c>
      <c r="X185" s="55">
        <f t="shared" si="37"/>
        <v>0</v>
      </c>
      <c r="Y185" s="55">
        <f t="shared" si="31"/>
        <v>0</v>
      </c>
      <c r="Z185" s="25" t="b">
        <f>AND($L185="C",$C$7=Data!$G$24)</f>
        <v>0</v>
      </c>
      <c r="AA185" s="25" t="b">
        <f>AND($L185="C",$C$7=Data!$G$23)</f>
        <v>0</v>
      </c>
      <c r="AB185" s="55">
        <f t="shared" si="38"/>
        <v>0</v>
      </c>
      <c r="AC185" s="55">
        <f t="shared" si="32"/>
        <v>0</v>
      </c>
      <c r="AE185" s="55">
        <f t="shared" si="39"/>
        <v>0</v>
      </c>
      <c r="AG185" s="125" t="b">
        <f>OR(AND($C$5=Data!$G$24,K185="A"),AND($C$6=Data!$G$24,K185="B"),AND($C$7=Data!$G$24,K185="C"))*COUNTIFS(B:B,B185,K:K,K185,B:B,"&lt;&gt;"&amp;"",C:C,"&lt;&gt;"&amp;"")&gt;1</f>
        <v>0</v>
      </c>
      <c r="AH185" s="125" t="b">
        <f t="shared" si="40"/>
        <v>0</v>
      </c>
      <c r="AI185" s="55">
        <f t="shared" si="41"/>
        <v>0</v>
      </c>
    </row>
    <row r="186" spans="1:35" ht="30.75" customHeight="1" x14ac:dyDescent="0.25">
      <c r="A186" s="57"/>
      <c r="B186" s="57"/>
      <c r="C186" s="59"/>
      <c r="D186" s="119"/>
      <c r="E186" s="43"/>
      <c r="F186" s="43"/>
      <c r="G186" s="58"/>
      <c r="H186" s="123"/>
      <c r="I186" s="132"/>
      <c r="J186" s="135">
        <f t="shared" si="33"/>
        <v>0</v>
      </c>
      <c r="K186" s="64" t="str">
        <f t="shared" si="28"/>
        <v>0</v>
      </c>
      <c r="L186" s="65" t="str">
        <f t="shared" si="29"/>
        <v>0</v>
      </c>
      <c r="M186" s="55">
        <f>SUMIFS($J:$J,$C:$C,Data!$B$6,$B:$B,$B186)</f>
        <v>0</v>
      </c>
      <c r="N186" s="55">
        <f>SUMIFS($J:$J,$C:$C,Data!$B$7,$B:$B,$B186)</f>
        <v>0</v>
      </c>
      <c r="O186" s="55">
        <f>SUMIFS($J:$J,$C:$C,Data!$B$8,$B:$B,$B186)</f>
        <v>0</v>
      </c>
      <c r="P186" s="55">
        <f t="shared" si="34"/>
        <v>0</v>
      </c>
      <c r="Q186" s="55">
        <f t="shared" si="35"/>
        <v>0</v>
      </c>
      <c r="R186" s="25" t="b">
        <f>AND($L186="A",$C$5=Data!$G$24)</f>
        <v>0</v>
      </c>
      <c r="S186" s="25" t="b">
        <f>AND($L186="A",$C$5=Data!$G$23)</f>
        <v>0</v>
      </c>
      <c r="T186" s="55">
        <f t="shared" si="36"/>
        <v>0</v>
      </c>
      <c r="U186" s="55">
        <f t="shared" si="30"/>
        <v>0</v>
      </c>
      <c r="V186" s="25" t="b">
        <f>AND($L186="B",$C$6=Data!$G$24)</f>
        <v>0</v>
      </c>
      <c r="W186" s="25" t="b">
        <f>AND($L186="B",$C$6=Data!$G$23)</f>
        <v>0</v>
      </c>
      <c r="X186" s="55">
        <f t="shared" si="37"/>
        <v>0</v>
      </c>
      <c r="Y186" s="55">
        <f t="shared" si="31"/>
        <v>0</v>
      </c>
      <c r="Z186" s="25" t="b">
        <f>AND($L186="C",$C$7=Data!$G$24)</f>
        <v>0</v>
      </c>
      <c r="AA186" s="25" t="b">
        <f>AND($L186="C",$C$7=Data!$G$23)</f>
        <v>0</v>
      </c>
      <c r="AB186" s="55">
        <f t="shared" si="38"/>
        <v>0</v>
      </c>
      <c r="AC186" s="55">
        <f t="shared" si="32"/>
        <v>0</v>
      </c>
      <c r="AE186" s="55">
        <f t="shared" si="39"/>
        <v>0</v>
      </c>
      <c r="AG186" s="125" t="b">
        <f>OR(AND($C$5=Data!$G$24,K186="A"),AND($C$6=Data!$G$24,K186="B"),AND($C$7=Data!$G$24,K186="C"))*COUNTIFS(B:B,B186,K:K,K186,B:B,"&lt;&gt;"&amp;"",C:C,"&lt;&gt;"&amp;"")&gt;1</f>
        <v>0</v>
      </c>
      <c r="AH186" s="125" t="b">
        <f t="shared" si="40"/>
        <v>0</v>
      </c>
      <c r="AI186" s="55">
        <f t="shared" si="41"/>
        <v>0</v>
      </c>
    </row>
    <row r="187" spans="1:35" ht="30.75" customHeight="1" x14ac:dyDescent="0.25">
      <c r="A187" s="57"/>
      <c r="B187" s="57"/>
      <c r="C187" s="59"/>
      <c r="D187" s="119"/>
      <c r="E187" s="43"/>
      <c r="F187" s="43"/>
      <c r="G187" s="58"/>
      <c r="H187" s="123"/>
      <c r="I187" s="132"/>
      <c r="J187" s="135">
        <f t="shared" si="33"/>
        <v>0</v>
      </c>
      <c r="K187" s="64" t="str">
        <f t="shared" si="28"/>
        <v>0</v>
      </c>
      <c r="L187" s="65" t="str">
        <f t="shared" si="29"/>
        <v>0</v>
      </c>
      <c r="M187" s="55">
        <f>SUMIFS($J:$J,$C:$C,Data!$B$6,$B:$B,$B187)</f>
        <v>0</v>
      </c>
      <c r="N187" s="55">
        <f>SUMIFS($J:$J,$C:$C,Data!$B$7,$B:$B,$B187)</f>
        <v>0</v>
      </c>
      <c r="O187" s="55">
        <f>SUMIFS($J:$J,$C:$C,Data!$B$8,$B:$B,$B187)</f>
        <v>0</v>
      </c>
      <c r="P187" s="55">
        <f t="shared" si="34"/>
        <v>0</v>
      </c>
      <c r="Q187" s="55">
        <f t="shared" si="35"/>
        <v>0</v>
      </c>
      <c r="R187" s="25" t="b">
        <f>AND($L187="A",$C$5=Data!$G$24)</f>
        <v>0</v>
      </c>
      <c r="S187" s="25" t="b">
        <f>AND($L187="A",$C$5=Data!$G$23)</f>
        <v>0</v>
      </c>
      <c r="T187" s="55">
        <f t="shared" si="36"/>
        <v>0</v>
      </c>
      <c r="U187" s="55">
        <f t="shared" si="30"/>
        <v>0</v>
      </c>
      <c r="V187" s="25" t="b">
        <f>AND($L187="B",$C$6=Data!$G$24)</f>
        <v>0</v>
      </c>
      <c r="W187" s="25" t="b">
        <f>AND($L187="B",$C$6=Data!$G$23)</f>
        <v>0</v>
      </c>
      <c r="X187" s="55">
        <f t="shared" si="37"/>
        <v>0</v>
      </c>
      <c r="Y187" s="55">
        <f t="shared" si="31"/>
        <v>0</v>
      </c>
      <c r="Z187" s="25" t="b">
        <f>AND($L187="C",$C$7=Data!$G$24)</f>
        <v>0</v>
      </c>
      <c r="AA187" s="25" t="b">
        <f>AND($L187="C",$C$7=Data!$G$23)</f>
        <v>0</v>
      </c>
      <c r="AB187" s="55">
        <f t="shared" si="38"/>
        <v>0</v>
      </c>
      <c r="AC187" s="55">
        <f t="shared" si="32"/>
        <v>0</v>
      </c>
      <c r="AE187" s="55">
        <f t="shared" si="39"/>
        <v>0</v>
      </c>
      <c r="AG187" s="125" t="b">
        <f>OR(AND($C$5=Data!$G$24,K187="A"),AND($C$6=Data!$G$24,K187="B"),AND($C$7=Data!$G$24,K187="C"))*COUNTIFS(B:B,B187,K:K,K187,B:B,"&lt;&gt;"&amp;"",C:C,"&lt;&gt;"&amp;"")&gt;1</f>
        <v>0</v>
      </c>
      <c r="AH187" s="125" t="b">
        <f t="shared" si="40"/>
        <v>0</v>
      </c>
      <c r="AI187" s="55">
        <f t="shared" si="41"/>
        <v>0</v>
      </c>
    </row>
    <row r="188" spans="1:35" ht="30.75" customHeight="1" x14ac:dyDescent="0.25">
      <c r="A188" s="57"/>
      <c r="B188" s="57"/>
      <c r="C188" s="59"/>
      <c r="D188" s="119"/>
      <c r="E188" s="43"/>
      <c r="F188" s="43"/>
      <c r="G188" s="58"/>
      <c r="H188" s="123"/>
      <c r="I188" s="132"/>
      <c r="J188" s="135">
        <f t="shared" si="33"/>
        <v>0</v>
      </c>
      <c r="K188" s="64" t="str">
        <f t="shared" si="28"/>
        <v>0</v>
      </c>
      <c r="L188" s="65" t="str">
        <f t="shared" si="29"/>
        <v>0</v>
      </c>
      <c r="M188" s="55">
        <f>SUMIFS($J:$J,$C:$C,Data!$B$6,$B:$B,$B188)</f>
        <v>0</v>
      </c>
      <c r="N188" s="55">
        <f>SUMIFS($J:$J,$C:$C,Data!$B$7,$B:$B,$B188)</f>
        <v>0</v>
      </c>
      <c r="O188" s="55">
        <f>SUMIFS($J:$J,$C:$C,Data!$B$8,$B:$B,$B188)</f>
        <v>0</v>
      </c>
      <c r="P188" s="55">
        <f t="shared" si="34"/>
        <v>0</v>
      </c>
      <c r="Q188" s="55">
        <f t="shared" si="35"/>
        <v>0</v>
      </c>
      <c r="R188" s="25" t="b">
        <f>AND($L188="A",$C$5=Data!$G$24)</f>
        <v>0</v>
      </c>
      <c r="S188" s="25" t="b">
        <f>AND($L188="A",$C$5=Data!$G$23)</f>
        <v>0</v>
      </c>
      <c r="T188" s="55">
        <f t="shared" si="36"/>
        <v>0</v>
      </c>
      <c r="U188" s="55">
        <f t="shared" si="30"/>
        <v>0</v>
      </c>
      <c r="V188" s="25" t="b">
        <f>AND($L188="B",$C$6=Data!$G$24)</f>
        <v>0</v>
      </c>
      <c r="W188" s="25" t="b">
        <f>AND($L188="B",$C$6=Data!$G$23)</f>
        <v>0</v>
      </c>
      <c r="X188" s="55">
        <f t="shared" si="37"/>
        <v>0</v>
      </c>
      <c r="Y188" s="55">
        <f t="shared" si="31"/>
        <v>0</v>
      </c>
      <c r="Z188" s="25" t="b">
        <f>AND($L188="C",$C$7=Data!$G$24)</f>
        <v>0</v>
      </c>
      <c r="AA188" s="25" t="b">
        <f>AND($L188="C",$C$7=Data!$G$23)</f>
        <v>0</v>
      </c>
      <c r="AB188" s="55">
        <f t="shared" si="38"/>
        <v>0</v>
      </c>
      <c r="AC188" s="55">
        <f t="shared" si="32"/>
        <v>0</v>
      </c>
      <c r="AE188" s="55">
        <f t="shared" si="39"/>
        <v>0</v>
      </c>
      <c r="AG188" s="125" t="b">
        <f>OR(AND($C$5=Data!$G$24,K188="A"),AND($C$6=Data!$G$24,K188="B"),AND($C$7=Data!$G$24,K188="C"))*COUNTIFS(B:B,B188,K:K,K188,B:B,"&lt;&gt;"&amp;"",C:C,"&lt;&gt;"&amp;"")&gt;1</f>
        <v>0</v>
      </c>
      <c r="AH188" s="125" t="b">
        <f t="shared" si="40"/>
        <v>0</v>
      </c>
      <c r="AI188" s="55">
        <f t="shared" si="41"/>
        <v>0</v>
      </c>
    </row>
    <row r="189" spans="1:35" ht="30.75" customHeight="1" x14ac:dyDescent="0.25">
      <c r="A189" s="57"/>
      <c r="B189" s="57"/>
      <c r="C189" s="59"/>
      <c r="D189" s="119"/>
      <c r="E189" s="43"/>
      <c r="F189" s="43"/>
      <c r="G189" s="58"/>
      <c r="H189" s="123"/>
      <c r="I189" s="132"/>
      <c r="J189" s="135">
        <f t="shared" si="33"/>
        <v>0</v>
      </c>
      <c r="K189" s="64" t="str">
        <f t="shared" si="28"/>
        <v>0</v>
      </c>
      <c r="L189" s="65" t="str">
        <f t="shared" si="29"/>
        <v>0</v>
      </c>
      <c r="M189" s="55">
        <f>SUMIFS($J:$J,$C:$C,Data!$B$6,$B:$B,$B189)</f>
        <v>0</v>
      </c>
      <c r="N189" s="55">
        <f>SUMIFS($J:$J,$C:$C,Data!$B$7,$B:$B,$B189)</f>
        <v>0</v>
      </c>
      <c r="O189" s="55">
        <f>SUMIFS($J:$J,$C:$C,Data!$B$8,$B:$B,$B189)</f>
        <v>0</v>
      </c>
      <c r="P189" s="55">
        <f t="shared" si="34"/>
        <v>0</v>
      </c>
      <c r="Q189" s="55">
        <f t="shared" si="35"/>
        <v>0</v>
      </c>
      <c r="R189" s="25" t="b">
        <f>AND($L189="A",$C$5=Data!$G$24)</f>
        <v>0</v>
      </c>
      <c r="S189" s="25" t="b">
        <f>AND($L189="A",$C$5=Data!$G$23)</f>
        <v>0</v>
      </c>
      <c r="T189" s="55">
        <f t="shared" si="36"/>
        <v>0</v>
      </c>
      <c r="U189" s="55">
        <f t="shared" si="30"/>
        <v>0</v>
      </c>
      <c r="V189" s="25" t="b">
        <f>AND($L189="B",$C$6=Data!$G$24)</f>
        <v>0</v>
      </c>
      <c r="W189" s="25" t="b">
        <f>AND($L189="B",$C$6=Data!$G$23)</f>
        <v>0</v>
      </c>
      <c r="X189" s="55">
        <f t="shared" si="37"/>
        <v>0</v>
      </c>
      <c r="Y189" s="55">
        <f t="shared" si="31"/>
        <v>0</v>
      </c>
      <c r="Z189" s="25" t="b">
        <f>AND($L189="C",$C$7=Data!$G$24)</f>
        <v>0</v>
      </c>
      <c r="AA189" s="25" t="b">
        <f>AND($L189="C",$C$7=Data!$G$23)</f>
        <v>0</v>
      </c>
      <c r="AB189" s="55">
        <f t="shared" si="38"/>
        <v>0</v>
      </c>
      <c r="AC189" s="55">
        <f t="shared" si="32"/>
        <v>0</v>
      </c>
      <c r="AE189" s="55">
        <f t="shared" si="39"/>
        <v>0</v>
      </c>
      <c r="AG189" s="125" t="b">
        <f>OR(AND($C$5=Data!$G$24,K189="A"),AND($C$6=Data!$G$24,K189="B"),AND($C$7=Data!$G$24,K189="C"))*COUNTIFS(B:B,B189,K:K,K189,B:B,"&lt;&gt;"&amp;"",C:C,"&lt;&gt;"&amp;"")&gt;1</f>
        <v>0</v>
      </c>
      <c r="AH189" s="125" t="b">
        <f t="shared" si="40"/>
        <v>0</v>
      </c>
      <c r="AI189" s="55">
        <f t="shared" si="41"/>
        <v>0</v>
      </c>
    </row>
    <row r="190" spans="1:35" ht="30.75" customHeight="1" x14ac:dyDescent="0.25">
      <c r="A190" s="57"/>
      <c r="B190" s="57"/>
      <c r="C190" s="59"/>
      <c r="D190" s="119"/>
      <c r="E190" s="43"/>
      <c r="F190" s="43"/>
      <c r="G190" s="58"/>
      <c r="H190" s="123"/>
      <c r="I190" s="132"/>
      <c r="J190" s="135">
        <f t="shared" si="33"/>
        <v>0</v>
      </c>
      <c r="K190" s="64" t="str">
        <f t="shared" si="28"/>
        <v>0</v>
      </c>
      <c r="L190" s="65" t="str">
        <f t="shared" si="29"/>
        <v>0</v>
      </c>
      <c r="M190" s="55">
        <f>SUMIFS($J:$J,$C:$C,Data!$B$6,$B:$B,$B190)</f>
        <v>0</v>
      </c>
      <c r="N190" s="55">
        <f>SUMIFS($J:$J,$C:$C,Data!$B$7,$B:$B,$B190)</f>
        <v>0</v>
      </c>
      <c r="O190" s="55">
        <f>SUMIFS($J:$J,$C:$C,Data!$B$8,$B:$B,$B190)</f>
        <v>0</v>
      </c>
      <c r="P190" s="55">
        <f t="shared" si="34"/>
        <v>0</v>
      </c>
      <c r="Q190" s="55">
        <f t="shared" si="35"/>
        <v>0</v>
      </c>
      <c r="R190" s="25" t="b">
        <f>AND($L190="A",$C$5=Data!$G$24)</f>
        <v>0</v>
      </c>
      <c r="S190" s="25" t="b">
        <f>AND($L190="A",$C$5=Data!$G$23)</f>
        <v>0</v>
      </c>
      <c r="T190" s="55">
        <f t="shared" si="36"/>
        <v>0</v>
      </c>
      <c r="U190" s="55">
        <f t="shared" si="30"/>
        <v>0</v>
      </c>
      <c r="V190" s="25" t="b">
        <f>AND($L190="B",$C$6=Data!$G$24)</f>
        <v>0</v>
      </c>
      <c r="W190" s="25" t="b">
        <f>AND($L190="B",$C$6=Data!$G$23)</f>
        <v>0</v>
      </c>
      <c r="X190" s="55">
        <f t="shared" si="37"/>
        <v>0</v>
      </c>
      <c r="Y190" s="55">
        <f t="shared" si="31"/>
        <v>0</v>
      </c>
      <c r="Z190" s="25" t="b">
        <f>AND($L190="C",$C$7=Data!$G$24)</f>
        <v>0</v>
      </c>
      <c r="AA190" s="25" t="b">
        <f>AND($L190="C",$C$7=Data!$G$23)</f>
        <v>0</v>
      </c>
      <c r="AB190" s="55">
        <f t="shared" si="38"/>
        <v>0</v>
      </c>
      <c r="AC190" s="55">
        <f t="shared" si="32"/>
        <v>0</v>
      </c>
      <c r="AE190" s="55">
        <f t="shared" si="39"/>
        <v>0</v>
      </c>
      <c r="AG190" s="125" t="b">
        <f>OR(AND($C$5=Data!$G$24,K190="A"),AND($C$6=Data!$G$24,K190="B"),AND($C$7=Data!$G$24,K190="C"))*COUNTIFS(B:B,B190,K:K,K190,B:B,"&lt;&gt;"&amp;"",C:C,"&lt;&gt;"&amp;"")&gt;1</f>
        <v>0</v>
      </c>
      <c r="AH190" s="125" t="b">
        <f t="shared" si="40"/>
        <v>0</v>
      </c>
      <c r="AI190" s="55">
        <f t="shared" si="41"/>
        <v>0</v>
      </c>
    </row>
    <row r="191" spans="1:35" ht="30.75" customHeight="1" x14ac:dyDescent="0.25">
      <c r="A191" s="57"/>
      <c r="B191" s="57"/>
      <c r="C191" s="59"/>
      <c r="D191" s="119"/>
      <c r="E191" s="43"/>
      <c r="F191" s="43"/>
      <c r="G191" s="58"/>
      <c r="H191" s="123"/>
      <c r="I191" s="132"/>
      <c r="J191" s="135">
        <f t="shared" si="33"/>
        <v>0</v>
      </c>
      <c r="K191" s="64" t="str">
        <f t="shared" si="28"/>
        <v>0</v>
      </c>
      <c r="L191" s="65" t="str">
        <f t="shared" si="29"/>
        <v>0</v>
      </c>
      <c r="M191" s="55">
        <f>SUMIFS($J:$J,$C:$C,Data!$B$6,$B:$B,$B191)</f>
        <v>0</v>
      </c>
      <c r="N191" s="55">
        <f>SUMIFS($J:$J,$C:$C,Data!$B$7,$B:$B,$B191)</f>
        <v>0</v>
      </c>
      <c r="O191" s="55">
        <f>SUMIFS($J:$J,$C:$C,Data!$B$8,$B:$B,$B191)</f>
        <v>0</v>
      </c>
      <c r="P191" s="55">
        <f t="shared" si="34"/>
        <v>0</v>
      </c>
      <c r="Q191" s="55">
        <f t="shared" si="35"/>
        <v>0</v>
      </c>
      <c r="R191" s="25" t="b">
        <f>AND($L191="A",$C$5=Data!$G$24)</f>
        <v>0</v>
      </c>
      <c r="S191" s="25" t="b">
        <f>AND($L191="A",$C$5=Data!$G$23)</f>
        <v>0</v>
      </c>
      <c r="T191" s="55">
        <f t="shared" si="36"/>
        <v>0</v>
      </c>
      <c r="U191" s="55">
        <f t="shared" si="30"/>
        <v>0</v>
      </c>
      <c r="V191" s="25" t="b">
        <f>AND($L191="B",$C$6=Data!$G$24)</f>
        <v>0</v>
      </c>
      <c r="W191" s="25" t="b">
        <f>AND($L191="B",$C$6=Data!$G$23)</f>
        <v>0</v>
      </c>
      <c r="X191" s="55">
        <f t="shared" si="37"/>
        <v>0</v>
      </c>
      <c r="Y191" s="55">
        <f t="shared" si="31"/>
        <v>0</v>
      </c>
      <c r="Z191" s="25" t="b">
        <f>AND($L191="C",$C$7=Data!$G$24)</f>
        <v>0</v>
      </c>
      <c r="AA191" s="25" t="b">
        <f>AND($L191="C",$C$7=Data!$G$23)</f>
        <v>0</v>
      </c>
      <c r="AB191" s="55">
        <f t="shared" si="38"/>
        <v>0</v>
      </c>
      <c r="AC191" s="55">
        <f t="shared" si="32"/>
        <v>0</v>
      </c>
      <c r="AE191" s="55">
        <f t="shared" si="39"/>
        <v>0</v>
      </c>
      <c r="AG191" s="125" t="b">
        <f>OR(AND($C$5=Data!$G$24,K191="A"),AND($C$6=Data!$G$24,K191="B"),AND($C$7=Data!$G$24,K191="C"))*COUNTIFS(B:B,B191,K:K,K191,B:B,"&lt;&gt;"&amp;"",C:C,"&lt;&gt;"&amp;"")&gt;1</f>
        <v>0</v>
      </c>
      <c r="AH191" s="125" t="b">
        <f t="shared" si="40"/>
        <v>0</v>
      </c>
      <c r="AI191" s="55">
        <f t="shared" si="41"/>
        <v>0</v>
      </c>
    </row>
    <row r="192" spans="1:35" ht="30.75" customHeight="1" x14ac:dyDescent="0.25">
      <c r="A192" s="57"/>
      <c r="B192" s="57"/>
      <c r="C192" s="59"/>
      <c r="D192" s="119"/>
      <c r="E192" s="43"/>
      <c r="F192" s="43"/>
      <c r="G192" s="58"/>
      <c r="H192" s="123"/>
      <c r="I192" s="132"/>
      <c r="J192" s="135">
        <f t="shared" si="33"/>
        <v>0</v>
      </c>
      <c r="K192" s="64" t="str">
        <f t="shared" si="28"/>
        <v>0</v>
      </c>
      <c r="L192" s="65" t="str">
        <f t="shared" si="29"/>
        <v>0</v>
      </c>
      <c r="M192" s="55">
        <f>SUMIFS($J:$J,$C:$C,Data!$B$6,$B:$B,$B192)</f>
        <v>0</v>
      </c>
      <c r="N192" s="55">
        <f>SUMIFS($J:$J,$C:$C,Data!$B$7,$B:$B,$B192)</f>
        <v>0</v>
      </c>
      <c r="O192" s="55">
        <f>SUMIFS($J:$J,$C:$C,Data!$B$8,$B:$B,$B192)</f>
        <v>0</v>
      </c>
      <c r="P192" s="55">
        <f t="shared" si="34"/>
        <v>0</v>
      </c>
      <c r="Q192" s="55">
        <f t="shared" si="35"/>
        <v>0</v>
      </c>
      <c r="R192" s="25" t="b">
        <f>AND($L192="A",$C$5=Data!$G$24)</f>
        <v>0</v>
      </c>
      <c r="S192" s="25" t="b">
        <f>AND($L192="A",$C$5=Data!$G$23)</f>
        <v>0</v>
      </c>
      <c r="T192" s="55">
        <f t="shared" si="36"/>
        <v>0</v>
      </c>
      <c r="U192" s="55">
        <f t="shared" si="30"/>
        <v>0</v>
      </c>
      <c r="V192" s="25" t="b">
        <f>AND($L192="B",$C$6=Data!$G$24)</f>
        <v>0</v>
      </c>
      <c r="W192" s="25" t="b">
        <f>AND($L192="B",$C$6=Data!$G$23)</f>
        <v>0</v>
      </c>
      <c r="X192" s="55">
        <f t="shared" si="37"/>
        <v>0</v>
      </c>
      <c r="Y192" s="55">
        <f t="shared" si="31"/>
        <v>0</v>
      </c>
      <c r="Z192" s="25" t="b">
        <f>AND($L192="C",$C$7=Data!$G$24)</f>
        <v>0</v>
      </c>
      <c r="AA192" s="25" t="b">
        <f>AND($L192="C",$C$7=Data!$G$23)</f>
        <v>0</v>
      </c>
      <c r="AB192" s="55">
        <f t="shared" si="38"/>
        <v>0</v>
      </c>
      <c r="AC192" s="55">
        <f t="shared" si="32"/>
        <v>0</v>
      </c>
      <c r="AE192" s="55">
        <f t="shared" si="39"/>
        <v>0</v>
      </c>
      <c r="AG192" s="125" t="b">
        <f>OR(AND($C$5=Data!$G$24,K192="A"),AND($C$6=Data!$G$24,K192="B"),AND($C$7=Data!$G$24,K192="C"))*COUNTIFS(B:B,B192,K:K,K192,B:B,"&lt;&gt;"&amp;"",C:C,"&lt;&gt;"&amp;"")&gt;1</f>
        <v>0</v>
      </c>
      <c r="AH192" s="125" t="b">
        <f t="shared" si="40"/>
        <v>0</v>
      </c>
      <c r="AI192" s="55">
        <f t="shared" si="41"/>
        <v>0</v>
      </c>
    </row>
    <row r="193" spans="1:35" ht="30.75" customHeight="1" x14ac:dyDescent="0.25">
      <c r="A193" s="57"/>
      <c r="B193" s="57"/>
      <c r="C193" s="59"/>
      <c r="D193" s="119"/>
      <c r="E193" s="43"/>
      <c r="F193" s="43"/>
      <c r="G193" s="58"/>
      <c r="H193" s="123"/>
      <c r="I193" s="132"/>
      <c r="J193" s="135">
        <f t="shared" si="33"/>
        <v>0</v>
      </c>
      <c r="K193" s="64" t="str">
        <f t="shared" si="28"/>
        <v>0</v>
      </c>
      <c r="L193" s="65" t="str">
        <f t="shared" si="29"/>
        <v>0</v>
      </c>
      <c r="M193" s="55">
        <f>SUMIFS($J:$J,$C:$C,Data!$B$6,$B:$B,$B193)</f>
        <v>0</v>
      </c>
      <c r="N193" s="55">
        <f>SUMIFS($J:$J,$C:$C,Data!$B$7,$B:$B,$B193)</f>
        <v>0</v>
      </c>
      <c r="O193" s="55">
        <f>SUMIFS($J:$J,$C:$C,Data!$B$8,$B:$B,$B193)</f>
        <v>0</v>
      </c>
      <c r="P193" s="55">
        <f t="shared" si="34"/>
        <v>0</v>
      </c>
      <c r="Q193" s="55">
        <f t="shared" si="35"/>
        <v>0</v>
      </c>
      <c r="R193" s="25" t="b">
        <f>AND($L193="A",$C$5=Data!$G$24)</f>
        <v>0</v>
      </c>
      <c r="S193" s="25" t="b">
        <f>AND($L193="A",$C$5=Data!$G$23)</f>
        <v>0</v>
      </c>
      <c r="T193" s="55">
        <f t="shared" si="36"/>
        <v>0</v>
      </c>
      <c r="U193" s="55">
        <f t="shared" si="30"/>
        <v>0</v>
      </c>
      <c r="V193" s="25" t="b">
        <f>AND($L193="B",$C$6=Data!$G$24)</f>
        <v>0</v>
      </c>
      <c r="W193" s="25" t="b">
        <f>AND($L193="B",$C$6=Data!$G$23)</f>
        <v>0</v>
      </c>
      <c r="X193" s="55">
        <f t="shared" si="37"/>
        <v>0</v>
      </c>
      <c r="Y193" s="55">
        <f t="shared" si="31"/>
        <v>0</v>
      </c>
      <c r="Z193" s="25" t="b">
        <f>AND($L193="C",$C$7=Data!$G$24)</f>
        <v>0</v>
      </c>
      <c r="AA193" s="25" t="b">
        <f>AND($L193="C",$C$7=Data!$G$23)</f>
        <v>0</v>
      </c>
      <c r="AB193" s="55">
        <f t="shared" si="38"/>
        <v>0</v>
      </c>
      <c r="AC193" s="55">
        <f t="shared" si="32"/>
        <v>0</v>
      </c>
      <c r="AE193" s="55">
        <f t="shared" si="39"/>
        <v>0</v>
      </c>
      <c r="AG193" s="125" t="b">
        <f>OR(AND($C$5=Data!$G$24,K193="A"),AND($C$6=Data!$G$24,K193="B"),AND($C$7=Data!$G$24,K193="C"))*COUNTIFS(B:B,B193,K:K,K193,B:B,"&lt;&gt;"&amp;"",C:C,"&lt;&gt;"&amp;"")&gt;1</f>
        <v>0</v>
      </c>
      <c r="AH193" s="125" t="b">
        <f t="shared" si="40"/>
        <v>0</v>
      </c>
      <c r="AI193" s="55">
        <f t="shared" si="41"/>
        <v>0</v>
      </c>
    </row>
    <row r="194" spans="1:35" ht="30.75" customHeight="1" x14ac:dyDescent="0.25">
      <c r="A194" s="57"/>
      <c r="B194" s="57"/>
      <c r="C194" s="59"/>
      <c r="D194" s="119"/>
      <c r="E194" s="43"/>
      <c r="F194" s="43"/>
      <c r="G194" s="58"/>
      <c r="H194" s="123"/>
      <c r="I194" s="132"/>
      <c r="J194" s="135">
        <f t="shared" si="33"/>
        <v>0</v>
      </c>
      <c r="K194" s="64" t="str">
        <f t="shared" si="28"/>
        <v>0</v>
      </c>
      <c r="L194" s="65" t="str">
        <f t="shared" si="29"/>
        <v>0</v>
      </c>
      <c r="M194" s="55">
        <f>SUMIFS($J:$J,$C:$C,Data!$B$6,$B:$B,$B194)</f>
        <v>0</v>
      </c>
      <c r="N194" s="55">
        <f>SUMIFS($J:$J,$C:$C,Data!$B$7,$B:$B,$B194)</f>
        <v>0</v>
      </c>
      <c r="O194" s="55">
        <f>SUMIFS($J:$J,$C:$C,Data!$B$8,$B:$B,$B194)</f>
        <v>0</v>
      </c>
      <c r="P194" s="55">
        <f t="shared" si="34"/>
        <v>0</v>
      </c>
      <c r="Q194" s="55">
        <f t="shared" si="35"/>
        <v>0</v>
      </c>
      <c r="R194" s="25" t="b">
        <f>AND($L194="A",$C$5=Data!$G$24)</f>
        <v>0</v>
      </c>
      <c r="S194" s="25" t="b">
        <f>AND($L194="A",$C$5=Data!$G$23)</f>
        <v>0</v>
      </c>
      <c r="T194" s="55">
        <f t="shared" si="36"/>
        <v>0</v>
      </c>
      <c r="U194" s="55">
        <f t="shared" si="30"/>
        <v>0</v>
      </c>
      <c r="V194" s="25" t="b">
        <f>AND($L194="B",$C$6=Data!$G$24)</f>
        <v>0</v>
      </c>
      <c r="W194" s="25" t="b">
        <f>AND($L194="B",$C$6=Data!$G$23)</f>
        <v>0</v>
      </c>
      <c r="X194" s="55">
        <f t="shared" si="37"/>
        <v>0</v>
      </c>
      <c r="Y194" s="55">
        <f t="shared" si="31"/>
        <v>0</v>
      </c>
      <c r="Z194" s="25" t="b">
        <f>AND($L194="C",$C$7=Data!$G$24)</f>
        <v>0</v>
      </c>
      <c r="AA194" s="25" t="b">
        <f>AND($L194="C",$C$7=Data!$G$23)</f>
        <v>0</v>
      </c>
      <c r="AB194" s="55">
        <f t="shared" si="38"/>
        <v>0</v>
      </c>
      <c r="AC194" s="55">
        <f t="shared" si="32"/>
        <v>0</v>
      </c>
      <c r="AE194" s="55">
        <f t="shared" si="39"/>
        <v>0</v>
      </c>
      <c r="AG194" s="125" t="b">
        <f>OR(AND($C$5=Data!$G$24,K194="A"),AND($C$6=Data!$G$24,K194="B"),AND($C$7=Data!$G$24,K194="C"))*COUNTIFS(B:B,B194,K:K,K194,B:B,"&lt;&gt;"&amp;"",C:C,"&lt;&gt;"&amp;"")&gt;1</f>
        <v>0</v>
      </c>
      <c r="AH194" s="125" t="b">
        <f t="shared" si="40"/>
        <v>0</v>
      </c>
      <c r="AI194" s="55">
        <f t="shared" si="41"/>
        <v>0</v>
      </c>
    </row>
    <row r="195" spans="1:35" ht="30.75" customHeight="1" x14ac:dyDescent="0.25">
      <c r="A195" s="57"/>
      <c r="B195" s="57"/>
      <c r="C195" s="59"/>
      <c r="D195" s="119"/>
      <c r="E195" s="43"/>
      <c r="F195" s="43"/>
      <c r="G195" s="58"/>
      <c r="H195" s="123"/>
      <c r="I195" s="132"/>
      <c r="J195" s="135">
        <f t="shared" si="33"/>
        <v>0</v>
      </c>
      <c r="K195" s="64" t="str">
        <f t="shared" si="28"/>
        <v>0</v>
      </c>
      <c r="L195" s="65" t="str">
        <f t="shared" si="29"/>
        <v>0</v>
      </c>
      <c r="M195" s="55">
        <f>SUMIFS($J:$J,$C:$C,Data!$B$6,$B:$B,$B195)</f>
        <v>0</v>
      </c>
      <c r="N195" s="55">
        <f>SUMIFS($J:$J,$C:$C,Data!$B$7,$B:$B,$B195)</f>
        <v>0</v>
      </c>
      <c r="O195" s="55">
        <f>SUMIFS($J:$J,$C:$C,Data!$B$8,$B:$B,$B195)</f>
        <v>0</v>
      </c>
      <c r="P195" s="55">
        <f t="shared" si="34"/>
        <v>0</v>
      </c>
      <c r="Q195" s="55">
        <f t="shared" si="35"/>
        <v>0</v>
      </c>
      <c r="R195" s="25" t="b">
        <f>AND($L195="A",$C$5=Data!$G$24)</f>
        <v>0</v>
      </c>
      <c r="S195" s="25" t="b">
        <f>AND($L195="A",$C$5=Data!$G$23)</f>
        <v>0</v>
      </c>
      <c r="T195" s="55">
        <f t="shared" si="36"/>
        <v>0</v>
      </c>
      <c r="U195" s="55">
        <f t="shared" si="30"/>
        <v>0</v>
      </c>
      <c r="V195" s="25" t="b">
        <f>AND($L195="B",$C$6=Data!$G$24)</f>
        <v>0</v>
      </c>
      <c r="W195" s="25" t="b">
        <f>AND($L195="B",$C$6=Data!$G$23)</f>
        <v>0</v>
      </c>
      <c r="X195" s="55">
        <f t="shared" si="37"/>
        <v>0</v>
      </c>
      <c r="Y195" s="55">
        <f t="shared" si="31"/>
        <v>0</v>
      </c>
      <c r="Z195" s="25" t="b">
        <f>AND($L195="C",$C$7=Data!$G$24)</f>
        <v>0</v>
      </c>
      <c r="AA195" s="25" t="b">
        <f>AND($L195="C",$C$7=Data!$G$23)</f>
        <v>0</v>
      </c>
      <c r="AB195" s="55">
        <f t="shared" si="38"/>
        <v>0</v>
      </c>
      <c r="AC195" s="55">
        <f t="shared" si="32"/>
        <v>0</v>
      </c>
      <c r="AE195" s="55">
        <f t="shared" si="39"/>
        <v>0</v>
      </c>
      <c r="AG195" s="125" t="b">
        <f>OR(AND($C$5=Data!$G$24,K195="A"),AND($C$6=Data!$G$24,K195="B"),AND($C$7=Data!$G$24,K195="C"))*COUNTIFS(B:B,B195,K:K,K195,B:B,"&lt;&gt;"&amp;"",C:C,"&lt;&gt;"&amp;"")&gt;1</f>
        <v>0</v>
      </c>
      <c r="AH195" s="125" t="b">
        <f t="shared" si="40"/>
        <v>0</v>
      </c>
      <c r="AI195" s="55">
        <f t="shared" si="41"/>
        <v>0</v>
      </c>
    </row>
    <row r="196" spans="1:35" ht="30.75" customHeight="1" x14ac:dyDescent="0.25">
      <c r="A196" s="57"/>
      <c r="B196" s="57"/>
      <c r="C196" s="59"/>
      <c r="D196" s="119"/>
      <c r="E196" s="43"/>
      <c r="F196" s="43"/>
      <c r="G196" s="58"/>
      <c r="H196" s="123"/>
      <c r="I196" s="132"/>
      <c r="J196" s="135">
        <f t="shared" si="33"/>
        <v>0</v>
      </c>
      <c r="K196" s="64" t="str">
        <f t="shared" si="28"/>
        <v>0</v>
      </c>
      <c r="L196" s="65" t="str">
        <f t="shared" si="29"/>
        <v>0</v>
      </c>
      <c r="M196" s="55">
        <f>SUMIFS($J:$J,$C:$C,Data!$B$6,$B:$B,$B196)</f>
        <v>0</v>
      </c>
      <c r="N196" s="55">
        <f>SUMIFS($J:$J,$C:$C,Data!$B$7,$B:$B,$B196)</f>
        <v>0</v>
      </c>
      <c r="O196" s="55">
        <f>SUMIFS($J:$J,$C:$C,Data!$B$8,$B:$B,$B196)</f>
        <v>0</v>
      </c>
      <c r="P196" s="55">
        <f t="shared" si="34"/>
        <v>0</v>
      </c>
      <c r="Q196" s="55">
        <f t="shared" si="35"/>
        <v>0</v>
      </c>
      <c r="R196" s="25" t="b">
        <f>AND($L196="A",$C$5=Data!$G$24)</f>
        <v>0</v>
      </c>
      <c r="S196" s="25" t="b">
        <f>AND($L196="A",$C$5=Data!$G$23)</f>
        <v>0</v>
      </c>
      <c r="T196" s="55">
        <f t="shared" si="36"/>
        <v>0</v>
      </c>
      <c r="U196" s="55">
        <f t="shared" si="30"/>
        <v>0</v>
      </c>
      <c r="V196" s="25" t="b">
        <f>AND($L196="B",$C$6=Data!$G$24)</f>
        <v>0</v>
      </c>
      <c r="W196" s="25" t="b">
        <f>AND($L196="B",$C$6=Data!$G$23)</f>
        <v>0</v>
      </c>
      <c r="X196" s="55">
        <f t="shared" si="37"/>
        <v>0</v>
      </c>
      <c r="Y196" s="55">
        <f t="shared" si="31"/>
        <v>0</v>
      </c>
      <c r="Z196" s="25" t="b">
        <f>AND($L196="C",$C$7=Data!$G$24)</f>
        <v>0</v>
      </c>
      <c r="AA196" s="25" t="b">
        <f>AND($L196="C",$C$7=Data!$G$23)</f>
        <v>0</v>
      </c>
      <c r="AB196" s="55">
        <f t="shared" si="38"/>
        <v>0</v>
      </c>
      <c r="AC196" s="55">
        <f t="shared" si="32"/>
        <v>0</v>
      </c>
      <c r="AE196" s="55">
        <f t="shared" si="39"/>
        <v>0</v>
      </c>
      <c r="AG196" s="125" t="b">
        <f>OR(AND($C$5=Data!$G$24,K196="A"),AND($C$6=Data!$G$24,K196="B"),AND($C$7=Data!$G$24,K196="C"))*COUNTIFS(B:B,B196,K:K,K196,B:B,"&lt;&gt;"&amp;"",C:C,"&lt;&gt;"&amp;"")&gt;1</f>
        <v>0</v>
      </c>
      <c r="AH196" s="125" t="b">
        <f t="shared" si="40"/>
        <v>0</v>
      </c>
      <c r="AI196" s="55">
        <f t="shared" si="41"/>
        <v>0</v>
      </c>
    </row>
    <row r="197" spans="1:35" ht="30.75" customHeight="1" x14ac:dyDescent="0.25">
      <c r="A197" s="57"/>
      <c r="B197" s="57"/>
      <c r="C197" s="59"/>
      <c r="D197" s="119"/>
      <c r="E197" s="43"/>
      <c r="F197" s="43"/>
      <c r="G197" s="58"/>
      <c r="H197" s="123"/>
      <c r="I197" s="132"/>
      <c r="J197" s="135">
        <f t="shared" si="33"/>
        <v>0</v>
      </c>
      <c r="K197" s="64" t="str">
        <f t="shared" si="28"/>
        <v>0</v>
      </c>
      <c r="L197" s="65" t="str">
        <f t="shared" si="29"/>
        <v>0</v>
      </c>
      <c r="M197" s="55">
        <f>SUMIFS($J:$J,$C:$C,Data!$B$6,$B:$B,$B197)</f>
        <v>0</v>
      </c>
      <c r="N197" s="55">
        <f>SUMIFS($J:$J,$C:$C,Data!$B$7,$B:$B,$B197)</f>
        <v>0</v>
      </c>
      <c r="O197" s="55">
        <f>SUMIFS($J:$J,$C:$C,Data!$B$8,$B:$B,$B197)</f>
        <v>0</v>
      </c>
      <c r="P197" s="55">
        <f t="shared" si="34"/>
        <v>0</v>
      </c>
      <c r="Q197" s="55">
        <f t="shared" si="35"/>
        <v>0</v>
      </c>
      <c r="R197" s="25" t="b">
        <f>AND($L197="A",$C$5=Data!$G$24)</f>
        <v>0</v>
      </c>
      <c r="S197" s="25" t="b">
        <f>AND($L197="A",$C$5=Data!$G$23)</f>
        <v>0</v>
      </c>
      <c r="T197" s="55">
        <f t="shared" si="36"/>
        <v>0</v>
      </c>
      <c r="U197" s="55">
        <f t="shared" si="30"/>
        <v>0</v>
      </c>
      <c r="V197" s="25" t="b">
        <f>AND($L197="B",$C$6=Data!$G$24)</f>
        <v>0</v>
      </c>
      <c r="W197" s="25" t="b">
        <f>AND($L197="B",$C$6=Data!$G$23)</f>
        <v>0</v>
      </c>
      <c r="X197" s="55">
        <f t="shared" si="37"/>
        <v>0</v>
      </c>
      <c r="Y197" s="55">
        <f t="shared" si="31"/>
        <v>0</v>
      </c>
      <c r="Z197" s="25" t="b">
        <f>AND($L197="C",$C$7=Data!$G$24)</f>
        <v>0</v>
      </c>
      <c r="AA197" s="25" t="b">
        <f>AND($L197="C",$C$7=Data!$G$23)</f>
        <v>0</v>
      </c>
      <c r="AB197" s="55">
        <f t="shared" si="38"/>
        <v>0</v>
      </c>
      <c r="AC197" s="55">
        <f t="shared" si="32"/>
        <v>0</v>
      </c>
      <c r="AE197" s="55">
        <f t="shared" si="39"/>
        <v>0</v>
      </c>
      <c r="AG197" s="125" t="b">
        <f>OR(AND($C$5=Data!$G$24,K197="A"),AND($C$6=Data!$G$24,K197="B"),AND($C$7=Data!$G$24,K197="C"))*COUNTIFS(B:B,B197,K:K,K197,B:B,"&lt;&gt;"&amp;"",C:C,"&lt;&gt;"&amp;"")&gt;1</f>
        <v>0</v>
      </c>
      <c r="AH197" s="125" t="b">
        <f t="shared" si="40"/>
        <v>0</v>
      </c>
      <c r="AI197" s="55">
        <f t="shared" si="41"/>
        <v>0</v>
      </c>
    </row>
    <row r="198" spans="1:35" ht="30.75" customHeight="1" x14ac:dyDescent="0.25">
      <c r="A198" s="57"/>
      <c r="B198" s="57"/>
      <c r="C198" s="59"/>
      <c r="D198" s="119"/>
      <c r="E198" s="43"/>
      <c r="F198" s="43"/>
      <c r="G198" s="58"/>
      <c r="H198" s="123"/>
      <c r="I198" s="132"/>
      <c r="J198" s="135">
        <f t="shared" si="33"/>
        <v>0</v>
      </c>
      <c r="K198" s="64" t="str">
        <f t="shared" si="28"/>
        <v>0</v>
      </c>
      <c r="L198" s="65" t="str">
        <f t="shared" si="29"/>
        <v>0</v>
      </c>
      <c r="M198" s="55">
        <f>SUMIFS($J:$J,$C:$C,Data!$B$6,$B:$B,$B198)</f>
        <v>0</v>
      </c>
      <c r="N198" s="55">
        <f>SUMIFS($J:$J,$C:$C,Data!$B$7,$B:$B,$B198)</f>
        <v>0</v>
      </c>
      <c r="O198" s="55">
        <f>SUMIFS($J:$J,$C:$C,Data!$B$8,$B:$B,$B198)</f>
        <v>0</v>
      </c>
      <c r="P198" s="55">
        <f t="shared" si="34"/>
        <v>0</v>
      </c>
      <c r="Q198" s="55">
        <f t="shared" si="35"/>
        <v>0</v>
      </c>
      <c r="R198" s="25" t="b">
        <f>AND($L198="A",$C$5=Data!$G$24)</f>
        <v>0</v>
      </c>
      <c r="S198" s="25" t="b">
        <f>AND($L198="A",$C$5=Data!$G$23)</f>
        <v>0</v>
      </c>
      <c r="T198" s="55">
        <f t="shared" si="36"/>
        <v>0</v>
      </c>
      <c r="U198" s="55">
        <f t="shared" si="30"/>
        <v>0</v>
      </c>
      <c r="V198" s="25" t="b">
        <f>AND($L198="B",$C$6=Data!$G$24)</f>
        <v>0</v>
      </c>
      <c r="W198" s="25" t="b">
        <f>AND($L198="B",$C$6=Data!$G$23)</f>
        <v>0</v>
      </c>
      <c r="X198" s="55">
        <f t="shared" si="37"/>
        <v>0</v>
      </c>
      <c r="Y198" s="55">
        <f t="shared" si="31"/>
        <v>0</v>
      </c>
      <c r="Z198" s="25" t="b">
        <f>AND($L198="C",$C$7=Data!$G$24)</f>
        <v>0</v>
      </c>
      <c r="AA198" s="25" t="b">
        <f>AND($L198="C",$C$7=Data!$G$23)</f>
        <v>0</v>
      </c>
      <c r="AB198" s="55">
        <f t="shared" si="38"/>
        <v>0</v>
      </c>
      <c r="AC198" s="55">
        <f t="shared" si="32"/>
        <v>0</v>
      </c>
      <c r="AE198" s="55">
        <f t="shared" si="39"/>
        <v>0</v>
      </c>
      <c r="AG198" s="125" t="b">
        <f>OR(AND($C$5=Data!$G$24,K198="A"),AND($C$6=Data!$G$24,K198="B"),AND($C$7=Data!$G$24,K198="C"))*COUNTIFS(B:B,B198,K:K,K198,B:B,"&lt;&gt;"&amp;"",C:C,"&lt;&gt;"&amp;"")&gt;1</f>
        <v>0</v>
      </c>
      <c r="AH198" s="125" t="b">
        <f t="shared" si="40"/>
        <v>0</v>
      </c>
      <c r="AI198" s="55">
        <f t="shared" si="41"/>
        <v>0</v>
      </c>
    </row>
    <row r="199" spans="1:35" ht="30.75" customHeight="1" x14ac:dyDescent="0.25">
      <c r="A199" s="57"/>
      <c r="B199" s="57"/>
      <c r="C199" s="59"/>
      <c r="D199" s="119"/>
      <c r="E199" s="43"/>
      <c r="F199" s="43"/>
      <c r="G199" s="58"/>
      <c r="H199" s="123"/>
      <c r="I199" s="132"/>
      <c r="J199" s="135">
        <f t="shared" si="33"/>
        <v>0</v>
      </c>
      <c r="K199" s="64" t="str">
        <f t="shared" si="28"/>
        <v>0</v>
      </c>
      <c r="L199" s="65" t="str">
        <f t="shared" si="29"/>
        <v>0</v>
      </c>
      <c r="M199" s="55">
        <f>SUMIFS($J:$J,$C:$C,Data!$B$6,$B:$B,$B199)</f>
        <v>0</v>
      </c>
      <c r="N199" s="55">
        <f>SUMIFS($J:$J,$C:$C,Data!$B$7,$B:$B,$B199)</f>
        <v>0</v>
      </c>
      <c r="O199" s="55">
        <f>SUMIFS($J:$J,$C:$C,Data!$B$8,$B:$B,$B199)</f>
        <v>0</v>
      </c>
      <c r="P199" s="55">
        <f t="shared" si="34"/>
        <v>0</v>
      </c>
      <c r="Q199" s="55">
        <f t="shared" si="35"/>
        <v>0</v>
      </c>
      <c r="R199" s="25" t="b">
        <f>AND($L199="A",$C$5=Data!$G$24)</f>
        <v>0</v>
      </c>
      <c r="S199" s="25" t="b">
        <f>AND($L199="A",$C$5=Data!$G$23)</f>
        <v>0</v>
      </c>
      <c r="T199" s="55">
        <f t="shared" si="36"/>
        <v>0</v>
      </c>
      <c r="U199" s="55">
        <f t="shared" si="30"/>
        <v>0</v>
      </c>
      <c r="V199" s="25" t="b">
        <f>AND($L199="B",$C$6=Data!$G$24)</f>
        <v>0</v>
      </c>
      <c r="W199" s="25" t="b">
        <f>AND($L199="B",$C$6=Data!$G$23)</f>
        <v>0</v>
      </c>
      <c r="X199" s="55">
        <f t="shared" si="37"/>
        <v>0</v>
      </c>
      <c r="Y199" s="55">
        <f t="shared" si="31"/>
        <v>0</v>
      </c>
      <c r="Z199" s="25" t="b">
        <f>AND($L199="C",$C$7=Data!$G$24)</f>
        <v>0</v>
      </c>
      <c r="AA199" s="25" t="b">
        <f>AND($L199="C",$C$7=Data!$G$23)</f>
        <v>0</v>
      </c>
      <c r="AB199" s="55">
        <f t="shared" si="38"/>
        <v>0</v>
      </c>
      <c r="AC199" s="55">
        <f t="shared" si="32"/>
        <v>0</v>
      </c>
      <c r="AE199" s="55">
        <f t="shared" si="39"/>
        <v>0</v>
      </c>
      <c r="AG199" s="125" t="b">
        <f>OR(AND($C$5=Data!$G$24,K199="A"),AND($C$6=Data!$G$24,K199="B"),AND($C$7=Data!$G$24,K199="C"))*COUNTIFS(B:B,B199,K:K,K199,B:B,"&lt;&gt;"&amp;"",C:C,"&lt;&gt;"&amp;"")&gt;1</f>
        <v>0</v>
      </c>
      <c r="AH199" s="125" t="b">
        <f t="shared" si="40"/>
        <v>0</v>
      </c>
      <c r="AI199" s="55">
        <f t="shared" si="41"/>
        <v>0</v>
      </c>
    </row>
    <row r="200" spans="1:35" ht="30.75" customHeight="1" x14ac:dyDescent="0.25">
      <c r="A200" s="57"/>
      <c r="B200" s="57"/>
      <c r="C200" s="59"/>
      <c r="D200" s="119"/>
      <c r="E200" s="43"/>
      <c r="F200" s="43"/>
      <c r="G200" s="58"/>
      <c r="H200" s="123"/>
      <c r="I200" s="132"/>
      <c r="J200" s="135">
        <f t="shared" si="33"/>
        <v>0</v>
      </c>
      <c r="K200" s="64" t="str">
        <f t="shared" si="28"/>
        <v>0</v>
      </c>
      <c r="L200" s="65" t="str">
        <f t="shared" si="29"/>
        <v>0</v>
      </c>
      <c r="M200" s="55">
        <f>SUMIFS($J:$J,$C:$C,Data!$B$6,$B:$B,$B200)</f>
        <v>0</v>
      </c>
      <c r="N200" s="55">
        <f>SUMIFS($J:$J,$C:$C,Data!$B$7,$B:$B,$B200)</f>
        <v>0</v>
      </c>
      <c r="O200" s="55">
        <f>SUMIFS($J:$J,$C:$C,Data!$B$8,$B:$B,$B200)</f>
        <v>0</v>
      </c>
      <c r="P200" s="55">
        <f t="shared" si="34"/>
        <v>0</v>
      </c>
      <c r="Q200" s="55">
        <f t="shared" si="35"/>
        <v>0</v>
      </c>
      <c r="R200" s="25" t="b">
        <f>AND($L200="A",$C$5=Data!$G$24)</f>
        <v>0</v>
      </c>
      <c r="S200" s="25" t="b">
        <f>AND($L200="A",$C$5=Data!$G$23)</f>
        <v>0</v>
      </c>
      <c r="T200" s="55">
        <f t="shared" si="36"/>
        <v>0</v>
      </c>
      <c r="U200" s="55">
        <f t="shared" si="30"/>
        <v>0</v>
      </c>
      <c r="V200" s="25" t="b">
        <f>AND($L200="B",$C$6=Data!$G$24)</f>
        <v>0</v>
      </c>
      <c r="W200" s="25" t="b">
        <f>AND($L200="B",$C$6=Data!$G$23)</f>
        <v>0</v>
      </c>
      <c r="X200" s="55">
        <f t="shared" si="37"/>
        <v>0</v>
      </c>
      <c r="Y200" s="55">
        <f t="shared" si="31"/>
        <v>0</v>
      </c>
      <c r="Z200" s="25" t="b">
        <f>AND($L200="C",$C$7=Data!$G$24)</f>
        <v>0</v>
      </c>
      <c r="AA200" s="25" t="b">
        <f>AND($L200="C",$C$7=Data!$G$23)</f>
        <v>0</v>
      </c>
      <c r="AB200" s="55">
        <f t="shared" si="38"/>
        <v>0</v>
      </c>
      <c r="AC200" s="55">
        <f t="shared" si="32"/>
        <v>0</v>
      </c>
      <c r="AE200" s="55">
        <f t="shared" si="39"/>
        <v>0</v>
      </c>
      <c r="AG200" s="125" t="b">
        <f>OR(AND($C$5=Data!$G$24,K200="A"),AND($C$6=Data!$G$24,K200="B"),AND($C$7=Data!$G$24,K200="C"))*COUNTIFS(B:B,B200,K:K,K200,B:B,"&lt;&gt;"&amp;"",C:C,"&lt;&gt;"&amp;"")&gt;1</f>
        <v>0</v>
      </c>
      <c r="AH200" s="125" t="b">
        <f t="shared" si="40"/>
        <v>0</v>
      </c>
      <c r="AI200" s="55">
        <f t="shared" si="41"/>
        <v>0</v>
      </c>
    </row>
    <row r="201" spans="1:35" ht="30.75" customHeight="1" x14ac:dyDescent="0.25">
      <c r="A201" s="57"/>
      <c r="B201" s="57"/>
      <c r="C201" s="59"/>
      <c r="D201" s="119"/>
      <c r="E201" s="43"/>
      <c r="F201" s="43"/>
      <c r="G201" s="58"/>
      <c r="H201" s="123"/>
      <c r="I201" s="132"/>
      <c r="J201" s="135">
        <f t="shared" si="33"/>
        <v>0</v>
      </c>
      <c r="K201" s="64" t="str">
        <f t="shared" si="28"/>
        <v>0</v>
      </c>
      <c r="L201" s="65" t="str">
        <f t="shared" si="29"/>
        <v>0</v>
      </c>
      <c r="M201" s="55">
        <f>SUMIFS($J:$J,$C:$C,Data!$B$6,$B:$B,$B201)</f>
        <v>0</v>
      </c>
      <c r="N201" s="55">
        <f>SUMIFS($J:$J,$C:$C,Data!$B$7,$B:$B,$B201)</f>
        <v>0</v>
      </c>
      <c r="O201" s="55">
        <f>SUMIFS($J:$J,$C:$C,Data!$B$8,$B:$B,$B201)</f>
        <v>0</v>
      </c>
      <c r="P201" s="55">
        <f t="shared" si="34"/>
        <v>0</v>
      </c>
      <c r="Q201" s="55">
        <f t="shared" si="35"/>
        <v>0</v>
      </c>
      <c r="R201" s="25" t="b">
        <f>AND($L201="A",$C$5=Data!$G$24)</f>
        <v>0</v>
      </c>
      <c r="S201" s="25" t="b">
        <f>AND($L201="A",$C$5=Data!$G$23)</f>
        <v>0</v>
      </c>
      <c r="T201" s="55">
        <f t="shared" si="36"/>
        <v>0</v>
      </c>
      <c r="U201" s="55">
        <f t="shared" si="30"/>
        <v>0</v>
      </c>
      <c r="V201" s="25" t="b">
        <f>AND($L201="B",$C$6=Data!$G$24)</f>
        <v>0</v>
      </c>
      <c r="W201" s="25" t="b">
        <f>AND($L201="B",$C$6=Data!$G$23)</f>
        <v>0</v>
      </c>
      <c r="X201" s="55">
        <f t="shared" si="37"/>
        <v>0</v>
      </c>
      <c r="Y201" s="55">
        <f t="shared" si="31"/>
        <v>0</v>
      </c>
      <c r="Z201" s="25" t="b">
        <f>AND($L201="C",$C$7=Data!$G$24)</f>
        <v>0</v>
      </c>
      <c r="AA201" s="25" t="b">
        <f>AND($L201="C",$C$7=Data!$G$23)</f>
        <v>0</v>
      </c>
      <c r="AB201" s="55">
        <f t="shared" si="38"/>
        <v>0</v>
      </c>
      <c r="AC201" s="55">
        <f t="shared" si="32"/>
        <v>0</v>
      </c>
      <c r="AE201" s="55">
        <f t="shared" si="39"/>
        <v>0</v>
      </c>
      <c r="AG201" s="125" t="b">
        <f>OR(AND($C$5=Data!$G$24,K201="A"),AND($C$6=Data!$G$24,K201="B"),AND($C$7=Data!$G$24,K201="C"))*COUNTIFS(B:B,B201,K:K,K201,B:B,"&lt;&gt;"&amp;"",C:C,"&lt;&gt;"&amp;"")&gt;1</f>
        <v>0</v>
      </c>
      <c r="AH201" s="125" t="b">
        <f t="shared" si="40"/>
        <v>0</v>
      </c>
      <c r="AI201" s="55">
        <f t="shared" si="41"/>
        <v>0</v>
      </c>
    </row>
    <row r="202" spans="1:35" ht="30.75" customHeight="1" x14ac:dyDescent="0.25">
      <c r="A202" s="57"/>
      <c r="B202" s="57"/>
      <c r="C202" s="59"/>
      <c r="D202" s="119"/>
      <c r="E202" s="43"/>
      <c r="F202" s="43"/>
      <c r="G202" s="58"/>
      <c r="H202" s="123"/>
      <c r="I202" s="132"/>
      <c r="J202" s="135">
        <f t="shared" si="33"/>
        <v>0</v>
      </c>
      <c r="K202" s="64" t="str">
        <f t="shared" ref="K202:K208" si="42">IF(C202&lt;&gt;"",VLOOKUP(C202,budgetLine11ext,2,FALSE),"0")</f>
        <v>0</v>
      </c>
      <c r="L202" s="65" t="str">
        <f t="shared" ref="L202:L208" si="43">IF(C202&lt;&gt;"",VLOOKUP(C202,budgetLine11ext,3,FALSE),"0")</f>
        <v>0</v>
      </c>
      <c r="M202" s="55">
        <f>SUMIFS($J:$J,$C:$C,Data!$B$6,$B:$B,$B202)</f>
        <v>0</v>
      </c>
      <c r="N202" s="55">
        <f>SUMIFS($J:$J,$C:$C,Data!$B$7,$B:$B,$B202)</f>
        <v>0</v>
      </c>
      <c r="O202" s="55">
        <f>SUMIFS($J:$J,$C:$C,Data!$B$8,$B:$B,$B202)</f>
        <v>0</v>
      </c>
      <c r="P202" s="55">
        <f t="shared" si="34"/>
        <v>0</v>
      </c>
      <c r="Q202" s="55">
        <f t="shared" si="35"/>
        <v>0</v>
      </c>
      <c r="R202" s="25" t="b">
        <f>AND($L202="A",$C$5=Data!$G$24)</f>
        <v>0</v>
      </c>
      <c r="S202" s="25" t="b">
        <f>AND($L202="A",$C$5=Data!$G$23)</f>
        <v>0</v>
      </c>
      <c r="T202" s="55">
        <f t="shared" si="36"/>
        <v>0</v>
      </c>
      <c r="U202" s="55">
        <f t="shared" ref="U202:U208" si="44">IF(R202,P202*$D$5,0)</f>
        <v>0</v>
      </c>
      <c r="V202" s="25" t="b">
        <f>AND($L202="B",$C$6=Data!$G$24)</f>
        <v>0</v>
      </c>
      <c r="W202" s="25" t="b">
        <f>AND($L202="B",$C$6=Data!$G$23)</f>
        <v>0</v>
      </c>
      <c r="X202" s="55">
        <f t="shared" si="37"/>
        <v>0</v>
      </c>
      <c r="Y202" s="55">
        <f t="shared" ref="Y202:Y208" si="45">IF(V202,Q202*$D$6,0)</f>
        <v>0</v>
      </c>
      <c r="Z202" s="25" t="b">
        <f>AND($L202="C",$C$7=Data!$G$24)</f>
        <v>0</v>
      </c>
      <c r="AA202" s="25" t="b">
        <f>AND($L202="C",$C$7=Data!$G$23)</f>
        <v>0</v>
      </c>
      <c r="AB202" s="55">
        <f t="shared" si="38"/>
        <v>0</v>
      </c>
      <c r="AC202" s="55">
        <f t="shared" ref="AC202:AC208" si="46">IF(Z202,Q202*$D$7,0)</f>
        <v>0</v>
      </c>
      <c r="AE202" s="55">
        <f t="shared" si="39"/>
        <v>0</v>
      </c>
      <c r="AG202" s="125" t="b">
        <f>OR(AND($C$5=Data!$G$24,K202="A"),AND($C$6=Data!$G$24,K202="B"),AND($C$7=Data!$G$24,K202="C"))*COUNTIFS(B:B,B202,K:K,K202,B:B,"&lt;&gt;"&amp;"",C:C,"&lt;&gt;"&amp;"")&gt;1</f>
        <v>0</v>
      </c>
      <c r="AH202" s="125" t="b">
        <f t="shared" si="40"/>
        <v>0</v>
      </c>
      <c r="AI202" s="55">
        <f t="shared" si="41"/>
        <v>0</v>
      </c>
    </row>
    <row r="203" spans="1:35" ht="30.75" customHeight="1" x14ac:dyDescent="0.25">
      <c r="A203" s="57"/>
      <c r="B203" s="57"/>
      <c r="C203" s="59"/>
      <c r="D203" s="119"/>
      <c r="E203" s="43"/>
      <c r="F203" s="43"/>
      <c r="G203" s="58"/>
      <c r="H203" s="123"/>
      <c r="I203" s="132"/>
      <c r="J203" s="135">
        <f t="shared" ref="J203:J208" si="47">AI203</f>
        <v>0</v>
      </c>
      <c r="K203" s="64" t="str">
        <f t="shared" si="42"/>
        <v>0</v>
      </c>
      <c r="L203" s="65" t="str">
        <f t="shared" si="43"/>
        <v>0</v>
      </c>
      <c r="M203" s="55">
        <f>SUMIFS($J:$J,$C:$C,Data!$B$6,$B:$B,$B203)</f>
        <v>0</v>
      </c>
      <c r="N203" s="55">
        <f>SUMIFS($J:$J,$C:$C,Data!$B$7,$B:$B,$B203)</f>
        <v>0</v>
      </c>
      <c r="O203" s="55">
        <f>SUMIFS($J:$J,$C:$C,Data!$B$8,$B:$B,$B203)</f>
        <v>0</v>
      </c>
      <c r="P203" s="55">
        <f t="shared" ref="P203:P208" si="48">M203+N203+O203</f>
        <v>0</v>
      </c>
      <c r="Q203" s="55">
        <f t="shared" ref="Q203:Q208" si="49">SUMIFS(J:J,L:L,"A*",B:B,B203)</f>
        <v>0</v>
      </c>
      <c r="R203" s="25" t="b">
        <f>AND($L203="A",$C$5=Data!$G$24)</f>
        <v>0</v>
      </c>
      <c r="S203" s="25" t="b">
        <f>AND($L203="A",$C$5=Data!$G$23)</f>
        <v>0</v>
      </c>
      <c r="T203" s="55">
        <f t="shared" ref="T203:T208" si="50">IF(S203,$G203*$H203*$I203,0)</f>
        <v>0</v>
      </c>
      <c r="U203" s="55">
        <f t="shared" si="44"/>
        <v>0</v>
      </c>
      <c r="V203" s="25" t="b">
        <f>AND($L203="B",$C$6=Data!$G$24)</f>
        <v>0</v>
      </c>
      <c r="W203" s="25" t="b">
        <f>AND($L203="B",$C$6=Data!$G$23)</f>
        <v>0</v>
      </c>
      <c r="X203" s="55">
        <f t="shared" ref="X203:X208" si="51">IF(W203,$G203*$I203,0)</f>
        <v>0</v>
      </c>
      <c r="Y203" s="55">
        <f t="shared" si="45"/>
        <v>0</v>
      </c>
      <c r="Z203" s="25" t="b">
        <f>AND($L203="C",$C$7=Data!$G$24)</f>
        <v>0</v>
      </c>
      <c r="AA203" s="25" t="b">
        <f>AND($L203="C",$C$7=Data!$G$23)</f>
        <v>0</v>
      </c>
      <c r="AB203" s="55">
        <f t="shared" ref="AB203:AB208" si="52">IF(AA203,$G203*$H203*$I203,0)</f>
        <v>0</v>
      </c>
      <c r="AC203" s="55">
        <f t="shared" si="46"/>
        <v>0</v>
      </c>
      <c r="AE203" s="55">
        <f t="shared" ref="AE203:AE208" si="53">IF(OR(L203="D",L203="E",L203="F"),$G203*$I203,0)</f>
        <v>0</v>
      </c>
      <c r="AG203" s="125" t="b">
        <f>OR(AND($C$5=Data!$G$24,K203="A"),AND($C$6=Data!$G$24,K203="B"),AND($C$7=Data!$G$24,K203="C"))*COUNTIFS(B:B,B203,K:K,K203,B:B,"&lt;&gt;"&amp;"",C:C,"&lt;&gt;"&amp;"")&gt;1</f>
        <v>0</v>
      </c>
      <c r="AH203" s="125" t="b">
        <f t="shared" ref="AH203:AH208" si="54">AND(AND(A203&lt;&gt;"",B203&lt;&gt;""),RIGHT(A203,1)&lt;&gt;MID(B203,3,1))</f>
        <v>0</v>
      </c>
      <c r="AI203" s="55">
        <f t="shared" ref="AI203:AI208" si="55">T203+U203+X203+Y203+AB203+AC203+AE203</f>
        <v>0</v>
      </c>
    </row>
    <row r="204" spans="1:35" ht="30.75" customHeight="1" x14ac:dyDescent="0.25">
      <c r="A204" s="57"/>
      <c r="B204" s="57"/>
      <c r="C204" s="59"/>
      <c r="D204" s="119"/>
      <c r="E204" s="43"/>
      <c r="F204" s="43"/>
      <c r="G204" s="58"/>
      <c r="H204" s="123"/>
      <c r="I204" s="132"/>
      <c r="J204" s="135">
        <f t="shared" si="47"/>
        <v>0</v>
      </c>
      <c r="K204" s="64" t="str">
        <f t="shared" si="42"/>
        <v>0</v>
      </c>
      <c r="L204" s="65" t="str">
        <f t="shared" si="43"/>
        <v>0</v>
      </c>
      <c r="M204" s="55">
        <f>SUMIFS($J:$J,$C:$C,Data!$B$6,$B:$B,$B204)</f>
        <v>0</v>
      </c>
      <c r="N204" s="55">
        <f>SUMIFS($J:$J,$C:$C,Data!$B$7,$B:$B,$B204)</f>
        <v>0</v>
      </c>
      <c r="O204" s="55">
        <f>SUMIFS($J:$J,$C:$C,Data!$B$8,$B:$B,$B204)</f>
        <v>0</v>
      </c>
      <c r="P204" s="55">
        <f t="shared" si="48"/>
        <v>0</v>
      </c>
      <c r="Q204" s="55">
        <f t="shared" si="49"/>
        <v>0</v>
      </c>
      <c r="R204" s="25" t="b">
        <f>AND($L204="A",$C$5=Data!$G$24)</f>
        <v>0</v>
      </c>
      <c r="S204" s="25" t="b">
        <f>AND($L204="A",$C$5=Data!$G$23)</f>
        <v>0</v>
      </c>
      <c r="T204" s="55">
        <f t="shared" si="50"/>
        <v>0</v>
      </c>
      <c r="U204" s="55">
        <f t="shared" si="44"/>
        <v>0</v>
      </c>
      <c r="V204" s="25" t="b">
        <f>AND($L204="B",$C$6=Data!$G$24)</f>
        <v>0</v>
      </c>
      <c r="W204" s="25" t="b">
        <f>AND($L204="B",$C$6=Data!$G$23)</f>
        <v>0</v>
      </c>
      <c r="X204" s="55">
        <f t="shared" si="51"/>
        <v>0</v>
      </c>
      <c r="Y204" s="55">
        <f t="shared" si="45"/>
        <v>0</v>
      </c>
      <c r="Z204" s="25" t="b">
        <f>AND($L204="C",$C$7=Data!$G$24)</f>
        <v>0</v>
      </c>
      <c r="AA204" s="25" t="b">
        <f>AND($L204="C",$C$7=Data!$G$23)</f>
        <v>0</v>
      </c>
      <c r="AB204" s="55">
        <f t="shared" si="52"/>
        <v>0</v>
      </c>
      <c r="AC204" s="55">
        <f t="shared" si="46"/>
        <v>0</v>
      </c>
      <c r="AE204" s="55">
        <f t="shared" si="53"/>
        <v>0</v>
      </c>
      <c r="AG204" s="125" t="b">
        <f>OR(AND($C$5=Data!$G$24,K204="A"),AND($C$6=Data!$G$24,K204="B"),AND($C$7=Data!$G$24,K204="C"))*COUNTIFS(B:B,B204,K:K,K204,B:B,"&lt;&gt;"&amp;"",C:C,"&lt;&gt;"&amp;"")&gt;1</f>
        <v>0</v>
      </c>
      <c r="AH204" s="125" t="b">
        <f t="shared" si="54"/>
        <v>0</v>
      </c>
      <c r="AI204" s="55">
        <f t="shared" si="55"/>
        <v>0</v>
      </c>
    </row>
    <row r="205" spans="1:35" ht="30.75" customHeight="1" x14ac:dyDescent="0.25">
      <c r="A205" s="57"/>
      <c r="B205" s="57"/>
      <c r="C205" s="59"/>
      <c r="D205" s="119"/>
      <c r="E205" s="43"/>
      <c r="F205" s="43"/>
      <c r="G205" s="58"/>
      <c r="H205" s="123"/>
      <c r="I205" s="132"/>
      <c r="J205" s="135">
        <f t="shared" si="47"/>
        <v>0</v>
      </c>
      <c r="K205" s="64" t="str">
        <f t="shared" si="42"/>
        <v>0</v>
      </c>
      <c r="L205" s="65" t="str">
        <f t="shared" si="43"/>
        <v>0</v>
      </c>
      <c r="M205" s="55">
        <f>SUMIFS($J:$J,$C:$C,Data!$B$6,$B:$B,$B205)</f>
        <v>0</v>
      </c>
      <c r="N205" s="55">
        <f>SUMIFS($J:$J,$C:$C,Data!$B$7,$B:$B,$B205)</f>
        <v>0</v>
      </c>
      <c r="O205" s="55">
        <f>SUMIFS($J:$J,$C:$C,Data!$B$8,$B:$B,$B205)</f>
        <v>0</v>
      </c>
      <c r="P205" s="55">
        <f t="shared" si="48"/>
        <v>0</v>
      </c>
      <c r="Q205" s="55">
        <f t="shared" si="49"/>
        <v>0</v>
      </c>
      <c r="R205" s="25" t="b">
        <f>AND($L205="A",$C$5=Data!$G$24)</f>
        <v>0</v>
      </c>
      <c r="S205" s="25" t="b">
        <f>AND($L205="A",$C$5=Data!$G$23)</f>
        <v>0</v>
      </c>
      <c r="T205" s="55">
        <f t="shared" si="50"/>
        <v>0</v>
      </c>
      <c r="U205" s="55">
        <f t="shared" si="44"/>
        <v>0</v>
      </c>
      <c r="V205" s="25" t="b">
        <f>AND($L205="B",$C$6=Data!$G$24)</f>
        <v>0</v>
      </c>
      <c r="W205" s="25" t="b">
        <f>AND($L205="B",$C$6=Data!$G$23)</f>
        <v>0</v>
      </c>
      <c r="X205" s="55">
        <f t="shared" si="51"/>
        <v>0</v>
      </c>
      <c r="Y205" s="55">
        <f t="shared" si="45"/>
        <v>0</v>
      </c>
      <c r="Z205" s="25" t="b">
        <f>AND($L205="C",$C$7=Data!$G$24)</f>
        <v>0</v>
      </c>
      <c r="AA205" s="25" t="b">
        <f>AND($L205="C",$C$7=Data!$G$23)</f>
        <v>0</v>
      </c>
      <c r="AB205" s="55">
        <f t="shared" si="52"/>
        <v>0</v>
      </c>
      <c r="AC205" s="55">
        <f t="shared" si="46"/>
        <v>0</v>
      </c>
      <c r="AE205" s="55">
        <f t="shared" si="53"/>
        <v>0</v>
      </c>
      <c r="AG205" s="125" t="b">
        <f>OR(AND($C$5=Data!$G$24,K205="A"),AND($C$6=Data!$G$24,K205="B"),AND($C$7=Data!$G$24,K205="C"))*COUNTIFS(B:B,B205,K:K,K205,B:B,"&lt;&gt;"&amp;"",C:C,"&lt;&gt;"&amp;"")&gt;1</f>
        <v>0</v>
      </c>
      <c r="AH205" s="125" t="b">
        <f t="shared" si="54"/>
        <v>0</v>
      </c>
      <c r="AI205" s="55">
        <f t="shared" si="55"/>
        <v>0</v>
      </c>
    </row>
    <row r="206" spans="1:35" ht="30.75" customHeight="1" x14ac:dyDescent="0.25">
      <c r="A206" s="57"/>
      <c r="B206" s="57"/>
      <c r="C206" s="59"/>
      <c r="D206" s="119"/>
      <c r="E206" s="43"/>
      <c r="F206" s="43"/>
      <c r="G206" s="58"/>
      <c r="H206" s="123"/>
      <c r="I206" s="132"/>
      <c r="J206" s="135">
        <f t="shared" si="47"/>
        <v>0</v>
      </c>
      <c r="K206" s="64" t="str">
        <f t="shared" si="42"/>
        <v>0</v>
      </c>
      <c r="L206" s="65" t="str">
        <f t="shared" si="43"/>
        <v>0</v>
      </c>
      <c r="M206" s="55">
        <f>SUMIFS($J:$J,$C:$C,Data!$B$6,$B:$B,$B206)</f>
        <v>0</v>
      </c>
      <c r="N206" s="55">
        <f>SUMIFS($J:$J,$C:$C,Data!$B$7,$B:$B,$B206)</f>
        <v>0</v>
      </c>
      <c r="O206" s="55">
        <f>SUMIFS($J:$J,$C:$C,Data!$B$8,$B:$B,$B206)</f>
        <v>0</v>
      </c>
      <c r="P206" s="55">
        <f t="shared" si="48"/>
        <v>0</v>
      </c>
      <c r="Q206" s="55">
        <f t="shared" si="49"/>
        <v>0</v>
      </c>
      <c r="R206" s="25" t="b">
        <f>AND($L206="A",$C$5=Data!$G$24)</f>
        <v>0</v>
      </c>
      <c r="S206" s="25" t="b">
        <f>AND($L206="A",$C$5=Data!$G$23)</f>
        <v>0</v>
      </c>
      <c r="T206" s="55">
        <f t="shared" si="50"/>
        <v>0</v>
      </c>
      <c r="U206" s="55">
        <f t="shared" si="44"/>
        <v>0</v>
      </c>
      <c r="V206" s="25" t="b">
        <f>AND($L206="B",$C$6=Data!$G$24)</f>
        <v>0</v>
      </c>
      <c r="W206" s="25" t="b">
        <f>AND($L206="B",$C$6=Data!$G$23)</f>
        <v>0</v>
      </c>
      <c r="X206" s="55">
        <f t="shared" si="51"/>
        <v>0</v>
      </c>
      <c r="Y206" s="55">
        <f t="shared" si="45"/>
        <v>0</v>
      </c>
      <c r="Z206" s="25" t="b">
        <f>AND($L206="C",$C$7=Data!$G$24)</f>
        <v>0</v>
      </c>
      <c r="AA206" s="25" t="b">
        <f>AND($L206="C",$C$7=Data!$G$23)</f>
        <v>0</v>
      </c>
      <c r="AB206" s="55">
        <f t="shared" si="52"/>
        <v>0</v>
      </c>
      <c r="AC206" s="55">
        <f t="shared" si="46"/>
        <v>0</v>
      </c>
      <c r="AE206" s="55">
        <f t="shared" si="53"/>
        <v>0</v>
      </c>
      <c r="AG206" s="125" t="b">
        <f>OR(AND($C$5=Data!$G$24,K206="A"),AND($C$6=Data!$G$24,K206="B"),AND($C$7=Data!$G$24,K206="C"))*COUNTIFS(B:B,B206,K:K,K206,B:B,"&lt;&gt;"&amp;"",C:C,"&lt;&gt;"&amp;"")&gt;1</f>
        <v>0</v>
      </c>
      <c r="AH206" s="125" t="b">
        <f t="shared" si="54"/>
        <v>0</v>
      </c>
      <c r="AI206" s="55">
        <f t="shared" si="55"/>
        <v>0</v>
      </c>
    </row>
    <row r="207" spans="1:35" ht="30.75" customHeight="1" x14ac:dyDescent="0.25">
      <c r="A207" s="57"/>
      <c r="B207" s="57"/>
      <c r="C207" s="59"/>
      <c r="D207" s="119"/>
      <c r="E207" s="43"/>
      <c r="F207" s="43"/>
      <c r="G207" s="58"/>
      <c r="H207" s="123"/>
      <c r="I207" s="132"/>
      <c r="J207" s="135">
        <f t="shared" si="47"/>
        <v>0</v>
      </c>
      <c r="K207" s="64" t="str">
        <f t="shared" si="42"/>
        <v>0</v>
      </c>
      <c r="L207" s="65" t="str">
        <f t="shared" si="43"/>
        <v>0</v>
      </c>
      <c r="M207" s="55">
        <f>SUMIFS($J:$J,$C:$C,Data!$B$6,$B:$B,$B207)</f>
        <v>0</v>
      </c>
      <c r="N207" s="55">
        <f>SUMIFS($J:$J,$C:$C,Data!$B$7,$B:$B,$B207)</f>
        <v>0</v>
      </c>
      <c r="O207" s="55">
        <f>SUMIFS($J:$J,$C:$C,Data!$B$8,$B:$B,$B207)</f>
        <v>0</v>
      </c>
      <c r="P207" s="55">
        <f t="shared" si="48"/>
        <v>0</v>
      </c>
      <c r="Q207" s="55">
        <f t="shared" si="49"/>
        <v>0</v>
      </c>
      <c r="R207" s="25" t="b">
        <f>AND($L207="A",$C$5=Data!$G$24)</f>
        <v>0</v>
      </c>
      <c r="S207" s="25" t="b">
        <f>AND($L207="A",$C$5=Data!$G$23)</f>
        <v>0</v>
      </c>
      <c r="T207" s="55">
        <f t="shared" si="50"/>
        <v>0</v>
      </c>
      <c r="U207" s="55">
        <f t="shared" si="44"/>
        <v>0</v>
      </c>
      <c r="V207" s="25" t="b">
        <f>AND($L207="B",$C$6=Data!$G$24)</f>
        <v>0</v>
      </c>
      <c r="W207" s="25" t="b">
        <f>AND($L207="B",$C$6=Data!$G$23)</f>
        <v>0</v>
      </c>
      <c r="X207" s="55">
        <f t="shared" si="51"/>
        <v>0</v>
      </c>
      <c r="Y207" s="55">
        <f t="shared" si="45"/>
        <v>0</v>
      </c>
      <c r="Z207" s="25" t="b">
        <f>AND($L207="C",$C$7=Data!$G$24)</f>
        <v>0</v>
      </c>
      <c r="AA207" s="25" t="b">
        <f>AND($L207="C",$C$7=Data!$G$23)</f>
        <v>0</v>
      </c>
      <c r="AB207" s="55">
        <f t="shared" si="52"/>
        <v>0</v>
      </c>
      <c r="AC207" s="55">
        <f t="shared" si="46"/>
        <v>0</v>
      </c>
      <c r="AE207" s="55">
        <f t="shared" si="53"/>
        <v>0</v>
      </c>
      <c r="AG207" s="125" t="b">
        <f>OR(AND($C$5=Data!$G$24,K207="A"),AND($C$6=Data!$G$24,K207="B"),AND($C$7=Data!$G$24,K207="C"))*COUNTIFS(B:B,B207,K:K,K207,B:B,"&lt;&gt;"&amp;"",C:C,"&lt;&gt;"&amp;"")&gt;1</f>
        <v>0</v>
      </c>
      <c r="AH207" s="125" t="b">
        <f t="shared" si="54"/>
        <v>0</v>
      </c>
      <c r="AI207" s="55">
        <f t="shared" si="55"/>
        <v>0</v>
      </c>
    </row>
    <row r="208" spans="1:35" ht="30.75" customHeight="1" thickBot="1" x14ac:dyDescent="0.3">
      <c r="A208" s="57"/>
      <c r="B208" s="57"/>
      <c r="C208" s="59"/>
      <c r="D208" s="119"/>
      <c r="E208" s="43"/>
      <c r="F208" s="43"/>
      <c r="G208" s="58"/>
      <c r="H208" s="123"/>
      <c r="I208" s="132"/>
      <c r="J208" s="136">
        <f t="shared" si="47"/>
        <v>0</v>
      </c>
      <c r="K208" s="64" t="str">
        <f t="shared" si="42"/>
        <v>0</v>
      </c>
      <c r="L208" s="65" t="str">
        <f t="shared" si="43"/>
        <v>0</v>
      </c>
      <c r="M208" s="55">
        <f>SUMIFS($J:$J,$C:$C,Data!$B$6,$B:$B,$B208)</f>
        <v>0</v>
      </c>
      <c r="N208" s="55">
        <f>SUMIFS($J:$J,$C:$C,Data!$B$7,$B:$B,$B208)</f>
        <v>0</v>
      </c>
      <c r="O208" s="55">
        <f>SUMIFS($J:$J,$C:$C,Data!$B$8,$B:$B,$B208)</f>
        <v>0</v>
      </c>
      <c r="P208" s="55">
        <f t="shared" si="48"/>
        <v>0</v>
      </c>
      <c r="Q208" s="55">
        <f t="shared" si="49"/>
        <v>0</v>
      </c>
      <c r="R208" s="25" t="b">
        <f>AND($L208="A",$C$5=Data!$G$24)</f>
        <v>0</v>
      </c>
      <c r="S208" s="25" t="b">
        <f>AND($L208="A",$C$5=Data!$G$23)</f>
        <v>0</v>
      </c>
      <c r="T208" s="55">
        <f t="shared" si="50"/>
        <v>0</v>
      </c>
      <c r="U208" s="55">
        <f t="shared" si="44"/>
        <v>0</v>
      </c>
      <c r="V208" s="25" t="b">
        <f>AND($L208="B",$C$6=Data!$G$24)</f>
        <v>0</v>
      </c>
      <c r="W208" s="25" t="b">
        <f>AND($L208="B",$C$6=Data!$G$23)</f>
        <v>0</v>
      </c>
      <c r="X208" s="55">
        <f t="shared" si="51"/>
        <v>0</v>
      </c>
      <c r="Y208" s="55">
        <f t="shared" si="45"/>
        <v>0</v>
      </c>
      <c r="Z208" s="25" t="b">
        <f>AND($L208="C",$C$7=Data!$G$24)</f>
        <v>0</v>
      </c>
      <c r="AA208" s="25" t="b">
        <f>AND($L208="C",$C$7=Data!$G$23)</f>
        <v>0</v>
      </c>
      <c r="AB208" s="55">
        <f t="shared" si="52"/>
        <v>0</v>
      </c>
      <c r="AC208" s="55">
        <f t="shared" si="46"/>
        <v>0</v>
      </c>
      <c r="AE208" s="55">
        <f t="shared" si="53"/>
        <v>0</v>
      </c>
      <c r="AG208" s="125" t="b">
        <f>OR(AND($C$5=Data!$G$24,K208="A"),AND($C$6=Data!$G$24,K208="B"),AND($C$7=Data!$G$24,K208="C"))*COUNTIFS(B:B,B208,K:K,K208,B:B,"&lt;&gt;"&amp;"",C:C,"&lt;&gt;"&amp;"")&gt;1</f>
        <v>0</v>
      </c>
      <c r="AH208" s="125" t="b">
        <f t="shared" si="54"/>
        <v>0</v>
      </c>
      <c r="AI208" s="55">
        <f t="shared" si="55"/>
        <v>0</v>
      </c>
    </row>
  </sheetData>
  <sheetProtection algorithmName="SHA-512" hashValue="8M2s9rVyeJ5AUauPbDvPGa1juLItnRrjyofvj2NSyibt0qk9wo9RriLebVcdvSdpWob6KGyyMoT4hhFS54t3MA==" saltValue="UxbIB7B90SiFJHQPQArr0g==" spinCount="100000" sheet="1" formatRows="0" selectLockedCells="1" autoFilter="0"/>
  <autoFilter ref="A9:K208" xr:uid="{00000000-0009-0000-0000-000003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222" priority="8">
      <formula>$AH10</formula>
    </cfRule>
  </conditionalFormatting>
  <conditionalFormatting sqref="B10:C208">
    <cfRule type="expression" dxfId="221" priority="9">
      <formula>$AG10</formula>
    </cfRule>
  </conditionalFormatting>
  <conditionalFormatting sqref="C1">
    <cfRule type="cellIs" dxfId="220" priority="4" stopIfTrue="1" operator="equal">
      <formula>0</formula>
    </cfRule>
  </conditionalFormatting>
  <conditionalFormatting sqref="D5:D7">
    <cfRule type="expression" dxfId="219" priority="1">
      <formula>$M5=TRUE</formula>
    </cfRule>
  </conditionalFormatting>
  <conditionalFormatting sqref="E1">
    <cfRule type="cellIs" dxfId="217" priority="35" stopIfTrue="1" operator="equal">
      <formula>0</formula>
    </cfRule>
  </conditionalFormatting>
  <conditionalFormatting sqref="E2:F2 F3:F4">
    <cfRule type="cellIs" dxfId="216" priority="59" stopIfTrue="1" operator="equal">
      <formula>0</formula>
    </cfRule>
  </conditionalFormatting>
  <conditionalFormatting sqref="E5:F8">
    <cfRule type="cellIs" dxfId="215" priority="17" stopIfTrue="1" operator="equal">
      <formula>0</formula>
    </cfRule>
  </conditionalFormatting>
  <conditionalFormatting sqref="G10:I208">
    <cfRule type="expression" dxfId="214" priority="19" stopIfTrue="1">
      <formula>OR($R10,$V10,$Z10)</formula>
    </cfRule>
  </conditionalFormatting>
  <conditionalFormatting sqref="H10:H208">
    <cfRule type="expression" dxfId="213" priority="18" stopIfTrue="1">
      <formula>OR(S10,AA10)</formula>
    </cfRule>
  </conditionalFormatting>
  <conditionalFormatting sqref="M10:O208">
    <cfRule type="expression" dxfId="212" priority="48" stopIfTrue="1">
      <formula>AND(D10="",NOT(J10=""))</formula>
    </cfRule>
    <cfRule type="expression" dxfId="211" priority="65" stopIfTrue="1">
      <formula>AND(C10="",NOT(J10=""))</formula>
    </cfRule>
  </conditionalFormatting>
  <conditionalFormatting sqref="P10:P208">
    <cfRule type="expression" dxfId="210" priority="62" stopIfTrue="1">
      <formula>AND(E10="",NOT(K10=""))</formula>
    </cfRule>
    <cfRule type="expression" dxfId="209" priority="63" stopIfTrue="1">
      <formula>AND(D10="",NOT(K10=""))</formula>
    </cfRule>
  </conditionalFormatting>
  <conditionalFormatting sqref="Q10:Q208">
    <cfRule type="expression" dxfId="208" priority="57" stopIfTrue="1">
      <formula>AND(D10="",NOT(K10=""))</formula>
    </cfRule>
    <cfRule type="expression" dxfId="207" priority="58" stopIfTrue="1">
      <formula>AND(E10="",NOT(K10=""))</formula>
    </cfRule>
  </conditionalFormatting>
  <conditionalFormatting sqref="T10:U208">
    <cfRule type="expression" dxfId="206" priority="55" stopIfTrue="1">
      <formula>AND(E10="",NOT(L10=""))</formula>
    </cfRule>
    <cfRule type="expression" dxfId="205" priority="56" stopIfTrue="1">
      <formula>AND(F10="",NOT(L10=""))</formula>
    </cfRule>
  </conditionalFormatting>
  <conditionalFormatting sqref="X10:Y208">
    <cfRule type="expression" dxfId="204" priority="49" stopIfTrue="1">
      <formula>AND(H10="",NOT(T10=""))</formula>
    </cfRule>
    <cfRule type="expression" dxfId="203" priority="50" stopIfTrue="1">
      <formula>AND(I10="",NOT(T10=""))</formula>
    </cfRule>
  </conditionalFormatting>
  <conditionalFormatting sqref="AB10:AC208">
    <cfRule type="expression" dxfId="202" priority="20" stopIfTrue="1">
      <formula>AND(K10="",NOT(X10=""))</formula>
    </cfRule>
    <cfRule type="expression" dxfId="201" priority="21" stopIfTrue="1">
      <formula>AND(L10="",NOT(X10=""))</formula>
    </cfRule>
  </conditionalFormatting>
  <conditionalFormatting sqref="AE10:AE208">
    <cfRule type="expression" dxfId="200" priority="45" stopIfTrue="1">
      <formula>AND(N10="",NOT(AB10=""))</formula>
    </cfRule>
    <cfRule type="expression" dxfId="199" priority="46" stopIfTrue="1">
      <formula>AND(O10="",NOT(AB10=""))</formula>
    </cfRule>
  </conditionalFormatting>
  <conditionalFormatting sqref="AI10:AI208">
    <cfRule type="expression" dxfId="198" priority="43" stopIfTrue="1">
      <formula>AND(P10="",NOT(AD10=""))</formula>
    </cfRule>
    <cfRule type="expression" dxfId="197" priority="44" stopIfTrue="1">
      <formula>AND(Q10="",NOT(AD10=""))</formula>
    </cfRule>
  </conditionalFormatting>
  <dataValidations count="6">
    <dataValidation type="list" allowBlank="1" showInputMessage="1" showErrorMessage="1" sqref="A10:A208" xr:uid="{569C0F54-E3AF-4032-B681-7FF57CEF2FD0}">
      <formula1>WPs</formula1>
    </dataValidation>
    <dataValidation type="textLength" operator="lessThan" allowBlank="1" showInputMessage="1" showErrorMessage="1" error="Please reduce the description to 1000 characters" sqref="E10:F208" xr:uid="{1D59A9E4-9D69-44DB-AFC7-8560488A2765}">
      <formula1>1000</formula1>
    </dataValidation>
    <dataValidation type="list" allowBlank="1" showInputMessage="1" showErrorMessage="1" sqref="B10:B208" xr:uid="{7560A899-C688-4070-B53C-F0522CF8720D}">
      <formula1>INDIRECT("del"&amp;A10)</formula1>
    </dataValidation>
    <dataValidation type="list" allowBlank="1" showInputMessage="1" showErrorMessage="1" sqref="C5:C7" xr:uid="{67DCA88C-9896-436B-8926-E619C267A756}">
      <formula1>costType</formula1>
    </dataValidation>
    <dataValidation type="list" allowBlank="1" showInputMessage="1" showErrorMessage="1" sqref="D10:D208" xr:uid="{6833162B-6C45-483D-8102-5742AA050A18}">
      <formula1>INDIRECT("Item"&amp;K10)</formula1>
    </dataValidation>
    <dataValidation type="list" allowBlank="1" showInputMessage="1" showErrorMessage="1" sqref="C10:C208" xr:uid="{59512BDC-2A94-405D-9339-CD2DED0A2554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118F393-77AA-455A-8453-5F8B247DA1BA}">
            <xm:f>$C5=Data!$G$23</xm:f>
            <x14:dxf>
              <fill>
                <patternFill patternType="darkTrellis">
                  <fgColor theme="3" tint="-0.24994659260841701"/>
                  <bgColor theme="0" tint="-0.34998626667073579"/>
                </patternFill>
              </fill>
            </x14:dxf>
          </x14:cfRule>
          <x14:cfRule type="expression" priority="3" id="{768C0123-1BA4-426C-A38C-C2FDAF81E404}">
            <xm:f>$C5=Data!$G$24</xm:f>
            <x14:dxf/>
          </x14:cfRule>
          <xm:sqref>D5:D7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BE0502EE-6F11-4D17-8E72-1C5AD9ECB78A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5">
    <tabColor theme="9" tint="0.79998168889431442"/>
    <pageSetUpPr fitToPage="1"/>
  </sheetPr>
  <dimension ref="A1:AK208"/>
  <sheetViews>
    <sheetView showGridLines="0" zoomScaleNormal="100" zoomScaleSheetLayoutView="70" workbookViewId="0">
      <selection activeCell="C1" sqref="C1:D1"/>
    </sheetView>
  </sheetViews>
  <sheetFormatPr defaultColWidth="0" defaultRowHeight="18.75" x14ac:dyDescent="0.3"/>
  <cols>
    <col min="1" max="1" width="9.85546875" customWidth="1"/>
    <col min="2" max="2" width="18.28515625" customWidth="1"/>
    <col min="3" max="3" width="57.28515625" style="60" customWidth="1"/>
    <col min="4" max="4" width="28.140625" customWidth="1"/>
    <col min="5" max="6" width="57.42578125" customWidth="1"/>
    <col min="7" max="9" width="17.5703125" customWidth="1"/>
    <col min="10" max="10" width="21.28515625" style="56" customWidth="1"/>
    <col min="11" max="11" width="15.5703125" style="64" hidden="1" customWidth="1"/>
    <col min="12" max="12" width="15.5703125" style="65" hidden="1" customWidth="1"/>
    <col min="13" max="17" width="17.42578125" style="66" hidden="1" customWidth="1"/>
    <col min="18" max="19" width="8.5703125" style="25" hidden="1" customWidth="1"/>
    <col min="20" max="21" width="17.42578125" style="66" hidden="1" customWidth="1"/>
    <col min="22" max="23" width="9" style="25" hidden="1" customWidth="1"/>
    <col min="24" max="25" width="17.42578125" style="66" hidden="1" customWidth="1"/>
    <col min="26" max="27" width="9" style="25" hidden="1" customWidth="1"/>
    <col min="28" max="29" width="17.42578125" style="66" hidden="1" customWidth="1"/>
    <col min="30" max="30" width="3.5703125" style="25" hidden="1" customWidth="1"/>
    <col min="31" max="31" width="17.42578125" style="66" hidden="1" customWidth="1"/>
    <col min="32" max="32" width="3.5703125" style="25" hidden="1" customWidth="1"/>
    <col min="33" max="33" width="30.85546875" style="25" hidden="1" customWidth="1"/>
    <col min="34" max="34" width="12" style="25" hidden="1" customWidth="1"/>
    <col min="35" max="35" width="17.42578125" style="66" hidden="1" customWidth="1"/>
    <col min="36" max="36" width="9.140625" style="25" hidden="1" customWidth="1"/>
    <col min="37" max="37" width="0" style="25" hidden="1" customWidth="1"/>
    <col min="38" max="16384" width="9.140625" hidden="1"/>
  </cols>
  <sheetData>
    <row r="1" spans="1:37" s="44" customFormat="1" ht="34.5" customHeight="1" thickBot="1" x14ac:dyDescent="0.3">
      <c r="A1" s="80" t="s">
        <v>426</v>
      </c>
      <c r="B1" s="79" t="s">
        <v>326</v>
      </c>
      <c r="C1" s="205">
        <f>'Cover page'!C21</f>
        <v>0</v>
      </c>
      <c r="D1" s="206"/>
      <c r="E1" s="73"/>
      <c r="K1" s="61"/>
      <c r="L1" s="62"/>
      <c r="AJ1" s="63"/>
      <c r="AK1" s="63"/>
    </row>
    <row r="2" spans="1:37" s="68" customFormat="1" ht="20.25" customHeight="1" x14ac:dyDescent="0.25">
      <c r="C2" s="69"/>
      <c r="D2" s="73"/>
      <c r="E2" s="73"/>
      <c r="F2" s="73"/>
      <c r="G2" s="74"/>
      <c r="H2" s="74"/>
      <c r="I2" s="74"/>
      <c r="J2" s="75"/>
      <c r="K2" s="76"/>
      <c r="L2" s="77"/>
      <c r="M2" s="78"/>
      <c r="N2" s="78"/>
      <c r="O2" s="78"/>
      <c r="P2" s="78"/>
      <c r="Q2" s="78"/>
      <c r="R2" s="92"/>
      <c r="S2" s="92"/>
      <c r="T2" s="75"/>
      <c r="U2" s="75"/>
      <c r="V2" s="92"/>
      <c r="W2" s="92"/>
      <c r="X2" s="75"/>
      <c r="Y2" s="75"/>
      <c r="Z2" s="92"/>
      <c r="AA2" s="92"/>
      <c r="AB2" s="75"/>
      <c r="AC2" s="75"/>
      <c r="AD2" s="73"/>
      <c r="AE2" s="75"/>
      <c r="AF2" s="73"/>
      <c r="AG2" s="73"/>
      <c r="AH2" s="73"/>
      <c r="AI2" s="78"/>
      <c r="AJ2" s="73"/>
      <c r="AK2" s="73"/>
    </row>
    <row r="3" spans="1:37" s="68" customFormat="1" ht="25.5" customHeight="1" x14ac:dyDescent="0.25">
      <c r="A3" s="81" t="s">
        <v>484</v>
      </c>
      <c r="B3" s="81"/>
      <c r="C3" s="82"/>
      <c r="D3" s="83"/>
      <c r="F3" s="73"/>
      <c r="G3" s="74"/>
      <c r="H3" s="74"/>
      <c r="I3" s="74"/>
      <c r="J3" s="75"/>
      <c r="K3" s="76"/>
      <c r="L3" s="77"/>
      <c r="M3" s="78"/>
      <c r="N3" s="78"/>
      <c r="O3" s="78"/>
      <c r="P3" s="78"/>
      <c r="Q3" s="78"/>
      <c r="R3" s="92"/>
      <c r="S3" s="92"/>
      <c r="T3" s="75"/>
      <c r="U3" s="75"/>
      <c r="V3" s="92"/>
      <c r="W3" s="92"/>
      <c r="X3" s="75"/>
      <c r="Y3" s="75"/>
      <c r="Z3" s="92"/>
      <c r="AA3" s="92"/>
      <c r="AB3" s="75"/>
      <c r="AC3" s="75"/>
      <c r="AD3" s="73"/>
      <c r="AE3" s="75"/>
      <c r="AF3" s="73"/>
      <c r="AG3" s="73"/>
      <c r="AH3" s="73"/>
      <c r="AI3" s="78"/>
      <c r="AJ3" s="73"/>
      <c r="AK3" s="73"/>
    </row>
    <row r="4" spans="1:37" s="68" customFormat="1" ht="25.5" customHeight="1" x14ac:dyDescent="0.25">
      <c r="A4" s="204" t="s">
        <v>345</v>
      </c>
      <c r="B4" s="204"/>
      <c r="C4" s="84" t="s">
        <v>415</v>
      </c>
      <c r="D4" s="84" t="s">
        <v>417</v>
      </c>
      <c r="F4" s="73"/>
      <c r="G4" s="74"/>
      <c r="H4" s="74"/>
      <c r="I4" s="74"/>
      <c r="J4" s="75"/>
      <c r="K4" s="76"/>
      <c r="L4" s="77"/>
      <c r="M4" s="78"/>
      <c r="N4" s="78"/>
      <c r="O4" s="78"/>
      <c r="P4" s="78"/>
      <c r="Q4" s="78"/>
      <c r="R4" s="92"/>
      <c r="S4" s="92"/>
      <c r="T4" s="75"/>
      <c r="U4" s="75"/>
      <c r="V4" s="92"/>
      <c r="W4" s="92"/>
      <c r="X4" s="75"/>
      <c r="Y4" s="75"/>
      <c r="Z4" s="92"/>
      <c r="AA4" s="92"/>
      <c r="AB4" s="75"/>
      <c r="AC4" s="75"/>
      <c r="AD4" s="73"/>
      <c r="AE4" s="75"/>
      <c r="AF4" s="73"/>
      <c r="AG4" s="73"/>
      <c r="AH4" s="73"/>
      <c r="AI4" s="78"/>
      <c r="AJ4" s="73"/>
      <c r="AK4" s="73"/>
    </row>
    <row r="5" spans="1:37" s="68" customFormat="1" ht="25.5" customHeight="1" x14ac:dyDescent="0.25">
      <c r="A5" s="203" t="s">
        <v>18</v>
      </c>
      <c r="B5" s="203"/>
      <c r="C5" s="149"/>
      <c r="D5" s="150"/>
      <c r="E5" s="73"/>
      <c r="F5" s="73"/>
      <c r="G5" s="74"/>
      <c r="H5" s="74"/>
      <c r="J5" s="75"/>
      <c r="K5" s="76"/>
      <c r="L5" s="77"/>
      <c r="M5" s="74" t="b">
        <f>AND(C5=Data!$G$24,INT(D5*100)&lt;&gt;D5*100)</f>
        <v>0</v>
      </c>
      <c r="N5" s="78"/>
      <c r="O5" s="78"/>
      <c r="P5" s="78"/>
      <c r="Q5" s="78"/>
      <c r="R5" s="92"/>
      <c r="S5" s="92"/>
      <c r="T5" s="75"/>
      <c r="U5" s="75"/>
      <c r="V5" s="92"/>
      <c r="W5" s="92"/>
      <c r="X5" s="75"/>
      <c r="Y5" s="75"/>
      <c r="Z5" s="92"/>
      <c r="AA5" s="92"/>
      <c r="AB5" s="75"/>
      <c r="AC5" s="75"/>
      <c r="AD5" s="73"/>
      <c r="AE5" s="75"/>
      <c r="AF5" s="73"/>
      <c r="AG5" s="73"/>
      <c r="AH5" s="73"/>
      <c r="AI5" s="78"/>
      <c r="AJ5" s="73"/>
      <c r="AK5" s="73"/>
    </row>
    <row r="6" spans="1:37" s="68" customFormat="1" ht="25.5" customHeight="1" x14ac:dyDescent="0.25">
      <c r="A6" s="203" t="s">
        <v>385</v>
      </c>
      <c r="B6" s="203"/>
      <c r="C6" s="149"/>
      <c r="D6" s="150"/>
      <c r="E6" s="73"/>
      <c r="F6" s="73"/>
      <c r="G6" s="74"/>
      <c r="H6" s="74"/>
      <c r="I6" s="74"/>
      <c r="J6" s="75"/>
      <c r="K6" s="76"/>
      <c r="L6" s="77"/>
      <c r="M6" s="74" t="b">
        <f>AND(C6=Data!$G$24,INT(D6*100)&lt;&gt;D6*100)</f>
        <v>0</v>
      </c>
      <c r="N6" s="78"/>
      <c r="O6" s="78"/>
      <c r="P6" s="78"/>
      <c r="Q6" s="78"/>
      <c r="R6" s="92"/>
      <c r="S6" s="92"/>
      <c r="T6" s="75"/>
      <c r="U6" s="75"/>
      <c r="V6" s="92"/>
      <c r="W6" s="92"/>
      <c r="X6" s="75"/>
      <c r="Y6" s="75"/>
      <c r="Z6" s="92"/>
      <c r="AA6" s="92"/>
      <c r="AB6" s="75"/>
      <c r="AC6" s="75"/>
      <c r="AD6" s="73"/>
      <c r="AE6" s="75"/>
      <c r="AF6" s="73"/>
      <c r="AG6" s="73"/>
      <c r="AH6" s="73"/>
      <c r="AI6" s="78"/>
      <c r="AJ6" s="73"/>
      <c r="AK6" s="73"/>
    </row>
    <row r="7" spans="1:37" s="68" customFormat="1" ht="25.5" customHeight="1" thickBot="1" x14ac:dyDescent="0.3">
      <c r="A7" s="203" t="s">
        <v>386</v>
      </c>
      <c r="B7" s="203"/>
      <c r="C7" s="149"/>
      <c r="D7" s="150"/>
      <c r="E7" s="73"/>
      <c r="F7" s="73"/>
      <c r="G7" s="74"/>
      <c r="H7" s="74"/>
      <c r="I7" s="74"/>
      <c r="J7" s="75"/>
      <c r="K7" s="76"/>
      <c r="L7" s="77"/>
      <c r="M7" s="74" t="b">
        <f>AND(C7=Data!$G$24,INT(D7*100)&lt;&gt;D7*100)</f>
        <v>0</v>
      </c>
      <c r="N7" s="78"/>
      <c r="O7" s="78"/>
      <c r="P7" s="78"/>
      <c r="Q7" s="78"/>
      <c r="R7" s="92"/>
      <c r="S7" s="92"/>
      <c r="T7" s="75"/>
      <c r="U7" s="75"/>
      <c r="V7" s="92"/>
      <c r="W7" s="92"/>
      <c r="X7" s="75"/>
      <c r="Y7" s="75"/>
      <c r="Z7" s="92"/>
      <c r="AA7" s="92"/>
      <c r="AB7" s="75"/>
      <c r="AC7" s="75"/>
      <c r="AD7" s="73"/>
      <c r="AE7" s="75"/>
      <c r="AF7" s="73"/>
      <c r="AG7" s="73"/>
      <c r="AH7" s="73"/>
      <c r="AI7" s="78"/>
      <c r="AJ7" s="73"/>
      <c r="AK7" s="73"/>
    </row>
    <row r="8" spans="1:37" s="68" customFormat="1" ht="34.5" customHeight="1" thickBot="1" x14ac:dyDescent="0.3">
      <c r="C8" s="69"/>
      <c r="D8" s="73"/>
      <c r="E8" s="73"/>
      <c r="F8" s="73"/>
      <c r="G8" s="74"/>
      <c r="H8" s="74"/>
      <c r="I8" s="130" t="s">
        <v>505</v>
      </c>
      <c r="J8" s="85">
        <f>SUMIF(B10:B208,"D*",J10:J208)</f>
        <v>0</v>
      </c>
      <c r="K8" s="76" t="s">
        <v>421</v>
      </c>
      <c r="L8" s="77" t="s">
        <v>422</v>
      </c>
      <c r="M8" s="71" t="s">
        <v>388</v>
      </c>
      <c r="N8" s="71" t="s">
        <v>396</v>
      </c>
      <c r="O8" s="71" t="s">
        <v>397</v>
      </c>
      <c r="P8" s="71" t="s">
        <v>398</v>
      </c>
      <c r="Q8" s="71" t="s">
        <v>391</v>
      </c>
      <c r="R8" s="92" t="s">
        <v>403</v>
      </c>
      <c r="S8" s="92" t="s">
        <v>402</v>
      </c>
      <c r="T8" s="70" t="s">
        <v>389</v>
      </c>
      <c r="U8" s="70" t="s">
        <v>390</v>
      </c>
      <c r="V8" s="92" t="s">
        <v>404</v>
      </c>
      <c r="W8" s="92" t="s">
        <v>405</v>
      </c>
      <c r="X8" s="70" t="s">
        <v>394</v>
      </c>
      <c r="Y8" s="70" t="s">
        <v>395</v>
      </c>
      <c r="Z8" s="92" t="s">
        <v>406</v>
      </c>
      <c r="AA8" s="92" t="s">
        <v>407</v>
      </c>
      <c r="AB8" s="70" t="s">
        <v>392</v>
      </c>
      <c r="AC8" s="70" t="s">
        <v>393</v>
      </c>
      <c r="AD8" s="63"/>
      <c r="AE8" s="70" t="s">
        <v>399</v>
      </c>
      <c r="AF8" s="63"/>
      <c r="AG8" s="70" t="s">
        <v>485</v>
      </c>
      <c r="AH8" s="70" t="s">
        <v>487</v>
      </c>
      <c r="AI8" s="71" t="s">
        <v>240</v>
      </c>
      <c r="AJ8" s="73"/>
      <c r="AK8" s="73"/>
    </row>
    <row r="9" spans="1:37" s="44" customFormat="1" ht="34.5" customHeight="1" thickBot="1" x14ac:dyDescent="0.3">
      <c r="A9" s="87" t="s">
        <v>16</v>
      </c>
      <c r="B9" s="88" t="s">
        <v>333</v>
      </c>
      <c r="C9" s="88" t="s">
        <v>17</v>
      </c>
      <c r="D9" s="88" t="s">
        <v>239</v>
      </c>
      <c r="E9" s="89" t="s">
        <v>328</v>
      </c>
      <c r="F9" s="89" t="s">
        <v>319</v>
      </c>
      <c r="G9" s="90" t="s">
        <v>331</v>
      </c>
      <c r="H9" s="91" t="s">
        <v>273</v>
      </c>
      <c r="I9" s="131" t="s">
        <v>400</v>
      </c>
      <c r="J9" s="134" t="s">
        <v>238</v>
      </c>
      <c r="K9" s="61"/>
      <c r="L9" s="62"/>
      <c r="M9" s="72"/>
      <c r="N9" s="72"/>
      <c r="O9" s="72"/>
      <c r="P9" s="72"/>
      <c r="Q9" s="72"/>
      <c r="R9" s="128"/>
      <c r="S9" s="128"/>
      <c r="T9" s="72"/>
      <c r="U9" s="72"/>
      <c r="V9" s="128"/>
      <c r="W9" s="128"/>
      <c r="X9" s="72"/>
      <c r="Y9" s="72"/>
      <c r="Z9" s="128"/>
      <c r="AA9" s="128"/>
      <c r="AB9" s="72"/>
      <c r="AC9" s="72"/>
      <c r="AD9" s="63"/>
      <c r="AE9" s="72"/>
      <c r="AF9" s="63"/>
      <c r="AG9" s="72"/>
      <c r="AH9" s="72"/>
      <c r="AI9" s="72"/>
      <c r="AJ9" s="63"/>
      <c r="AK9" s="63"/>
    </row>
    <row r="10" spans="1:37" ht="32.25" customHeight="1" x14ac:dyDescent="0.25">
      <c r="A10" s="57"/>
      <c r="B10" s="57"/>
      <c r="C10" s="59"/>
      <c r="D10" s="119"/>
      <c r="E10" s="86"/>
      <c r="F10" s="42"/>
      <c r="G10" s="58"/>
      <c r="H10" s="123"/>
      <c r="I10" s="133"/>
      <c r="J10" s="137">
        <f>AI10</f>
        <v>0</v>
      </c>
      <c r="K10" s="64" t="str">
        <f t="shared" ref="K10:K73" si="0">IF(C10&lt;&gt;"",VLOOKUP(C10,budgetLine11ext,2,FALSE),"0")</f>
        <v>0</v>
      </c>
      <c r="L10" s="65" t="str">
        <f t="shared" ref="L10:L73" si="1">IF(C10&lt;&gt;"",VLOOKUP(C10,budgetLine11ext,3,FALSE),"0")</f>
        <v>0</v>
      </c>
      <c r="M10" s="55">
        <f>SUMIFS($J:$J,$C:$C,Data!$B$6,$B:$B,$B10)</f>
        <v>0</v>
      </c>
      <c r="N10" s="55">
        <f>SUMIFS($J:$J,$C:$C,Data!$B$7,$B:$B,$B10)</f>
        <v>0</v>
      </c>
      <c r="O10" s="55">
        <f>SUMIFS($J:$J,$C:$C,Data!$B$8,$B:$B,$B10)</f>
        <v>0</v>
      </c>
      <c r="P10" s="55">
        <f>M10+N10+O10</f>
        <v>0</v>
      </c>
      <c r="Q10" s="55">
        <f>SUMIFS(J:J,K:K,"A",B:B,B10)</f>
        <v>0</v>
      </c>
      <c r="R10" s="25" t="b">
        <f>AND($L10="A",$C$5=Data!$G$24)</f>
        <v>0</v>
      </c>
      <c r="S10" s="25" t="b">
        <f>OR(OR(L10="AL",L10="AU"),AND($L10="A",$C$5=Data!$G$23))</f>
        <v>0</v>
      </c>
      <c r="T10" s="55">
        <f>IF(S10,$G10*$H10*$I10,0)</f>
        <v>0</v>
      </c>
      <c r="U10" s="55">
        <f t="shared" ref="U10:U73" si="2">IF(R10,P10*$D$5,0)</f>
        <v>0</v>
      </c>
      <c r="V10" s="25" t="b">
        <f>AND($L10="B",$C$6=Data!$G$24)</f>
        <v>0</v>
      </c>
      <c r="W10" s="25" t="b">
        <f>OR(OR(L10="BL",L10="BU"),AND($L10="B",$C$6=Data!$G$23))</f>
        <v>0</v>
      </c>
      <c r="X10" s="55">
        <f>IF(W10,$G10*$I10,0)</f>
        <v>0</v>
      </c>
      <c r="Y10" s="55">
        <f t="shared" ref="Y10:Y73" si="3">IF(V10,Q10*$D$6,0)</f>
        <v>0</v>
      </c>
      <c r="Z10" s="25" t="b">
        <f>AND($L10="C",$C$7=Data!$G$24)</f>
        <v>0</v>
      </c>
      <c r="AA10" s="25" t="b">
        <f>OR(OR(L10="CL",L10="CU"),AND($L10="C",$C$7=Data!$G$23))</f>
        <v>0</v>
      </c>
      <c r="AB10" s="55">
        <f>IF(AA10,$G10*$H10*$I10,0)</f>
        <v>0</v>
      </c>
      <c r="AC10" s="55">
        <f t="shared" ref="AC10:AC73" si="4">IF(Z10,Q10*$D$7,0)</f>
        <v>0</v>
      </c>
      <c r="AE10" s="55">
        <f>IF(OR(L10="D",L10="E",L10="F"),$G10*$I10,0)</f>
        <v>0</v>
      </c>
      <c r="AG10" s="125" t="b">
        <f>OR(AND($C$5=Data!$G$24,K10="A"),AND($C$6=Data!$G$24,K10="B"),AND($C$7=Data!$G$24,K10="C"))*COUNTIFS(B:B,B10,K:K,K10,B:B,"&lt;&gt;"&amp;"",C:C,"&lt;&gt;"&amp;"")&gt;1</f>
        <v>0</v>
      </c>
      <c r="AH10" s="125" t="b">
        <f>AND(AND(A10&lt;&gt;"",B10&lt;&gt;""),RIGHT(A10,1)&lt;&gt;MID(B10,3,1))</f>
        <v>0</v>
      </c>
      <c r="AI10" s="55">
        <f>T10+U10+X10+Y10+AB10+AC10+AE10</f>
        <v>0</v>
      </c>
    </row>
    <row r="11" spans="1:37" ht="30.75" customHeight="1" x14ac:dyDescent="0.25">
      <c r="A11" s="57"/>
      <c r="B11" s="57"/>
      <c r="C11" s="59"/>
      <c r="D11" s="119"/>
      <c r="E11" s="43"/>
      <c r="F11" s="43"/>
      <c r="G11" s="58"/>
      <c r="H11" s="123"/>
      <c r="I11" s="132"/>
      <c r="J11" s="135">
        <f t="shared" ref="J11:J74" si="5">AI11</f>
        <v>0</v>
      </c>
      <c r="K11" s="64" t="str">
        <f t="shared" si="0"/>
        <v>0</v>
      </c>
      <c r="L11" s="65" t="str">
        <f t="shared" si="1"/>
        <v>0</v>
      </c>
      <c r="M11" s="55">
        <f>SUMIFS($J:$J,$C:$C,Data!$B$6,$B:$B,$B11)</f>
        <v>0</v>
      </c>
      <c r="N11" s="55">
        <f>SUMIFS($J:$J,$C:$C,Data!$B$7,$B:$B,$B11)</f>
        <v>0</v>
      </c>
      <c r="O11" s="55">
        <f>SUMIFS($J:$J,$C:$C,Data!$B$8,$B:$B,$B11)</f>
        <v>0</v>
      </c>
      <c r="P11" s="55">
        <f t="shared" ref="P11:P74" si="6">M11+N11+O11</f>
        <v>0</v>
      </c>
      <c r="Q11" s="55">
        <f t="shared" ref="Q11:Q74" si="7">SUMIFS(J:J,L:L,"A*",B:B,B11)</f>
        <v>0</v>
      </c>
      <c r="R11" s="25" t="b">
        <f>AND($L11="A",$C$5=Data!$G$24)</f>
        <v>0</v>
      </c>
      <c r="S11" s="25" t="b">
        <f>AND($L11="A",$C$5=Data!$G$23)</f>
        <v>0</v>
      </c>
      <c r="T11" s="55">
        <f t="shared" ref="T11:T74" si="8">IF(S11,$G11*$H11*$I11,0)</f>
        <v>0</v>
      </c>
      <c r="U11" s="55">
        <f t="shared" si="2"/>
        <v>0</v>
      </c>
      <c r="V11" s="25" t="b">
        <f>AND($L11="B",$C$6=Data!$G$24)</f>
        <v>0</v>
      </c>
      <c r="W11" s="25" t="b">
        <f>AND($L11="B",$C$6=Data!$G$23)</f>
        <v>0</v>
      </c>
      <c r="X11" s="55">
        <f t="shared" ref="X11:X74" si="9">IF(W11,$G11*$I11,0)</f>
        <v>0</v>
      </c>
      <c r="Y11" s="55">
        <f t="shared" si="3"/>
        <v>0</v>
      </c>
      <c r="Z11" s="25" t="b">
        <f>AND($L11="C",$C$7=Data!$G$24)</f>
        <v>0</v>
      </c>
      <c r="AA11" s="25" t="b">
        <f>AND($L11="C",$C$7=Data!$G$23)</f>
        <v>0</v>
      </c>
      <c r="AB11" s="55">
        <f t="shared" ref="AB11:AB74" si="10">IF(AA11,$G11*$H11*$I11,0)</f>
        <v>0</v>
      </c>
      <c r="AC11" s="55">
        <f t="shared" si="4"/>
        <v>0</v>
      </c>
      <c r="AE11" s="55">
        <f t="shared" ref="AE11:AE74" si="11">IF(OR(L11="D",L11="E",L11="F"),$G11*$I11,0)</f>
        <v>0</v>
      </c>
      <c r="AG11" s="125" t="b">
        <f>OR(AND($C$5=Data!$G$24,K11="A"),AND($C$6=Data!$G$24,K11="B"),AND($C$7=Data!$G$24,K11="C"))*COUNTIFS(B:B,B11,K:K,K11,B:B,"&lt;&gt;"&amp;"",C:C,"&lt;&gt;"&amp;"")&gt;1</f>
        <v>0</v>
      </c>
      <c r="AH11" s="125" t="b">
        <f t="shared" ref="AH11:AH74" si="12">AND(AND(A11&lt;&gt;"",B11&lt;&gt;""),RIGHT(A11,1)&lt;&gt;MID(B11,3,1))</f>
        <v>0</v>
      </c>
      <c r="AI11" s="55">
        <f t="shared" ref="AI11:AI74" si="13">T11+U11+X11+Y11+AB11+AC11+AE11</f>
        <v>0</v>
      </c>
    </row>
    <row r="12" spans="1:37" ht="30.75" customHeight="1" x14ac:dyDescent="0.25">
      <c r="A12" s="57"/>
      <c r="B12" s="57"/>
      <c r="C12" s="59"/>
      <c r="D12" s="119"/>
      <c r="E12" s="43"/>
      <c r="F12" s="43"/>
      <c r="G12" s="58"/>
      <c r="H12" s="123"/>
      <c r="I12" s="132"/>
      <c r="J12" s="135">
        <f t="shared" si="5"/>
        <v>0</v>
      </c>
      <c r="K12" s="64" t="str">
        <f t="shared" si="0"/>
        <v>0</v>
      </c>
      <c r="L12" s="65" t="str">
        <f t="shared" si="1"/>
        <v>0</v>
      </c>
      <c r="M12" s="55">
        <f>SUMIFS($J:$J,$C:$C,Data!$B$6,$B:$B,$B12)</f>
        <v>0</v>
      </c>
      <c r="N12" s="55">
        <f>SUMIFS($J:$J,$C:$C,Data!$B$7,$B:$B,$B12)</f>
        <v>0</v>
      </c>
      <c r="O12" s="55">
        <f>SUMIFS($J:$J,$C:$C,Data!$B$8,$B:$B,$B12)</f>
        <v>0</v>
      </c>
      <c r="P12" s="55">
        <f t="shared" si="6"/>
        <v>0</v>
      </c>
      <c r="Q12" s="55">
        <f t="shared" si="7"/>
        <v>0</v>
      </c>
      <c r="R12" s="25" t="b">
        <f>AND($L12="A",$C$5=Data!$G$24)</f>
        <v>0</v>
      </c>
      <c r="S12" s="25" t="b">
        <f>AND($L12="A",$C$5=Data!$G$23)</f>
        <v>0</v>
      </c>
      <c r="T12" s="55">
        <f t="shared" si="8"/>
        <v>0</v>
      </c>
      <c r="U12" s="55">
        <f t="shared" si="2"/>
        <v>0</v>
      </c>
      <c r="V12" s="25" t="b">
        <f>AND($L12="B",$C$6=Data!$G$24)</f>
        <v>0</v>
      </c>
      <c r="W12" s="25" t="b">
        <f>AND($L12="B",$C$6=Data!$G$23)</f>
        <v>0</v>
      </c>
      <c r="X12" s="55">
        <f t="shared" si="9"/>
        <v>0</v>
      </c>
      <c r="Y12" s="55">
        <f t="shared" si="3"/>
        <v>0</v>
      </c>
      <c r="Z12" s="25" t="b">
        <f>AND($L12="C",$C$7=Data!$G$24)</f>
        <v>0</v>
      </c>
      <c r="AA12" s="25" t="b">
        <f>AND($L12="C",$C$7=Data!$G$23)</f>
        <v>0</v>
      </c>
      <c r="AB12" s="55">
        <f t="shared" si="10"/>
        <v>0</v>
      </c>
      <c r="AC12" s="55">
        <f t="shared" si="4"/>
        <v>0</v>
      </c>
      <c r="AE12" s="55">
        <f t="shared" si="11"/>
        <v>0</v>
      </c>
      <c r="AG12" s="125" t="b">
        <f>OR(AND($C$5=Data!$G$24,K12="A"),AND($C$6=Data!$G$24,K12="B"),AND($C$7=Data!$G$24,K12="C"))*COUNTIFS(B:B,B12,K:K,K12,B:B,"&lt;&gt;"&amp;"",C:C,"&lt;&gt;"&amp;"")&gt;1</f>
        <v>0</v>
      </c>
      <c r="AH12" s="125" t="b">
        <f t="shared" si="12"/>
        <v>0</v>
      </c>
      <c r="AI12" s="55">
        <f t="shared" si="13"/>
        <v>0</v>
      </c>
    </row>
    <row r="13" spans="1:37" ht="30.75" customHeight="1" x14ac:dyDescent="0.25">
      <c r="A13" s="57"/>
      <c r="B13" s="57"/>
      <c r="C13" s="59"/>
      <c r="D13" s="119"/>
      <c r="E13" s="124"/>
      <c r="F13" s="43"/>
      <c r="G13" s="58"/>
      <c r="H13" s="123"/>
      <c r="I13" s="132"/>
      <c r="J13" s="135">
        <f t="shared" si="5"/>
        <v>0</v>
      </c>
      <c r="K13" s="64" t="str">
        <f t="shared" si="0"/>
        <v>0</v>
      </c>
      <c r="L13" s="65" t="str">
        <f t="shared" si="1"/>
        <v>0</v>
      </c>
      <c r="M13" s="55">
        <f>SUMIFS($J:$J,$C:$C,Data!$B$6,$B:$B,$B13)</f>
        <v>0</v>
      </c>
      <c r="N13" s="55">
        <f>SUMIFS($J:$J,$C:$C,Data!$B$7,$B:$B,$B13)</f>
        <v>0</v>
      </c>
      <c r="O13" s="55">
        <f>SUMIFS($J:$J,$C:$C,Data!$B$8,$B:$B,$B13)</f>
        <v>0</v>
      </c>
      <c r="P13" s="55">
        <f t="shared" si="6"/>
        <v>0</v>
      </c>
      <c r="Q13" s="55">
        <f t="shared" si="7"/>
        <v>0</v>
      </c>
      <c r="R13" s="25" t="b">
        <f>AND($L13="A",$C$5=Data!$G$24)</f>
        <v>0</v>
      </c>
      <c r="S13" s="25" t="b">
        <f>AND($L13="A",$C$5=Data!$G$23)</f>
        <v>0</v>
      </c>
      <c r="T13" s="55">
        <f t="shared" si="8"/>
        <v>0</v>
      </c>
      <c r="U13" s="55">
        <f t="shared" si="2"/>
        <v>0</v>
      </c>
      <c r="V13" s="25" t="b">
        <f>AND($L13="B",$C$6=Data!$G$24)</f>
        <v>0</v>
      </c>
      <c r="W13" s="25" t="b">
        <f>AND($L13="B",$C$6=Data!$G$23)</f>
        <v>0</v>
      </c>
      <c r="X13" s="55">
        <f t="shared" si="9"/>
        <v>0</v>
      </c>
      <c r="Y13" s="55">
        <f t="shared" si="3"/>
        <v>0</v>
      </c>
      <c r="Z13" s="25" t="b">
        <f>AND($L13="C",$C$7=Data!$G$24)</f>
        <v>0</v>
      </c>
      <c r="AA13" s="25" t="b">
        <f>AND($L13="C",$C$7=Data!$G$23)</f>
        <v>0</v>
      </c>
      <c r="AB13" s="55">
        <f t="shared" si="10"/>
        <v>0</v>
      </c>
      <c r="AC13" s="55">
        <f t="shared" si="4"/>
        <v>0</v>
      </c>
      <c r="AE13" s="55">
        <f t="shared" si="11"/>
        <v>0</v>
      </c>
      <c r="AG13" s="125" t="b">
        <f>OR(AND($C$5=Data!$G$24,K13="A"),AND($C$6=Data!$G$24,K13="B"),AND($C$7=Data!$G$24,K13="C"))*COUNTIFS(B:B,B13,K:K,K13,B:B,"&lt;&gt;"&amp;"",C:C,"&lt;&gt;"&amp;"")&gt;1</f>
        <v>0</v>
      </c>
      <c r="AH13" s="125" t="b">
        <f t="shared" si="12"/>
        <v>0</v>
      </c>
      <c r="AI13" s="55">
        <f t="shared" si="13"/>
        <v>0</v>
      </c>
    </row>
    <row r="14" spans="1:37" ht="30.75" customHeight="1" x14ac:dyDescent="0.25">
      <c r="A14" s="57"/>
      <c r="B14" s="57"/>
      <c r="C14" s="59"/>
      <c r="D14" s="119"/>
      <c r="E14" s="124"/>
      <c r="F14" s="43"/>
      <c r="G14" s="58"/>
      <c r="H14" s="123"/>
      <c r="I14" s="132"/>
      <c r="J14" s="135">
        <f t="shared" si="5"/>
        <v>0</v>
      </c>
      <c r="K14" s="64" t="str">
        <f t="shared" si="0"/>
        <v>0</v>
      </c>
      <c r="L14" s="65" t="str">
        <f t="shared" si="1"/>
        <v>0</v>
      </c>
      <c r="M14" s="55">
        <f>SUMIFS($J:$J,$C:$C,Data!$B$6,$B:$B,$B14)</f>
        <v>0</v>
      </c>
      <c r="N14" s="55">
        <f>SUMIFS($J:$J,$C:$C,Data!$B$7,$B:$B,$B14)</f>
        <v>0</v>
      </c>
      <c r="O14" s="55">
        <f>SUMIFS($J:$J,$C:$C,Data!$B$8,$B:$B,$B14)</f>
        <v>0</v>
      </c>
      <c r="P14" s="55">
        <f t="shared" si="6"/>
        <v>0</v>
      </c>
      <c r="Q14" s="55">
        <f t="shared" si="7"/>
        <v>0</v>
      </c>
      <c r="R14" s="25" t="b">
        <f>AND($L14="A",$C$5=Data!$G$24)</f>
        <v>0</v>
      </c>
      <c r="S14" s="25" t="b">
        <f>AND($L14="A",$C$5=Data!$G$23)</f>
        <v>0</v>
      </c>
      <c r="T14" s="55">
        <f t="shared" si="8"/>
        <v>0</v>
      </c>
      <c r="U14" s="55">
        <f t="shared" si="2"/>
        <v>0</v>
      </c>
      <c r="V14" s="25" t="b">
        <f>AND($L14="B",$C$6=Data!$G$24)</f>
        <v>0</v>
      </c>
      <c r="W14" s="25" t="b">
        <f>AND($L14="B",$C$6=Data!$G$23)</f>
        <v>0</v>
      </c>
      <c r="X14" s="55">
        <f t="shared" si="9"/>
        <v>0</v>
      </c>
      <c r="Y14" s="55">
        <f t="shared" si="3"/>
        <v>0</v>
      </c>
      <c r="Z14" s="25" t="b">
        <f>AND($L14="C",$C$7=Data!$G$24)</f>
        <v>0</v>
      </c>
      <c r="AA14" s="25" t="b">
        <f>AND($L14="C",$C$7=Data!$G$23)</f>
        <v>0</v>
      </c>
      <c r="AB14" s="55">
        <f t="shared" si="10"/>
        <v>0</v>
      </c>
      <c r="AC14" s="55">
        <f t="shared" si="4"/>
        <v>0</v>
      </c>
      <c r="AE14" s="55">
        <f t="shared" si="11"/>
        <v>0</v>
      </c>
      <c r="AG14" s="125" t="b">
        <f>OR(AND($C$5=Data!$G$24,K14="A"),AND($C$6=Data!$G$24,K14="B"),AND($C$7=Data!$G$24,K14="C"))*COUNTIFS(B:B,B14,K:K,K14,B:B,"&lt;&gt;"&amp;"",C:C,"&lt;&gt;"&amp;"")&gt;1</f>
        <v>0</v>
      </c>
      <c r="AH14" s="125" t="b">
        <f t="shared" si="12"/>
        <v>0</v>
      </c>
      <c r="AI14" s="55">
        <f t="shared" si="13"/>
        <v>0</v>
      </c>
    </row>
    <row r="15" spans="1:37" ht="30.75" customHeight="1" x14ac:dyDescent="0.25">
      <c r="A15" s="57"/>
      <c r="B15" s="57"/>
      <c r="C15" s="59"/>
      <c r="D15" s="119"/>
      <c r="E15" s="124"/>
      <c r="F15" s="43"/>
      <c r="G15" s="58"/>
      <c r="H15" s="123"/>
      <c r="I15" s="132"/>
      <c r="J15" s="135">
        <f t="shared" si="5"/>
        <v>0</v>
      </c>
      <c r="K15" s="64" t="str">
        <f t="shared" si="0"/>
        <v>0</v>
      </c>
      <c r="L15" s="65" t="str">
        <f t="shared" si="1"/>
        <v>0</v>
      </c>
      <c r="M15" s="55">
        <f>SUMIFS($J:$J,$C:$C,Data!$B$6,$B:$B,$B15)</f>
        <v>0</v>
      </c>
      <c r="N15" s="55">
        <f>SUMIFS($J:$J,$C:$C,Data!$B$7,$B:$B,$B15)</f>
        <v>0</v>
      </c>
      <c r="O15" s="55">
        <f>SUMIFS($J:$J,$C:$C,Data!$B$8,$B:$B,$B15)</f>
        <v>0</v>
      </c>
      <c r="P15" s="55">
        <f t="shared" si="6"/>
        <v>0</v>
      </c>
      <c r="Q15" s="55">
        <f t="shared" si="7"/>
        <v>0</v>
      </c>
      <c r="R15" s="25" t="b">
        <f>AND($L15="A",$C$5=Data!$G$24)</f>
        <v>0</v>
      </c>
      <c r="S15" s="25" t="b">
        <f>AND($L15="A",$C$5=Data!$G$23)</f>
        <v>0</v>
      </c>
      <c r="T15" s="55">
        <f t="shared" si="8"/>
        <v>0</v>
      </c>
      <c r="U15" s="55">
        <f t="shared" si="2"/>
        <v>0</v>
      </c>
      <c r="V15" s="25" t="b">
        <f>AND($L15="B",$C$6=Data!$G$24)</f>
        <v>0</v>
      </c>
      <c r="W15" s="25" t="b">
        <f>AND($L15="B",$C$6=Data!$G$23)</f>
        <v>0</v>
      </c>
      <c r="X15" s="55">
        <f t="shared" si="9"/>
        <v>0</v>
      </c>
      <c r="Y15" s="55">
        <f t="shared" si="3"/>
        <v>0</v>
      </c>
      <c r="Z15" s="25" t="b">
        <f>AND($L15="C",$C$7=Data!$G$24)</f>
        <v>0</v>
      </c>
      <c r="AA15" s="25" t="b">
        <f>AND($L15="C",$C$7=Data!$G$23)</f>
        <v>0</v>
      </c>
      <c r="AB15" s="55">
        <f t="shared" si="10"/>
        <v>0</v>
      </c>
      <c r="AC15" s="55">
        <f t="shared" si="4"/>
        <v>0</v>
      </c>
      <c r="AE15" s="55">
        <f t="shared" si="11"/>
        <v>0</v>
      </c>
      <c r="AG15" s="125" t="b">
        <f>OR(AND($C$5=Data!$G$24,K15="A"),AND($C$6=Data!$G$24,K15="B"),AND($C$7=Data!$G$24,K15="C"))*COUNTIFS(B:B,B15,K:K,K15,B:B,"&lt;&gt;"&amp;"",C:C,"&lt;&gt;"&amp;"")&gt;1</f>
        <v>0</v>
      </c>
      <c r="AH15" s="125" t="b">
        <f t="shared" si="12"/>
        <v>0</v>
      </c>
      <c r="AI15" s="55">
        <f t="shared" si="13"/>
        <v>0</v>
      </c>
    </row>
    <row r="16" spans="1:37" ht="30.75" customHeight="1" x14ac:dyDescent="0.25">
      <c r="A16" s="57"/>
      <c r="B16" s="57"/>
      <c r="C16" s="59"/>
      <c r="D16" s="119"/>
      <c r="E16" s="43"/>
      <c r="F16" s="43"/>
      <c r="G16" s="58"/>
      <c r="H16" s="123"/>
      <c r="I16" s="132"/>
      <c r="J16" s="135">
        <f t="shared" si="5"/>
        <v>0</v>
      </c>
      <c r="K16" s="64" t="str">
        <f t="shared" si="0"/>
        <v>0</v>
      </c>
      <c r="L16" s="65" t="str">
        <f t="shared" si="1"/>
        <v>0</v>
      </c>
      <c r="M16" s="55">
        <f>SUMIFS($J:$J,$C:$C,Data!$B$6,$B:$B,$B16)</f>
        <v>0</v>
      </c>
      <c r="N16" s="55">
        <f>SUMIFS($J:$J,$C:$C,Data!$B$7,$B:$B,$B16)</f>
        <v>0</v>
      </c>
      <c r="O16" s="55">
        <f>SUMIFS($J:$J,$C:$C,Data!$B$8,$B:$B,$B16)</f>
        <v>0</v>
      </c>
      <c r="P16" s="55">
        <f t="shared" si="6"/>
        <v>0</v>
      </c>
      <c r="Q16" s="55">
        <f t="shared" si="7"/>
        <v>0</v>
      </c>
      <c r="R16" s="25" t="b">
        <f>AND($L16="A",$C$5=Data!$G$24)</f>
        <v>0</v>
      </c>
      <c r="S16" s="25" t="b">
        <f>AND($L16="A",$C$5=Data!$G$23)</f>
        <v>0</v>
      </c>
      <c r="T16" s="55">
        <f t="shared" si="8"/>
        <v>0</v>
      </c>
      <c r="U16" s="55">
        <f t="shared" si="2"/>
        <v>0</v>
      </c>
      <c r="V16" s="25" t="b">
        <f>AND($L16="B",$C$6=Data!$G$24)</f>
        <v>0</v>
      </c>
      <c r="W16" s="25" t="b">
        <f>AND($L16="B",$C$6=Data!$G$23)</f>
        <v>0</v>
      </c>
      <c r="X16" s="55">
        <f t="shared" si="9"/>
        <v>0</v>
      </c>
      <c r="Y16" s="55">
        <f t="shared" si="3"/>
        <v>0</v>
      </c>
      <c r="Z16" s="25" t="b">
        <f>AND($L16="C",$C$7=Data!$G$24)</f>
        <v>0</v>
      </c>
      <c r="AA16" s="25" t="b">
        <f>AND($L16="C",$C$7=Data!$G$23)</f>
        <v>0</v>
      </c>
      <c r="AB16" s="55">
        <f t="shared" si="10"/>
        <v>0</v>
      </c>
      <c r="AC16" s="55">
        <f t="shared" si="4"/>
        <v>0</v>
      </c>
      <c r="AE16" s="55">
        <f t="shared" si="11"/>
        <v>0</v>
      </c>
      <c r="AG16" s="125" t="b">
        <f>OR(AND($C$5=Data!$G$24,K16="A"),AND($C$6=Data!$G$24,K16="B"),AND($C$7=Data!$G$24,K16="C"))*COUNTIFS(B:B,B16,K:K,K16,B:B,"&lt;&gt;"&amp;"",C:C,"&lt;&gt;"&amp;"")&gt;1</f>
        <v>0</v>
      </c>
      <c r="AH16" s="125" t="b">
        <f t="shared" si="12"/>
        <v>0</v>
      </c>
      <c r="AI16" s="55">
        <f t="shared" si="13"/>
        <v>0</v>
      </c>
    </row>
    <row r="17" spans="1:35" ht="30.75" customHeight="1" x14ac:dyDescent="0.25">
      <c r="A17" s="57"/>
      <c r="B17" s="57"/>
      <c r="C17" s="59"/>
      <c r="D17" s="119"/>
      <c r="E17" s="43"/>
      <c r="F17" s="43"/>
      <c r="G17" s="58"/>
      <c r="H17" s="123"/>
      <c r="I17" s="132"/>
      <c r="J17" s="135">
        <f t="shared" si="5"/>
        <v>0</v>
      </c>
      <c r="K17" s="64" t="str">
        <f t="shared" si="0"/>
        <v>0</v>
      </c>
      <c r="L17" s="65" t="str">
        <f t="shared" si="1"/>
        <v>0</v>
      </c>
      <c r="M17" s="55">
        <f>SUMIFS($J:$J,$C:$C,Data!$B$6,$B:$B,$B17)</f>
        <v>0</v>
      </c>
      <c r="N17" s="55">
        <f>SUMIFS($J:$J,$C:$C,Data!$B$7,$B:$B,$B17)</f>
        <v>0</v>
      </c>
      <c r="O17" s="55">
        <f>SUMIFS($J:$J,$C:$C,Data!$B$8,$B:$B,$B17)</f>
        <v>0</v>
      </c>
      <c r="P17" s="55">
        <f t="shared" si="6"/>
        <v>0</v>
      </c>
      <c r="Q17" s="55">
        <f t="shared" si="7"/>
        <v>0</v>
      </c>
      <c r="R17" s="25" t="b">
        <f>AND($L17="A",$C$5=Data!$G$24)</f>
        <v>0</v>
      </c>
      <c r="S17" s="25" t="b">
        <f>AND($L17="A",$C$5=Data!$G$23)</f>
        <v>0</v>
      </c>
      <c r="T17" s="55">
        <f t="shared" si="8"/>
        <v>0</v>
      </c>
      <c r="U17" s="55">
        <f t="shared" si="2"/>
        <v>0</v>
      </c>
      <c r="V17" s="25" t="b">
        <f>AND($L17="B",$C$6=Data!$G$24)</f>
        <v>0</v>
      </c>
      <c r="W17" s="25" t="b">
        <f>AND($L17="B",$C$6=Data!$G$23)</f>
        <v>0</v>
      </c>
      <c r="X17" s="55">
        <f t="shared" si="9"/>
        <v>0</v>
      </c>
      <c r="Y17" s="55">
        <f t="shared" si="3"/>
        <v>0</v>
      </c>
      <c r="Z17" s="25" t="b">
        <f>AND($L17="C",$C$7=Data!$G$24)</f>
        <v>0</v>
      </c>
      <c r="AA17" s="25" t="b">
        <f>AND($L17="C",$C$7=Data!$G$23)</f>
        <v>0</v>
      </c>
      <c r="AB17" s="55">
        <f t="shared" si="10"/>
        <v>0</v>
      </c>
      <c r="AC17" s="55">
        <f t="shared" si="4"/>
        <v>0</v>
      </c>
      <c r="AE17" s="55">
        <f t="shared" si="11"/>
        <v>0</v>
      </c>
      <c r="AG17" s="125" t="b">
        <f>OR(AND($C$5=Data!$G$24,K17="A"),AND($C$6=Data!$G$24,K17="B"),AND($C$7=Data!$G$24,K17="C"))*COUNTIFS(B:B,B17,K:K,K17,B:B,"&lt;&gt;"&amp;"",C:C,"&lt;&gt;"&amp;"")&gt;1</f>
        <v>0</v>
      </c>
      <c r="AH17" s="125" t="b">
        <f t="shared" si="12"/>
        <v>0</v>
      </c>
      <c r="AI17" s="55">
        <f t="shared" si="13"/>
        <v>0</v>
      </c>
    </row>
    <row r="18" spans="1:35" ht="30.75" customHeight="1" x14ac:dyDescent="0.25">
      <c r="A18" s="57"/>
      <c r="B18" s="57"/>
      <c r="C18" s="59"/>
      <c r="D18" s="119"/>
      <c r="E18" s="43"/>
      <c r="F18" s="43"/>
      <c r="G18" s="58"/>
      <c r="H18" s="123"/>
      <c r="I18" s="132"/>
      <c r="J18" s="135">
        <f t="shared" si="5"/>
        <v>0</v>
      </c>
      <c r="K18" s="64" t="str">
        <f t="shared" si="0"/>
        <v>0</v>
      </c>
      <c r="L18" s="65" t="str">
        <f t="shared" si="1"/>
        <v>0</v>
      </c>
      <c r="M18" s="55">
        <f>SUMIFS($J:$J,$C:$C,Data!$B$6,$B:$B,$B18)</f>
        <v>0</v>
      </c>
      <c r="N18" s="55">
        <f>SUMIFS($J:$J,$C:$C,Data!$B$7,$B:$B,$B18)</f>
        <v>0</v>
      </c>
      <c r="O18" s="55">
        <f>SUMIFS($J:$J,$C:$C,Data!$B$8,$B:$B,$B18)</f>
        <v>0</v>
      </c>
      <c r="P18" s="55">
        <f t="shared" si="6"/>
        <v>0</v>
      </c>
      <c r="Q18" s="55">
        <f t="shared" si="7"/>
        <v>0</v>
      </c>
      <c r="R18" s="25" t="b">
        <f>AND($L18="A",$C$5=Data!$G$24)</f>
        <v>0</v>
      </c>
      <c r="S18" s="25" t="b">
        <f>AND($L18="A",$C$5=Data!$G$23)</f>
        <v>0</v>
      </c>
      <c r="T18" s="55">
        <f t="shared" si="8"/>
        <v>0</v>
      </c>
      <c r="U18" s="55">
        <f t="shared" si="2"/>
        <v>0</v>
      </c>
      <c r="V18" s="25" t="b">
        <f>AND($L18="B",$C$6=Data!$G$24)</f>
        <v>0</v>
      </c>
      <c r="W18" s="25" t="b">
        <f>AND($L18="B",$C$6=Data!$G$23)</f>
        <v>0</v>
      </c>
      <c r="X18" s="55">
        <f t="shared" si="9"/>
        <v>0</v>
      </c>
      <c r="Y18" s="55">
        <f t="shared" si="3"/>
        <v>0</v>
      </c>
      <c r="Z18" s="25" t="b">
        <f>AND($L18="C",$C$7=Data!$G$24)</f>
        <v>0</v>
      </c>
      <c r="AA18" s="25" t="b">
        <f>AND($L18="C",$C$7=Data!$G$23)</f>
        <v>0</v>
      </c>
      <c r="AB18" s="55">
        <f t="shared" si="10"/>
        <v>0</v>
      </c>
      <c r="AC18" s="55">
        <f t="shared" si="4"/>
        <v>0</v>
      </c>
      <c r="AE18" s="55">
        <f t="shared" si="11"/>
        <v>0</v>
      </c>
      <c r="AG18" s="125" t="b">
        <f>OR(AND($C$5=Data!$G$24,K18="A"),AND($C$6=Data!$G$24,K18="B"),AND($C$7=Data!$G$24,K18="C"))*COUNTIFS(B:B,B18,K:K,K18,B:B,"&lt;&gt;"&amp;"",C:C,"&lt;&gt;"&amp;"")&gt;1</f>
        <v>0</v>
      </c>
      <c r="AH18" s="125" t="b">
        <f t="shared" si="12"/>
        <v>0</v>
      </c>
      <c r="AI18" s="55">
        <f t="shared" si="13"/>
        <v>0</v>
      </c>
    </row>
    <row r="19" spans="1:35" ht="30.75" customHeight="1" x14ac:dyDescent="0.25">
      <c r="A19" s="57"/>
      <c r="B19" s="57"/>
      <c r="C19" s="59"/>
      <c r="D19" s="119"/>
      <c r="E19" s="43"/>
      <c r="F19" s="43"/>
      <c r="G19" s="58"/>
      <c r="H19" s="123"/>
      <c r="I19" s="132"/>
      <c r="J19" s="135">
        <f t="shared" si="5"/>
        <v>0</v>
      </c>
      <c r="K19" s="64" t="str">
        <f t="shared" si="0"/>
        <v>0</v>
      </c>
      <c r="L19" s="65" t="str">
        <f t="shared" si="1"/>
        <v>0</v>
      </c>
      <c r="M19" s="55">
        <f>SUMIFS($J:$J,$C:$C,Data!$B$6,$B:$B,$B19)</f>
        <v>0</v>
      </c>
      <c r="N19" s="55">
        <f>SUMIFS($J:$J,$C:$C,Data!$B$7,$B:$B,$B19)</f>
        <v>0</v>
      </c>
      <c r="O19" s="55">
        <f>SUMIFS($J:$J,$C:$C,Data!$B$8,$B:$B,$B19)</f>
        <v>0</v>
      </c>
      <c r="P19" s="55">
        <f t="shared" si="6"/>
        <v>0</v>
      </c>
      <c r="Q19" s="55">
        <f t="shared" si="7"/>
        <v>0</v>
      </c>
      <c r="R19" s="25" t="b">
        <f>AND($L19="A",$C$5=Data!$G$24)</f>
        <v>0</v>
      </c>
      <c r="S19" s="25" t="b">
        <f>AND($L19="A",$C$5=Data!$G$23)</f>
        <v>0</v>
      </c>
      <c r="T19" s="55">
        <f t="shared" si="8"/>
        <v>0</v>
      </c>
      <c r="U19" s="55">
        <f t="shared" si="2"/>
        <v>0</v>
      </c>
      <c r="V19" s="25" t="b">
        <f>AND($L19="B",$C$6=Data!$G$24)</f>
        <v>0</v>
      </c>
      <c r="W19" s="25" t="b">
        <f>AND($L19="B",$C$6=Data!$G$23)</f>
        <v>0</v>
      </c>
      <c r="X19" s="55">
        <f t="shared" si="9"/>
        <v>0</v>
      </c>
      <c r="Y19" s="55">
        <f t="shared" si="3"/>
        <v>0</v>
      </c>
      <c r="Z19" s="25" t="b">
        <f>AND($L19="C",$C$7=Data!$G$24)</f>
        <v>0</v>
      </c>
      <c r="AA19" s="25" t="b">
        <f>AND($L19="C",$C$7=Data!$G$23)</f>
        <v>0</v>
      </c>
      <c r="AB19" s="55">
        <f t="shared" si="10"/>
        <v>0</v>
      </c>
      <c r="AC19" s="55">
        <f t="shared" si="4"/>
        <v>0</v>
      </c>
      <c r="AE19" s="55">
        <f t="shared" si="11"/>
        <v>0</v>
      </c>
      <c r="AG19" s="125" t="b">
        <f>OR(AND($C$5=Data!$G$24,K19="A"),AND($C$6=Data!$G$24,K19="B"),AND($C$7=Data!$G$24,K19="C"))*COUNTIFS(B:B,B19,K:K,K19,B:B,"&lt;&gt;"&amp;"",C:C,"&lt;&gt;"&amp;"")&gt;1</f>
        <v>0</v>
      </c>
      <c r="AH19" s="125" t="b">
        <f t="shared" si="12"/>
        <v>0</v>
      </c>
      <c r="AI19" s="55">
        <f t="shared" si="13"/>
        <v>0</v>
      </c>
    </row>
    <row r="20" spans="1:35" ht="30.75" customHeight="1" x14ac:dyDescent="0.25">
      <c r="A20" s="57"/>
      <c r="B20" s="57"/>
      <c r="C20" s="59"/>
      <c r="D20" s="119"/>
      <c r="E20" s="43"/>
      <c r="F20" s="43"/>
      <c r="G20" s="58"/>
      <c r="H20" s="123"/>
      <c r="I20" s="132"/>
      <c r="J20" s="135">
        <f t="shared" si="5"/>
        <v>0</v>
      </c>
      <c r="K20" s="64" t="str">
        <f t="shared" si="0"/>
        <v>0</v>
      </c>
      <c r="L20" s="65" t="str">
        <f t="shared" si="1"/>
        <v>0</v>
      </c>
      <c r="M20" s="55">
        <f>SUMIFS($J:$J,$C:$C,Data!$B$6,$B:$B,$B20)</f>
        <v>0</v>
      </c>
      <c r="N20" s="55">
        <f>SUMIFS($J:$J,$C:$C,Data!$B$7,$B:$B,$B20)</f>
        <v>0</v>
      </c>
      <c r="O20" s="55">
        <f>SUMIFS($J:$J,$C:$C,Data!$B$8,$B:$B,$B20)</f>
        <v>0</v>
      </c>
      <c r="P20" s="55">
        <f t="shared" si="6"/>
        <v>0</v>
      </c>
      <c r="Q20" s="55">
        <f t="shared" si="7"/>
        <v>0</v>
      </c>
      <c r="R20" s="25" t="b">
        <f>AND($L20="A",$C$5=Data!$G$24)</f>
        <v>0</v>
      </c>
      <c r="S20" s="25" t="b">
        <f>AND($L20="A",$C$5=Data!$G$23)</f>
        <v>0</v>
      </c>
      <c r="T20" s="55">
        <f t="shared" si="8"/>
        <v>0</v>
      </c>
      <c r="U20" s="55">
        <f t="shared" si="2"/>
        <v>0</v>
      </c>
      <c r="V20" s="25" t="b">
        <f>AND($L20="B",$C$6=Data!$G$24)</f>
        <v>0</v>
      </c>
      <c r="W20" s="25" t="b">
        <f>AND($L20="B",$C$6=Data!$G$23)</f>
        <v>0</v>
      </c>
      <c r="X20" s="55">
        <f t="shared" si="9"/>
        <v>0</v>
      </c>
      <c r="Y20" s="55">
        <f t="shared" si="3"/>
        <v>0</v>
      </c>
      <c r="Z20" s="25" t="b">
        <f>AND($L20="C",$C$7=Data!$G$24)</f>
        <v>0</v>
      </c>
      <c r="AA20" s="25" t="b">
        <f>AND($L20="C",$C$7=Data!$G$23)</f>
        <v>0</v>
      </c>
      <c r="AB20" s="55">
        <f t="shared" si="10"/>
        <v>0</v>
      </c>
      <c r="AC20" s="55">
        <f t="shared" si="4"/>
        <v>0</v>
      </c>
      <c r="AE20" s="55">
        <f t="shared" si="11"/>
        <v>0</v>
      </c>
      <c r="AG20" s="125" t="b">
        <f>OR(AND($C$5=Data!$G$24,K20="A"),AND($C$6=Data!$G$24,K20="B"),AND($C$7=Data!$G$24,K20="C"))*COUNTIFS(B:B,B20,K:K,K20,B:B,"&lt;&gt;"&amp;"",C:C,"&lt;&gt;"&amp;"")&gt;1</f>
        <v>0</v>
      </c>
      <c r="AH20" s="125" t="b">
        <f t="shared" si="12"/>
        <v>0</v>
      </c>
      <c r="AI20" s="55">
        <f t="shared" si="13"/>
        <v>0</v>
      </c>
    </row>
    <row r="21" spans="1:35" ht="30.75" customHeight="1" x14ac:dyDescent="0.25">
      <c r="A21" s="57"/>
      <c r="B21" s="57"/>
      <c r="C21" s="59"/>
      <c r="D21" s="119"/>
      <c r="E21" s="43"/>
      <c r="F21" s="43"/>
      <c r="G21" s="58"/>
      <c r="H21" s="123"/>
      <c r="I21" s="132"/>
      <c r="J21" s="135">
        <f t="shared" si="5"/>
        <v>0</v>
      </c>
      <c r="K21" s="64" t="str">
        <f t="shared" si="0"/>
        <v>0</v>
      </c>
      <c r="L21" s="65" t="str">
        <f t="shared" si="1"/>
        <v>0</v>
      </c>
      <c r="M21" s="55">
        <f>SUMIFS($J:$J,$C:$C,Data!$B$6,$B:$B,$B21)</f>
        <v>0</v>
      </c>
      <c r="N21" s="55">
        <f>SUMIFS($J:$J,$C:$C,Data!$B$7,$B:$B,$B21)</f>
        <v>0</v>
      </c>
      <c r="O21" s="55">
        <f>SUMIFS($J:$J,$C:$C,Data!$B$8,$B:$B,$B21)</f>
        <v>0</v>
      </c>
      <c r="P21" s="55">
        <f t="shared" si="6"/>
        <v>0</v>
      </c>
      <c r="Q21" s="55">
        <f t="shared" si="7"/>
        <v>0</v>
      </c>
      <c r="R21" s="25" t="b">
        <f>AND($L21="A",$C$5=Data!$G$24)</f>
        <v>0</v>
      </c>
      <c r="S21" s="25" t="b">
        <f>AND($L21="A",$C$5=Data!$G$23)</f>
        <v>0</v>
      </c>
      <c r="T21" s="55">
        <f t="shared" si="8"/>
        <v>0</v>
      </c>
      <c r="U21" s="55">
        <f t="shared" si="2"/>
        <v>0</v>
      </c>
      <c r="V21" s="25" t="b">
        <f>AND($L21="B",$C$6=Data!$G$24)</f>
        <v>0</v>
      </c>
      <c r="W21" s="25" t="b">
        <f>AND($L21="B",$C$6=Data!$G$23)</f>
        <v>0</v>
      </c>
      <c r="X21" s="55">
        <f t="shared" si="9"/>
        <v>0</v>
      </c>
      <c r="Y21" s="55">
        <f t="shared" si="3"/>
        <v>0</v>
      </c>
      <c r="Z21" s="25" t="b">
        <f>AND($L21="C",$C$7=Data!$G$24)</f>
        <v>0</v>
      </c>
      <c r="AA21" s="25" t="b">
        <f>AND($L21="C",$C$7=Data!$G$23)</f>
        <v>0</v>
      </c>
      <c r="AB21" s="55">
        <f t="shared" si="10"/>
        <v>0</v>
      </c>
      <c r="AC21" s="55">
        <f t="shared" si="4"/>
        <v>0</v>
      </c>
      <c r="AE21" s="55">
        <f t="shared" si="11"/>
        <v>0</v>
      </c>
      <c r="AG21" s="125" t="b">
        <f>OR(AND($C$5=Data!$G$24,K21="A"),AND($C$6=Data!$G$24,K21="B"),AND($C$7=Data!$G$24,K21="C"))*COUNTIFS(B:B,B21,K:K,K21,B:B,"&lt;&gt;"&amp;"",C:C,"&lt;&gt;"&amp;"")&gt;1</f>
        <v>0</v>
      </c>
      <c r="AH21" s="125" t="b">
        <f t="shared" si="12"/>
        <v>0</v>
      </c>
      <c r="AI21" s="55">
        <f t="shared" si="13"/>
        <v>0</v>
      </c>
    </row>
    <row r="22" spans="1:35" ht="30.75" customHeight="1" x14ac:dyDescent="0.25">
      <c r="A22" s="57"/>
      <c r="B22" s="57"/>
      <c r="C22" s="59"/>
      <c r="D22" s="119"/>
      <c r="E22" s="43"/>
      <c r="F22" s="43"/>
      <c r="G22" s="58"/>
      <c r="H22" s="123"/>
      <c r="I22" s="132"/>
      <c r="J22" s="135">
        <f t="shared" si="5"/>
        <v>0</v>
      </c>
      <c r="K22" s="64" t="str">
        <f t="shared" si="0"/>
        <v>0</v>
      </c>
      <c r="L22" s="65" t="str">
        <f t="shared" si="1"/>
        <v>0</v>
      </c>
      <c r="M22" s="55">
        <f>SUMIFS($J:$J,$C:$C,Data!$B$6,$B:$B,$B22)</f>
        <v>0</v>
      </c>
      <c r="N22" s="55">
        <f>SUMIFS($J:$J,$C:$C,Data!$B$7,$B:$B,$B22)</f>
        <v>0</v>
      </c>
      <c r="O22" s="55">
        <f>SUMIFS($J:$J,$C:$C,Data!$B$8,$B:$B,$B22)</f>
        <v>0</v>
      </c>
      <c r="P22" s="55">
        <f t="shared" si="6"/>
        <v>0</v>
      </c>
      <c r="Q22" s="55">
        <f t="shared" si="7"/>
        <v>0</v>
      </c>
      <c r="R22" s="25" t="b">
        <f>AND($L22="A",$C$5=Data!$G$24)</f>
        <v>0</v>
      </c>
      <c r="S22" s="25" t="b">
        <f>AND($L22="A",$C$5=Data!$G$23)</f>
        <v>0</v>
      </c>
      <c r="T22" s="55">
        <f t="shared" si="8"/>
        <v>0</v>
      </c>
      <c r="U22" s="55">
        <f t="shared" si="2"/>
        <v>0</v>
      </c>
      <c r="V22" s="25" t="b">
        <f>AND($L22="B",$C$6=Data!$G$24)</f>
        <v>0</v>
      </c>
      <c r="W22" s="25" t="b">
        <f>AND($L22="B",$C$6=Data!$G$23)</f>
        <v>0</v>
      </c>
      <c r="X22" s="55">
        <f t="shared" si="9"/>
        <v>0</v>
      </c>
      <c r="Y22" s="55">
        <f t="shared" si="3"/>
        <v>0</v>
      </c>
      <c r="Z22" s="25" t="b">
        <f>AND($L22="C",$C$7=Data!$G$24)</f>
        <v>0</v>
      </c>
      <c r="AA22" s="25" t="b">
        <f>AND($L22="C",$C$7=Data!$G$23)</f>
        <v>0</v>
      </c>
      <c r="AB22" s="55">
        <f t="shared" si="10"/>
        <v>0</v>
      </c>
      <c r="AC22" s="55">
        <f t="shared" si="4"/>
        <v>0</v>
      </c>
      <c r="AE22" s="55">
        <f t="shared" si="11"/>
        <v>0</v>
      </c>
      <c r="AG22" s="125" t="b">
        <f>OR(AND($C$5=Data!$G$24,K22="A"),AND($C$6=Data!$G$24,K22="B"),AND($C$7=Data!$G$24,K22="C"))*COUNTIFS(B:B,B22,K:K,K22,B:B,"&lt;&gt;"&amp;"",C:C,"&lt;&gt;"&amp;"")&gt;1</f>
        <v>0</v>
      </c>
      <c r="AH22" s="125" t="b">
        <f t="shared" si="12"/>
        <v>0</v>
      </c>
      <c r="AI22" s="55">
        <f t="shared" si="13"/>
        <v>0</v>
      </c>
    </row>
    <row r="23" spans="1:35" ht="30.75" customHeight="1" x14ac:dyDescent="0.25">
      <c r="A23" s="57"/>
      <c r="B23" s="57"/>
      <c r="C23" s="59"/>
      <c r="D23" s="119"/>
      <c r="E23" s="43"/>
      <c r="F23" s="43"/>
      <c r="G23" s="58"/>
      <c r="H23" s="123"/>
      <c r="I23" s="132"/>
      <c r="J23" s="135">
        <f t="shared" si="5"/>
        <v>0</v>
      </c>
      <c r="K23" s="64" t="str">
        <f t="shared" si="0"/>
        <v>0</v>
      </c>
      <c r="L23" s="65" t="str">
        <f t="shared" si="1"/>
        <v>0</v>
      </c>
      <c r="M23" s="55">
        <f>SUMIFS($J:$J,$C:$C,Data!$B$6,$B:$B,$B23)</f>
        <v>0</v>
      </c>
      <c r="N23" s="55">
        <f>SUMIFS($J:$J,$C:$C,Data!$B$7,$B:$B,$B23)</f>
        <v>0</v>
      </c>
      <c r="O23" s="55">
        <f>SUMIFS($J:$J,$C:$C,Data!$B$8,$B:$B,$B23)</f>
        <v>0</v>
      </c>
      <c r="P23" s="55">
        <f t="shared" si="6"/>
        <v>0</v>
      </c>
      <c r="Q23" s="55">
        <f t="shared" si="7"/>
        <v>0</v>
      </c>
      <c r="R23" s="25" t="b">
        <f>AND($L23="A",$C$5=Data!$G$24)</f>
        <v>0</v>
      </c>
      <c r="S23" s="25" t="b">
        <f>AND($L23="A",$C$5=Data!$G$23)</f>
        <v>0</v>
      </c>
      <c r="T23" s="55">
        <f t="shared" si="8"/>
        <v>0</v>
      </c>
      <c r="U23" s="55">
        <f t="shared" si="2"/>
        <v>0</v>
      </c>
      <c r="V23" s="25" t="b">
        <f>AND($L23="B",$C$6=Data!$G$24)</f>
        <v>0</v>
      </c>
      <c r="W23" s="25" t="b">
        <f>AND($L23="B",$C$6=Data!$G$23)</f>
        <v>0</v>
      </c>
      <c r="X23" s="55">
        <f t="shared" si="9"/>
        <v>0</v>
      </c>
      <c r="Y23" s="55">
        <f t="shared" si="3"/>
        <v>0</v>
      </c>
      <c r="Z23" s="25" t="b">
        <f>AND($L23="C",$C$7=Data!$G$24)</f>
        <v>0</v>
      </c>
      <c r="AA23" s="25" t="b">
        <f>AND($L23="C",$C$7=Data!$G$23)</f>
        <v>0</v>
      </c>
      <c r="AB23" s="55">
        <f t="shared" si="10"/>
        <v>0</v>
      </c>
      <c r="AC23" s="55">
        <f t="shared" si="4"/>
        <v>0</v>
      </c>
      <c r="AE23" s="55">
        <f t="shared" si="11"/>
        <v>0</v>
      </c>
      <c r="AG23" s="125" t="b">
        <f>OR(AND($C$5=Data!$G$24,K23="A"),AND($C$6=Data!$G$24,K23="B"),AND($C$7=Data!$G$24,K23="C"))*COUNTIFS(B:B,B23,K:K,K23,B:B,"&lt;&gt;"&amp;"",C:C,"&lt;&gt;"&amp;"")&gt;1</f>
        <v>0</v>
      </c>
      <c r="AH23" s="125" t="b">
        <f t="shared" si="12"/>
        <v>0</v>
      </c>
      <c r="AI23" s="55">
        <f t="shared" si="13"/>
        <v>0</v>
      </c>
    </row>
    <row r="24" spans="1:35" ht="30.75" customHeight="1" x14ac:dyDescent="0.25">
      <c r="A24" s="57"/>
      <c r="B24" s="57"/>
      <c r="C24" s="59"/>
      <c r="D24" s="119"/>
      <c r="E24" s="43"/>
      <c r="F24" s="43"/>
      <c r="G24" s="58"/>
      <c r="H24" s="123"/>
      <c r="I24" s="132"/>
      <c r="J24" s="135">
        <f t="shared" si="5"/>
        <v>0</v>
      </c>
      <c r="K24" s="64" t="str">
        <f t="shared" si="0"/>
        <v>0</v>
      </c>
      <c r="L24" s="65" t="str">
        <f t="shared" si="1"/>
        <v>0</v>
      </c>
      <c r="M24" s="55">
        <f>SUMIFS($J:$J,$C:$C,Data!$B$6,$B:$B,$B24)</f>
        <v>0</v>
      </c>
      <c r="N24" s="55">
        <f>SUMIFS($J:$J,$C:$C,Data!$B$7,$B:$B,$B24)</f>
        <v>0</v>
      </c>
      <c r="O24" s="55">
        <f>SUMIFS($J:$J,$C:$C,Data!$B$8,$B:$B,$B24)</f>
        <v>0</v>
      </c>
      <c r="P24" s="55">
        <f t="shared" si="6"/>
        <v>0</v>
      </c>
      <c r="Q24" s="55">
        <f t="shared" si="7"/>
        <v>0</v>
      </c>
      <c r="R24" s="25" t="b">
        <f>AND($L24="A",$C$5=Data!$G$24)</f>
        <v>0</v>
      </c>
      <c r="S24" s="25" t="b">
        <f>AND($L24="A",$C$5=Data!$G$23)</f>
        <v>0</v>
      </c>
      <c r="T24" s="55">
        <f t="shared" si="8"/>
        <v>0</v>
      </c>
      <c r="U24" s="55">
        <f t="shared" si="2"/>
        <v>0</v>
      </c>
      <c r="V24" s="25" t="b">
        <f>AND($L24="B",$C$6=Data!$G$24)</f>
        <v>0</v>
      </c>
      <c r="W24" s="25" t="b">
        <f>AND($L24="B",$C$6=Data!$G$23)</f>
        <v>0</v>
      </c>
      <c r="X24" s="55">
        <f t="shared" si="9"/>
        <v>0</v>
      </c>
      <c r="Y24" s="55">
        <f t="shared" si="3"/>
        <v>0</v>
      </c>
      <c r="Z24" s="25" t="b">
        <f>AND($L24="C",$C$7=Data!$G$24)</f>
        <v>0</v>
      </c>
      <c r="AA24" s="25" t="b">
        <f>AND($L24="C",$C$7=Data!$G$23)</f>
        <v>0</v>
      </c>
      <c r="AB24" s="55">
        <f t="shared" si="10"/>
        <v>0</v>
      </c>
      <c r="AC24" s="55">
        <f t="shared" si="4"/>
        <v>0</v>
      </c>
      <c r="AE24" s="55">
        <f t="shared" si="11"/>
        <v>0</v>
      </c>
      <c r="AG24" s="125" t="b">
        <f>OR(AND($C$5=Data!$G$24,K24="A"),AND($C$6=Data!$G$24,K24="B"),AND($C$7=Data!$G$24,K24="C"))*COUNTIFS(B:B,B24,K:K,K24,B:B,"&lt;&gt;"&amp;"",C:C,"&lt;&gt;"&amp;"")&gt;1</f>
        <v>0</v>
      </c>
      <c r="AH24" s="125" t="b">
        <f t="shared" si="12"/>
        <v>0</v>
      </c>
      <c r="AI24" s="55">
        <f t="shared" si="13"/>
        <v>0</v>
      </c>
    </row>
    <row r="25" spans="1:35" ht="30.75" customHeight="1" x14ac:dyDescent="0.25">
      <c r="A25" s="57"/>
      <c r="B25" s="57"/>
      <c r="C25" s="59"/>
      <c r="D25" s="119"/>
      <c r="E25" s="43"/>
      <c r="F25" s="43"/>
      <c r="G25" s="58"/>
      <c r="H25" s="123"/>
      <c r="I25" s="132"/>
      <c r="J25" s="135">
        <f t="shared" si="5"/>
        <v>0</v>
      </c>
      <c r="K25" s="64" t="str">
        <f t="shared" si="0"/>
        <v>0</v>
      </c>
      <c r="L25" s="65" t="str">
        <f t="shared" si="1"/>
        <v>0</v>
      </c>
      <c r="M25" s="55">
        <f>SUMIFS($J:$J,$C:$C,Data!$B$6,$B:$B,$B25)</f>
        <v>0</v>
      </c>
      <c r="N25" s="55">
        <f>SUMIFS($J:$J,$C:$C,Data!$B$7,$B:$B,$B25)</f>
        <v>0</v>
      </c>
      <c r="O25" s="55">
        <f>SUMIFS($J:$J,$C:$C,Data!$B$8,$B:$B,$B25)</f>
        <v>0</v>
      </c>
      <c r="P25" s="55">
        <f t="shared" si="6"/>
        <v>0</v>
      </c>
      <c r="Q25" s="55">
        <f t="shared" si="7"/>
        <v>0</v>
      </c>
      <c r="R25" s="25" t="b">
        <f>AND($L25="A",$C$5=Data!$G$24)</f>
        <v>0</v>
      </c>
      <c r="S25" s="25" t="b">
        <f>AND($L25="A",$C$5=Data!$G$23)</f>
        <v>0</v>
      </c>
      <c r="T25" s="55">
        <f t="shared" si="8"/>
        <v>0</v>
      </c>
      <c r="U25" s="55">
        <f t="shared" si="2"/>
        <v>0</v>
      </c>
      <c r="V25" s="25" t="b">
        <f>AND($L25="B",$C$6=Data!$G$24)</f>
        <v>0</v>
      </c>
      <c r="W25" s="25" t="b">
        <f>AND($L25="B",$C$6=Data!$G$23)</f>
        <v>0</v>
      </c>
      <c r="X25" s="55">
        <f t="shared" si="9"/>
        <v>0</v>
      </c>
      <c r="Y25" s="55">
        <f t="shared" si="3"/>
        <v>0</v>
      </c>
      <c r="Z25" s="25" t="b">
        <f>AND($L25="C",$C$7=Data!$G$24)</f>
        <v>0</v>
      </c>
      <c r="AA25" s="25" t="b">
        <f>AND($L25="C",$C$7=Data!$G$23)</f>
        <v>0</v>
      </c>
      <c r="AB25" s="55">
        <f t="shared" si="10"/>
        <v>0</v>
      </c>
      <c r="AC25" s="55">
        <f t="shared" si="4"/>
        <v>0</v>
      </c>
      <c r="AE25" s="55">
        <f t="shared" si="11"/>
        <v>0</v>
      </c>
      <c r="AG25" s="125" t="b">
        <f>OR(AND($C$5=Data!$G$24,K25="A"),AND($C$6=Data!$G$24,K25="B"),AND($C$7=Data!$G$24,K25="C"))*COUNTIFS(B:B,B25,K:K,K25,B:B,"&lt;&gt;"&amp;"",C:C,"&lt;&gt;"&amp;"")&gt;1</f>
        <v>0</v>
      </c>
      <c r="AH25" s="125" t="b">
        <f t="shared" si="12"/>
        <v>0</v>
      </c>
      <c r="AI25" s="55">
        <f t="shared" si="13"/>
        <v>0</v>
      </c>
    </row>
    <row r="26" spans="1:35" ht="30.75" customHeight="1" x14ac:dyDescent="0.25">
      <c r="A26" s="57"/>
      <c r="B26" s="57"/>
      <c r="C26" s="59"/>
      <c r="D26" s="119"/>
      <c r="E26" s="43"/>
      <c r="F26" s="43"/>
      <c r="G26" s="58"/>
      <c r="H26" s="123"/>
      <c r="I26" s="132"/>
      <c r="J26" s="135">
        <f t="shared" si="5"/>
        <v>0</v>
      </c>
      <c r="K26" s="64" t="str">
        <f t="shared" si="0"/>
        <v>0</v>
      </c>
      <c r="L26" s="65" t="str">
        <f t="shared" si="1"/>
        <v>0</v>
      </c>
      <c r="M26" s="55">
        <f>SUMIFS($J:$J,$C:$C,Data!$B$6,$B:$B,$B26)</f>
        <v>0</v>
      </c>
      <c r="N26" s="55">
        <f>SUMIFS($J:$J,$C:$C,Data!$B$7,$B:$B,$B26)</f>
        <v>0</v>
      </c>
      <c r="O26" s="55">
        <f>SUMIFS($J:$J,$C:$C,Data!$B$8,$B:$B,$B26)</f>
        <v>0</v>
      </c>
      <c r="P26" s="55">
        <f t="shared" si="6"/>
        <v>0</v>
      </c>
      <c r="Q26" s="55">
        <f t="shared" si="7"/>
        <v>0</v>
      </c>
      <c r="R26" s="25" t="b">
        <f>AND($L26="A",$C$5=Data!$G$24)</f>
        <v>0</v>
      </c>
      <c r="S26" s="25" t="b">
        <f>AND($L26="A",$C$5=Data!$G$23)</f>
        <v>0</v>
      </c>
      <c r="T26" s="55">
        <f t="shared" si="8"/>
        <v>0</v>
      </c>
      <c r="U26" s="55">
        <f t="shared" si="2"/>
        <v>0</v>
      </c>
      <c r="V26" s="25" t="b">
        <f>AND($L26="B",$C$6=Data!$G$24)</f>
        <v>0</v>
      </c>
      <c r="W26" s="25" t="b">
        <f>AND($L26="B",$C$6=Data!$G$23)</f>
        <v>0</v>
      </c>
      <c r="X26" s="55">
        <f t="shared" si="9"/>
        <v>0</v>
      </c>
      <c r="Y26" s="55">
        <f t="shared" si="3"/>
        <v>0</v>
      </c>
      <c r="Z26" s="25" t="b">
        <f>AND($L26="C",$C$7=Data!$G$24)</f>
        <v>0</v>
      </c>
      <c r="AA26" s="25" t="b">
        <f>AND($L26="C",$C$7=Data!$G$23)</f>
        <v>0</v>
      </c>
      <c r="AB26" s="55">
        <f t="shared" si="10"/>
        <v>0</v>
      </c>
      <c r="AC26" s="55">
        <f t="shared" si="4"/>
        <v>0</v>
      </c>
      <c r="AE26" s="55">
        <f t="shared" si="11"/>
        <v>0</v>
      </c>
      <c r="AG26" s="125" t="b">
        <f>OR(AND($C$5=Data!$G$24,K26="A"),AND($C$6=Data!$G$24,K26="B"),AND($C$7=Data!$G$24,K26="C"))*COUNTIFS(B:B,B26,K:K,K26,B:B,"&lt;&gt;"&amp;"",C:C,"&lt;&gt;"&amp;"")&gt;1</f>
        <v>0</v>
      </c>
      <c r="AH26" s="125" t="b">
        <f t="shared" si="12"/>
        <v>0</v>
      </c>
      <c r="AI26" s="55">
        <f t="shared" si="13"/>
        <v>0</v>
      </c>
    </row>
    <row r="27" spans="1:35" ht="30.75" customHeight="1" x14ac:dyDescent="0.25">
      <c r="A27" s="57"/>
      <c r="B27" s="57"/>
      <c r="C27" s="59"/>
      <c r="D27" s="119"/>
      <c r="E27" s="43"/>
      <c r="F27" s="43"/>
      <c r="G27" s="58"/>
      <c r="H27" s="123"/>
      <c r="I27" s="132"/>
      <c r="J27" s="135">
        <f t="shared" si="5"/>
        <v>0</v>
      </c>
      <c r="K27" s="64" t="str">
        <f t="shared" si="0"/>
        <v>0</v>
      </c>
      <c r="L27" s="65" t="str">
        <f t="shared" si="1"/>
        <v>0</v>
      </c>
      <c r="M27" s="55">
        <f>SUMIFS($J:$J,$C:$C,Data!$B$6,$B:$B,$B27)</f>
        <v>0</v>
      </c>
      <c r="N27" s="55">
        <f>SUMIFS($J:$J,$C:$C,Data!$B$7,$B:$B,$B27)</f>
        <v>0</v>
      </c>
      <c r="O27" s="55">
        <f>SUMIFS($J:$J,$C:$C,Data!$B$8,$B:$B,$B27)</f>
        <v>0</v>
      </c>
      <c r="P27" s="55">
        <f t="shared" si="6"/>
        <v>0</v>
      </c>
      <c r="Q27" s="55">
        <f t="shared" si="7"/>
        <v>0</v>
      </c>
      <c r="R27" s="25" t="b">
        <f>AND($L27="A",$C$5=Data!$G$24)</f>
        <v>0</v>
      </c>
      <c r="S27" s="25" t="b">
        <f>AND($L27="A",$C$5=Data!$G$23)</f>
        <v>0</v>
      </c>
      <c r="T27" s="55">
        <f t="shared" si="8"/>
        <v>0</v>
      </c>
      <c r="U27" s="55">
        <f t="shared" si="2"/>
        <v>0</v>
      </c>
      <c r="V27" s="25" t="b">
        <f>AND($L27="B",$C$6=Data!$G$24)</f>
        <v>0</v>
      </c>
      <c r="W27" s="25" t="b">
        <f>AND($L27="B",$C$6=Data!$G$23)</f>
        <v>0</v>
      </c>
      <c r="X27" s="55">
        <f t="shared" si="9"/>
        <v>0</v>
      </c>
      <c r="Y27" s="55">
        <f t="shared" si="3"/>
        <v>0</v>
      </c>
      <c r="Z27" s="25" t="b">
        <f>AND($L27="C",$C$7=Data!$G$24)</f>
        <v>0</v>
      </c>
      <c r="AA27" s="25" t="b">
        <f>AND($L27="C",$C$7=Data!$G$23)</f>
        <v>0</v>
      </c>
      <c r="AB27" s="55">
        <f t="shared" si="10"/>
        <v>0</v>
      </c>
      <c r="AC27" s="55">
        <f t="shared" si="4"/>
        <v>0</v>
      </c>
      <c r="AE27" s="55">
        <f t="shared" si="11"/>
        <v>0</v>
      </c>
      <c r="AG27" s="125" t="b">
        <f>OR(AND($C$5=Data!$G$24,K27="A"),AND($C$6=Data!$G$24,K27="B"),AND($C$7=Data!$G$24,K27="C"))*COUNTIFS(B:B,B27,K:K,K27,B:B,"&lt;&gt;"&amp;"",C:C,"&lt;&gt;"&amp;"")&gt;1</f>
        <v>0</v>
      </c>
      <c r="AH27" s="125" t="b">
        <f t="shared" si="12"/>
        <v>0</v>
      </c>
      <c r="AI27" s="55">
        <f t="shared" si="13"/>
        <v>0</v>
      </c>
    </row>
    <row r="28" spans="1:35" ht="30.75" customHeight="1" x14ac:dyDescent="0.25">
      <c r="A28" s="57"/>
      <c r="B28" s="57"/>
      <c r="C28" s="59"/>
      <c r="D28" s="119"/>
      <c r="E28" s="43"/>
      <c r="F28" s="43"/>
      <c r="G28" s="58"/>
      <c r="H28" s="123"/>
      <c r="I28" s="132"/>
      <c r="J28" s="135">
        <f t="shared" si="5"/>
        <v>0</v>
      </c>
      <c r="K28" s="64" t="str">
        <f t="shared" si="0"/>
        <v>0</v>
      </c>
      <c r="L28" s="65" t="str">
        <f t="shared" si="1"/>
        <v>0</v>
      </c>
      <c r="M28" s="55">
        <f>SUMIFS($J:$J,$C:$C,Data!$B$6,$B:$B,$B28)</f>
        <v>0</v>
      </c>
      <c r="N28" s="55">
        <f>SUMIFS($J:$J,$C:$C,Data!$B$7,$B:$B,$B28)</f>
        <v>0</v>
      </c>
      <c r="O28" s="55">
        <f>SUMIFS($J:$J,$C:$C,Data!$B$8,$B:$B,$B28)</f>
        <v>0</v>
      </c>
      <c r="P28" s="55">
        <f t="shared" si="6"/>
        <v>0</v>
      </c>
      <c r="Q28" s="55">
        <f t="shared" si="7"/>
        <v>0</v>
      </c>
      <c r="R28" s="25" t="b">
        <f>AND($L28="A",$C$5=Data!$G$24)</f>
        <v>0</v>
      </c>
      <c r="S28" s="25" t="b">
        <f>AND($L28="A",$C$5=Data!$G$23)</f>
        <v>0</v>
      </c>
      <c r="T28" s="55">
        <f t="shared" si="8"/>
        <v>0</v>
      </c>
      <c r="U28" s="55">
        <f t="shared" si="2"/>
        <v>0</v>
      </c>
      <c r="V28" s="25" t="b">
        <f>AND($L28="B",$C$6=Data!$G$24)</f>
        <v>0</v>
      </c>
      <c r="W28" s="25" t="b">
        <f>AND($L28="B",$C$6=Data!$G$23)</f>
        <v>0</v>
      </c>
      <c r="X28" s="55">
        <f t="shared" si="9"/>
        <v>0</v>
      </c>
      <c r="Y28" s="55">
        <f t="shared" si="3"/>
        <v>0</v>
      </c>
      <c r="Z28" s="25" t="b">
        <f>AND($L28="C",$C$7=Data!$G$24)</f>
        <v>0</v>
      </c>
      <c r="AA28" s="25" t="b">
        <f>AND($L28="C",$C$7=Data!$G$23)</f>
        <v>0</v>
      </c>
      <c r="AB28" s="55">
        <f t="shared" si="10"/>
        <v>0</v>
      </c>
      <c r="AC28" s="55">
        <f t="shared" si="4"/>
        <v>0</v>
      </c>
      <c r="AE28" s="55">
        <f t="shared" si="11"/>
        <v>0</v>
      </c>
      <c r="AG28" s="125" t="b">
        <f>OR(AND($C$5=Data!$G$24,K28="A"),AND($C$6=Data!$G$24,K28="B"),AND($C$7=Data!$G$24,K28="C"))*COUNTIFS(B:B,B28,K:K,K28,B:B,"&lt;&gt;"&amp;"",C:C,"&lt;&gt;"&amp;"")&gt;1</f>
        <v>0</v>
      </c>
      <c r="AH28" s="125" t="b">
        <f t="shared" si="12"/>
        <v>0</v>
      </c>
      <c r="AI28" s="55">
        <f t="shared" si="13"/>
        <v>0</v>
      </c>
    </row>
    <row r="29" spans="1:35" ht="30.75" customHeight="1" x14ac:dyDescent="0.25">
      <c r="A29" s="57"/>
      <c r="B29" s="57"/>
      <c r="C29" s="59"/>
      <c r="D29" s="119"/>
      <c r="E29" s="43"/>
      <c r="F29" s="43"/>
      <c r="G29" s="58"/>
      <c r="H29" s="123"/>
      <c r="I29" s="132"/>
      <c r="J29" s="135">
        <f t="shared" si="5"/>
        <v>0</v>
      </c>
      <c r="K29" s="64" t="str">
        <f t="shared" si="0"/>
        <v>0</v>
      </c>
      <c r="L29" s="65" t="str">
        <f t="shared" si="1"/>
        <v>0</v>
      </c>
      <c r="M29" s="55">
        <f>SUMIFS($J:$J,$C:$C,Data!$B$6,$B:$B,$B29)</f>
        <v>0</v>
      </c>
      <c r="N29" s="55">
        <f>SUMIFS($J:$J,$C:$C,Data!$B$7,$B:$B,$B29)</f>
        <v>0</v>
      </c>
      <c r="O29" s="55">
        <f>SUMIFS($J:$J,$C:$C,Data!$B$8,$B:$B,$B29)</f>
        <v>0</v>
      </c>
      <c r="P29" s="55">
        <f t="shared" si="6"/>
        <v>0</v>
      </c>
      <c r="Q29" s="55">
        <f t="shared" si="7"/>
        <v>0</v>
      </c>
      <c r="R29" s="25" t="b">
        <f>AND($L29="A",$C$5=Data!$G$24)</f>
        <v>0</v>
      </c>
      <c r="S29" s="25" t="b">
        <f>AND($L29="A",$C$5=Data!$G$23)</f>
        <v>0</v>
      </c>
      <c r="T29" s="55">
        <f t="shared" si="8"/>
        <v>0</v>
      </c>
      <c r="U29" s="55">
        <f t="shared" si="2"/>
        <v>0</v>
      </c>
      <c r="V29" s="25" t="b">
        <f>AND($L29="B",$C$6=Data!$G$24)</f>
        <v>0</v>
      </c>
      <c r="W29" s="25" t="b">
        <f>AND($L29="B",$C$6=Data!$G$23)</f>
        <v>0</v>
      </c>
      <c r="X29" s="55">
        <f t="shared" si="9"/>
        <v>0</v>
      </c>
      <c r="Y29" s="55">
        <f t="shared" si="3"/>
        <v>0</v>
      </c>
      <c r="Z29" s="25" t="b">
        <f>AND($L29="C",$C$7=Data!$G$24)</f>
        <v>0</v>
      </c>
      <c r="AA29" s="25" t="b">
        <f>AND($L29="C",$C$7=Data!$G$23)</f>
        <v>0</v>
      </c>
      <c r="AB29" s="55">
        <f t="shared" si="10"/>
        <v>0</v>
      </c>
      <c r="AC29" s="55">
        <f t="shared" si="4"/>
        <v>0</v>
      </c>
      <c r="AE29" s="55">
        <f t="shared" si="11"/>
        <v>0</v>
      </c>
      <c r="AG29" s="125" t="b">
        <f>OR(AND($C$5=Data!$G$24,K29="A"),AND($C$6=Data!$G$24,K29="B"),AND($C$7=Data!$G$24,K29="C"))*COUNTIFS(B:B,B29,K:K,K29,B:B,"&lt;&gt;"&amp;"",C:C,"&lt;&gt;"&amp;"")&gt;1</f>
        <v>0</v>
      </c>
      <c r="AH29" s="125" t="b">
        <f t="shared" si="12"/>
        <v>0</v>
      </c>
      <c r="AI29" s="55">
        <f t="shared" si="13"/>
        <v>0</v>
      </c>
    </row>
    <row r="30" spans="1:35" ht="30.75" customHeight="1" x14ac:dyDescent="0.25">
      <c r="A30" s="57"/>
      <c r="B30" s="57"/>
      <c r="C30" s="59"/>
      <c r="D30" s="119"/>
      <c r="E30" s="43"/>
      <c r="F30" s="43"/>
      <c r="G30" s="58"/>
      <c r="H30" s="123"/>
      <c r="I30" s="132"/>
      <c r="J30" s="135">
        <f t="shared" si="5"/>
        <v>0</v>
      </c>
      <c r="K30" s="64" t="str">
        <f t="shared" si="0"/>
        <v>0</v>
      </c>
      <c r="L30" s="65" t="str">
        <f t="shared" si="1"/>
        <v>0</v>
      </c>
      <c r="M30" s="55">
        <f>SUMIFS($J:$J,$C:$C,Data!$B$6,$B:$B,$B30)</f>
        <v>0</v>
      </c>
      <c r="N30" s="55">
        <f>SUMIFS($J:$J,$C:$C,Data!$B$7,$B:$B,$B30)</f>
        <v>0</v>
      </c>
      <c r="O30" s="55">
        <f>SUMIFS($J:$J,$C:$C,Data!$B$8,$B:$B,$B30)</f>
        <v>0</v>
      </c>
      <c r="P30" s="55">
        <f t="shared" si="6"/>
        <v>0</v>
      </c>
      <c r="Q30" s="55">
        <f t="shared" si="7"/>
        <v>0</v>
      </c>
      <c r="R30" s="25" t="b">
        <f>AND($L30="A",$C$5=Data!$G$24)</f>
        <v>0</v>
      </c>
      <c r="S30" s="25" t="b">
        <f>AND($L30="A",$C$5=Data!$G$23)</f>
        <v>0</v>
      </c>
      <c r="T30" s="55">
        <f t="shared" si="8"/>
        <v>0</v>
      </c>
      <c r="U30" s="55">
        <f t="shared" si="2"/>
        <v>0</v>
      </c>
      <c r="V30" s="25" t="b">
        <f>AND($L30="B",$C$6=Data!$G$24)</f>
        <v>0</v>
      </c>
      <c r="W30" s="25" t="b">
        <f>AND($L30="B",$C$6=Data!$G$23)</f>
        <v>0</v>
      </c>
      <c r="X30" s="55">
        <f t="shared" si="9"/>
        <v>0</v>
      </c>
      <c r="Y30" s="55">
        <f t="shared" si="3"/>
        <v>0</v>
      </c>
      <c r="Z30" s="25" t="b">
        <f>AND($L30="C",$C$7=Data!$G$24)</f>
        <v>0</v>
      </c>
      <c r="AA30" s="25" t="b">
        <f>AND($L30="C",$C$7=Data!$G$23)</f>
        <v>0</v>
      </c>
      <c r="AB30" s="55">
        <f t="shared" si="10"/>
        <v>0</v>
      </c>
      <c r="AC30" s="55">
        <f t="shared" si="4"/>
        <v>0</v>
      </c>
      <c r="AE30" s="55">
        <f t="shared" si="11"/>
        <v>0</v>
      </c>
      <c r="AG30" s="125" t="b">
        <f>OR(AND($C$5=Data!$G$24,K30="A"),AND($C$6=Data!$G$24,K30="B"),AND($C$7=Data!$G$24,K30="C"))*COUNTIFS(B:B,B30,K:K,K30,B:B,"&lt;&gt;"&amp;"",C:C,"&lt;&gt;"&amp;"")&gt;1</f>
        <v>0</v>
      </c>
      <c r="AH30" s="125" t="b">
        <f t="shared" si="12"/>
        <v>0</v>
      </c>
      <c r="AI30" s="55">
        <f t="shared" si="13"/>
        <v>0</v>
      </c>
    </row>
    <row r="31" spans="1:35" ht="30.75" customHeight="1" x14ac:dyDescent="0.25">
      <c r="A31" s="57"/>
      <c r="B31" s="57"/>
      <c r="C31" s="59"/>
      <c r="D31" s="119"/>
      <c r="E31" s="43"/>
      <c r="F31" s="43"/>
      <c r="G31" s="58"/>
      <c r="H31" s="123"/>
      <c r="I31" s="132"/>
      <c r="J31" s="135">
        <f t="shared" si="5"/>
        <v>0</v>
      </c>
      <c r="K31" s="64" t="str">
        <f t="shared" si="0"/>
        <v>0</v>
      </c>
      <c r="L31" s="65" t="str">
        <f t="shared" si="1"/>
        <v>0</v>
      </c>
      <c r="M31" s="55">
        <f>SUMIFS($J:$J,$C:$C,Data!$B$6,$B:$B,$B31)</f>
        <v>0</v>
      </c>
      <c r="N31" s="55">
        <f>SUMIFS($J:$J,$C:$C,Data!$B$7,$B:$B,$B31)</f>
        <v>0</v>
      </c>
      <c r="O31" s="55">
        <f>SUMIFS($J:$J,$C:$C,Data!$B$8,$B:$B,$B31)</f>
        <v>0</v>
      </c>
      <c r="P31" s="55">
        <f t="shared" si="6"/>
        <v>0</v>
      </c>
      <c r="Q31" s="55">
        <f t="shared" si="7"/>
        <v>0</v>
      </c>
      <c r="R31" s="25" t="b">
        <f>AND($L31="A",$C$5=Data!$G$24)</f>
        <v>0</v>
      </c>
      <c r="S31" s="25" t="b">
        <f>AND($L31="A",$C$5=Data!$G$23)</f>
        <v>0</v>
      </c>
      <c r="T31" s="55">
        <f t="shared" si="8"/>
        <v>0</v>
      </c>
      <c r="U31" s="55">
        <f t="shared" si="2"/>
        <v>0</v>
      </c>
      <c r="V31" s="25" t="b">
        <f>AND($L31="B",$C$6=Data!$G$24)</f>
        <v>0</v>
      </c>
      <c r="W31" s="25" t="b">
        <f>AND($L31="B",$C$6=Data!$G$23)</f>
        <v>0</v>
      </c>
      <c r="X31" s="55">
        <f t="shared" si="9"/>
        <v>0</v>
      </c>
      <c r="Y31" s="55">
        <f t="shared" si="3"/>
        <v>0</v>
      </c>
      <c r="Z31" s="25" t="b">
        <f>AND($L31="C",$C$7=Data!$G$24)</f>
        <v>0</v>
      </c>
      <c r="AA31" s="25" t="b">
        <f>AND($L31="C",$C$7=Data!$G$23)</f>
        <v>0</v>
      </c>
      <c r="AB31" s="55">
        <f t="shared" si="10"/>
        <v>0</v>
      </c>
      <c r="AC31" s="55">
        <f t="shared" si="4"/>
        <v>0</v>
      </c>
      <c r="AE31" s="55">
        <f t="shared" si="11"/>
        <v>0</v>
      </c>
      <c r="AG31" s="125" t="b">
        <f>OR(AND($C$5=Data!$G$24,K31="A"),AND($C$6=Data!$G$24,K31="B"),AND($C$7=Data!$G$24,K31="C"))*COUNTIFS(B:B,B31,K:K,K31,B:B,"&lt;&gt;"&amp;"",C:C,"&lt;&gt;"&amp;"")&gt;1</f>
        <v>0</v>
      </c>
      <c r="AH31" s="125" t="b">
        <f t="shared" si="12"/>
        <v>0</v>
      </c>
      <c r="AI31" s="55">
        <f t="shared" si="13"/>
        <v>0</v>
      </c>
    </row>
    <row r="32" spans="1:35" ht="30.75" customHeight="1" x14ac:dyDescent="0.25">
      <c r="A32" s="57"/>
      <c r="B32" s="57"/>
      <c r="C32" s="59"/>
      <c r="D32" s="119"/>
      <c r="E32" s="43"/>
      <c r="F32" s="43"/>
      <c r="G32" s="58"/>
      <c r="H32" s="123"/>
      <c r="I32" s="132"/>
      <c r="J32" s="135">
        <f t="shared" si="5"/>
        <v>0</v>
      </c>
      <c r="K32" s="64" t="str">
        <f t="shared" si="0"/>
        <v>0</v>
      </c>
      <c r="L32" s="65" t="str">
        <f t="shared" si="1"/>
        <v>0</v>
      </c>
      <c r="M32" s="55">
        <f>SUMIFS($J:$J,$C:$C,Data!$B$6,$B:$B,$B32)</f>
        <v>0</v>
      </c>
      <c r="N32" s="55">
        <f>SUMIFS($J:$J,$C:$C,Data!$B$7,$B:$B,$B32)</f>
        <v>0</v>
      </c>
      <c r="O32" s="55">
        <f>SUMIFS($J:$J,$C:$C,Data!$B$8,$B:$B,$B32)</f>
        <v>0</v>
      </c>
      <c r="P32" s="55">
        <f t="shared" si="6"/>
        <v>0</v>
      </c>
      <c r="Q32" s="55">
        <f t="shared" si="7"/>
        <v>0</v>
      </c>
      <c r="R32" s="25" t="b">
        <f>AND($L32="A",$C$5=Data!$G$24)</f>
        <v>0</v>
      </c>
      <c r="S32" s="25" t="b">
        <f>AND($L32="A",$C$5=Data!$G$23)</f>
        <v>0</v>
      </c>
      <c r="T32" s="55">
        <f t="shared" si="8"/>
        <v>0</v>
      </c>
      <c r="U32" s="55">
        <f t="shared" si="2"/>
        <v>0</v>
      </c>
      <c r="V32" s="25" t="b">
        <f>AND($L32="B",$C$6=Data!$G$24)</f>
        <v>0</v>
      </c>
      <c r="W32" s="25" t="b">
        <f>AND($L32="B",$C$6=Data!$G$23)</f>
        <v>0</v>
      </c>
      <c r="X32" s="55">
        <f t="shared" si="9"/>
        <v>0</v>
      </c>
      <c r="Y32" s="55">
        <f t="shared" si="3"/>
        <v>0</v>
      </c>
      <c r="Z32" s="25" t="b">
        <f>AND($L32="C",$C$7=Data!$G$24)</f>
        <v>0</v>
      </c>
      <c r="AA32" s="25" t="b">
        <f>AND($L32="C",$C$7=Data!$G$23)</f>
        <v>0</v>
      </c>
      <c r="AB32" s="55">
        <f t="shared" si="10"/>
        <v>0</v>
      </c>
      <c r="AC32" s="55">
        <f t="shared" si="4"/>
        <v>0</v>
      </c>
      <c r="AE32" s="55">
        <f t="shared" si="11"/>
        <v>0</v>
      </c>
      <c r="AG32" s="125" t="b">
        <f>OR(AND($C$5=Data!$G$24,K32="A"),AND($C$6=Data!$G$24,K32="B"),AND($C$7=Data!$G$24,K32="C"))*COUNTIFS(B:B,B32,K:K,K32,B:B,"&lt;&gt;"&amp;"",C:C,"&lt;&gt;"&amp;"")&gt;1</f>
        <v>0</v>
      </c>
      <c r="AH32" s="125" t="b">
        <f t="shared" si="12"/>
        <v>0</v>
      </c>
      <c r="AI32" s="55">
        <f t="shared" si="13"/>
        <v>0</v>
      </c>
    </row>
    <row r="33" spans="1:35" ht="30.75" customHeight="1" x14ac:dyDescent="0.25">
      <c r="A33" s="57"/>
      <c r="B33" s="57"/>
      <c r="C33" s="59"/>
      <c r="D33" s="119"/>
      <c r="E33" s="43"/>
      <c r="F33" s="43"/>
      <c r="G33" s="58"/>
      <c r="H33" s="123"/>
      <c r="I33" s="132"/>
      <c r="J33" s="135">
        <f t="shared" si="5"/>
        <v>0</v>
      </c>
      <c r="K33" s="64" t="str">
        <f t="shared" si="0"/>
        <v>0</v>
      </c>
      <c r="L33" s="65" t="str">
        <f t="shared" si="1"/>
        <v>0</v>
      </c>
      <c r="M33" s="55">
        <f>SUMIFS($J:$J,$C:$C,Data!$B$6,$B:$B,$B33)</f>
        <v>0</v>
      </c>
      <c r="N33" s="55">
        <f>SUMIFS($J:$J,$C:$C,Data!$B$7,$B:$B,$B33)</f>
        <v>0</v>
      </c>
      <c r="O33" s="55">
        <f>SUMIFS($J:$J,$C:$C,Data!$B$8,$B:$B,$B33)</f>
        <v>0</v>
      </c>
      <c r="P33" s="55">
        <f t="shared" si="6"/>
        <v>0</v>
      </c>
      <c r="Q33" s="55">
        <f t="shared" si="7"/>
        <v>0</v>
      </c>
      <c r="R33" s="25" t="b">
        <f>AND($L33="A",$C$5=Data!$G$24)</f>
        <v>0</v>
      </c>
      <c r="S33" s="25" t="b">
        <f>AND($L33="A",$C$5=Data!$G$23)</f>
        <v>0</v>
      </c>
      <c r="T33" s="55">
        <f t="shared" si="8"/>
        <v>0</v>
      </c>
      <c r="U33" s="55">
        <f t="shared" si="2"/>
        <v>0</v>
      </c>
      <c r="V33" s="25" t="b">
        <f>AND($L33="B",$C$6=Data!$G$24)</f>
        <v>0</v>
      </c>
      <c r="W33" s="25" t="b">
        <f>AND($L33="B",$C$6=Data!$G$23)</f>
        <v>0</v>
      </c>
      <c r="X33" s="55">
        <f t="shared" si="9"/>
        <v>0</v>
      </c>
      <c r="Y33" s="55">
        <f t="shared" si="3"/>
        <v>0</v>
      </c>
      <c r="Z33" s="25" t="b">
        <f>AND($L33="C",$C$7=Data!$G$24)</f>
        <v>0</v>
      </c>
      <c r="AA33" s="25" t="b">
        <f>AND($L33="C",$C$7=Data!$G$23)</f>
        <v>0</v>
      </c>
      <c r="AB33" s="55">
        <f t="shared" si="10"/>
        <v>0</v>
      </c>
      <c r="AC33" s="55">
        <f t="shared" si="4"/>
        <v>0</v>
      </c>
      <c r="AE33" s="55">
        <f t="shared" si="11"/>
        <v>0</v>
      </c>
      <c r="AG33" s="125" t="b">
        <f>OR(AND($C$5=Data!$G$24,K33="A"),AND($C$6=Data!$G$24,K33="B"),AND($C$7=Data!$G$24,K33="C"))*COUNTIFS(B:B,B33,K:K,K33,B:B,"&lt;&gt;"&amp;"",C:C,"&lt;&gt;"&amp;"")&gt;1</f>
        <v>0</v>
      </c>
      <c r="AH33" s="125" t="b">
        <f t="shared" si="12"/>
        <v>0</v>
      </c>
      <c r="AI33" s="55">
        <f t="shared" si="13"/>
        <v>0</v>
      </c>
    </row>
    <row r="34" spans="1:35" ht="30.75" customHeight="1" x14ac:dyDescent="0.25">
      <c r="A34" s="57"/>
      <c r="B34" s="57"/>
      <c r="C34" s="59"/>
      <c r="D34" s="119"/>
      <c r="E34" s="43"/>
      <c r="F34" s="43"/>
      <c r="G34" s="58"/>
      <c r="H34" s="123"/>
      <c r="I34" s="132"/>
      <c r="J34" s="135">
        <f t="shared" si="5"/>
        <v>0</v>
      </c>
      <c r="K34" s="64" t="str">
        <f t="shared" si="0"/>
        <v>0</v>
      </c>
      <c r="L34" s="65" t="str">
        <f t="shared" si="1"/>
        <v>0</v>
      </c>
      <c r="M34" s="55">
        <f>SUMIFS($J:$J,$C:$C,Data!$B$6,$B:$B,$B34)</f>
        <v>0</v>
      </c>
      <c r="N34" s="55">
        <f>SUMIFS($J:$J,$C:$C,Data!$B$7,$B:$B,$B34)</f>
        <v>0</v>
      </c>
      <c r="O34" s="55">
        <f>SUMIFS($J:$J,$C:$C,Data!$B$8,$B:$B,$B34)</f>
        <v>0</v>
      </c>
      <c r="P34" s="55">
        <f t="shared" si="6"/>
        <v>0</v>
      </c>
      <c r="Q34" s="55">
        <f t="shared" si="7"/>
        <v>0</v>
      </c>
      <c r="R34" s="25" t="b">
        <f>AND($L34="A",$C$5=Data!$G$24)</f>
        <v>0</v>
      </c>
      <c r="S34" s="25" t="b">
        <f>AND($L34="A",$C$5=Data!$G$23)</f>
        <v>0</v>
      </c>
      <c r="T34" s="55">
        <f t="shared" si="8"/>
        <v>0</v>
      </c>
      <c r="U34" s="55">
        <f t="shared" si="2"/>
        <v>0</v>
      </c>
      <c r="V34" s="25" t="b">
        <f>AND($L34="B",$C$6=Data!$G$24)</f>
        <v>0</v>
      </c>
      <c r="W34" s="25" t="b">
        <f>AND($L34="B",$C$6=Data!$G$23)</f>
        <v>0</v>
      </c>
      <c r="X34" s="55">
        <f t="shared" si="9"/>
        <v>0</v>
      </c>
      <c r="Y34" s="55">
        <f t="shared" si="3"/>
        <v>0</v>
      </c>
      <c r="Z34" s="25" t="b">
        <f>AND($L34="C",$C$7=Data!$G$24)</f>
        <v>0</v>
      </c>
      <c r="AA34" s="25" t="b">
        <f>AND($L34="C",$C$7=Data!$G$23)</f>
        <v>0</v>
      </c>
      <c r="AB34" s="55">
        <f t="shared" si="10"/>
        <v>0</v>
      </c>
      <c r="AC34" s="55">
        <f t="shared" si="4"/>
        <v>0</v>
      </c>
      <c r="AE34" s="55">
        <f t="shared" si="11"/>
        <v>0</v>
      </c>
      <c r="AG34" s="125" t="b">
        <f>OR(AND($C$5=Data!$G$24,K34="A"),AND($C$6=Data!$G$24,K34="B"),AND($C$7=Data!$G$24,K34="C"))*COUNTIFS(B:B,B34,K:K,K34,B:B,"&lt;&gt;"&amp;"",C:C,"&lt;&gt;"&amp;"")&gt;1</f>
        <v>0</v>
      </c>
      <c r="AH34" s="125" t="b">
        <f t="shared" si="12"/>
        <v>0</v>
      </c>
      <c r="AI34" s="55">
        <f t="shared" si="13"/>
        <v>0</v>
      </c>
    </row>
    <row r="35" spans="1:35" ht="30.75" customHeight="1" x14ac:dyDescent="0.25">
      <c r="A35" s="57"/>
      <c r="B35" s="57"/>
      <c r="C35" s="59"/>
      <c r="D35" s="119"/>
      <c r="E35" s="43"/>
      <c r="F35" s="43"/>
      <c r="G35" s="58"/>
      <c r="H35" s="123"/>
      <c r="I35" s="132"/>
      <c r="J35" s="135">
        <f t="shared" si="5"/>
        <v>0</v>
      </c>
      <c r="K35" s="64" t="str">
        <f t="shared" si="0"/>
        <v>0</v>
      </c>
      <c r="L35" s="65" t="str">
        <f t="shared" si="1"/>
        <v>0</v>
      </c>
      <c r="M35" s="55">
        <f>SUMIFS($J:$J,$C:$C,Data!$B$6,$B:$B,$B35)</f>
        <v>0</v>
      </c>
      <c r="N35" s="55">
        <f>SUMIFS($J:$J,$C:$C,Data!$B$7,$B:$B,$B35)</f>
        <v>0</v>
      </c>
      <c r="O35" s="55">
        <f>SUMIFS($J:$J,$C:$C,Data!$B$8,$B:$B,$B35)</f>
        <v>0</v>
      </c>
      <c r="P35" s="55">
        <f t="shared" si="6"/>
        <v>0</v>
      </c>
      <c r="Q35" s="55">
        <f t="shared" si="7"/>
        <v>0</v>
      </c>
      <c r="R35" s="25" t="b">
        <f>AND($L35="A",$C$5=Data!$G$24)</f>
        <v>0</v>
      </c>
      <c r="S35" s="25" t="b">
        <f>AND($L35="A",$C$5=Data!$G$23)</f>
        <v>0</v>
      </c>
      <c r="T35" s="55">
        <f t="shared" si="8"/>
        <v>0</v>
      </c>
      <c r="U35" s="55">
        <f t="shared" si="2"/>
        <v>0</v>
      </c>
      <c r="V35" s="25" t="b">
        <f>AND($L35="B",$C$6=Data!$G$24)</f>
        <v>0</v>
      </c>
      <c r="W35" s="25" t="b">
        <f>AND($L35="B",$C$6=Data!$G$23)</f>
        <v>0</v>
      </c>
      <c r="X35" s="55">
        <f t="shared" si="9"/>
        <v>0</v>
      </c>
      <c r="Y35" s="55">
        <f t="shared" si="3"/>
        <v>0</v>
      </c>
      <c r="Z35" s="25" t="b">
        <f>AND($L35="C",$C$7=Data!$G$24)</f>
        <v>0</v>
      </c>
      <c r="AA35" s="25" t="b">
        <f>AND($L35="C",$C$7=Data!$G$23)</f>
        <v>0</v>
      </c>
      <c r="AB35" s="55">
        <f t="shared" si="10"/>
        <v>0</v>
      </c>
      <c r="AC35" s="55">
        <f t="shared" si="4"/>
        <v>0</v>
      </c>
      <c r="AE35" s="55">
        <f t="shared" si="11"/>
        <v>0</v>
      </c>
      <c r="AG35" s="125" t="b">
        <f>OR(AND($C$5=Data!$G$24,K35="A"),AND($C$6=Data!$G$24,K35="B"),AND($C$7=Data!$G$24,K35="C"))*COUNTIFS(B:B,B35,K:K,K35,B:B,"&lt;&gt;"&amp;"",C:C,"&lt;&gt;"&amp;"")&gt;1</f>
        <v>0</v>
      </c>
      <c r="AH35" s="125" t="b">
        <f t="shared" si="12"/>
        <v>0</v>
      </c>
      <c r="AI35" s="55">
        <f t="shared" si="13"/>
        <v>0</v>
      </c>
    </row>
    <row r="36" spans="1:35" ht="30.75" customHeight="1" x14ac:dyDescent="0.25">
      <c r="A36" s="57"/>
      <c r="B36" s="57"/>
      <c r="C36" s="59"/>
      <c r="D36" s="119"/>
      <c r="E36" s="43"/>
      <c r="F36" s="43"/>
      <c r="G36" s="58"/>
      <c r="H36" s="123"/>
      <c r="I36" s="132"/>
      <c r="J36" s="135">
        <f t="shared" si="5"/>
        <v>0</v>
      </c>
      <c r="K36" s="64" t="str">
        <f t="shared" si="0"/>
        <v>0</v>
      </c>
      <c r="L36" s="65" t="str">
        <f t="shared" si="1"/>
        <v>0</v>
      </c>
      <c r="M36" s="55">
        <f>SUMIFS($J:$J,$C:$C,Data!$B$6,$B:$B,$B36)</f>
        <v>0</v>
      </c>
      <c r="N36" s="55">
        <f>SUMIFS($J:$J,$C:$C,Data!$B$7,$B:$B,$B36)</f>
        <v>0</v>
      </c>
      <c r="O36" s="55">
        <f>SUMIFS($J:$J,$C:$C,Data!$B$8,$B:$B,$B36)</f>
        <v>0</v>
      </c>
      <c r="P36" s="55">
        <f t="shared" si="6"/>
        <v>0</v>
      </c>
      <c r="Q36" s="55">
        <f t="shared" si="7"/>
        <v>0</v>
      </c>
      <c r="R36" s="25" t="b">
        <f>AND($L36="A",$C$5=Data!$G$24)</f>
        <v>0</v>
      </c>
      <c r="S36" s="25" t="b">
        <f>AND($L36="A",$C$5=Data!$G$23)</f>
        <v>0</v>
      </c>
      <c r="T36" s="55">
        <f t="shared" si="8"/>
        <v>0</v>
      </c>
      <c r="U36" s="55">
        <f t="shared" si="2"/>
        <v>0</v>
      </c>
      <c r="V36" s="25" t="b">
        <f>AND($L36="B",$C$6=Data!$G$24)</f>
        <v>0</v>
      </c>
      <c r="W36" s="25" t="b">
        <f>AND($L36="B",$C$6=Data!$G$23)</f>
        <v>0</v>
      </c>
      <c r="X36" s="55">
        <f t="shared" si="9"/>
        <v>0</v>
      </c>
      <c r="Y36" s="55">
        <f t="shared" si="3"/>
        <v>0</v>
      </c>
      <c r="Z36" s="25" t="b">
        <f>AND($L36="C",$C$7=Data!$G$24)</f>
        <v>0</v>
      </c>
      <c r="AA36" s="25" t="b">
        <f>AND($L36="C",$C$7=Data!$G$23)</f>
        <v>0</v>
      </c>
      <c r="AB36" s="55">
        <f t="shared" si="10"/>
        <v>0</v>
      </c>
      <c r="AC36" s="55">
        <f t="shared" si="4"/>
        <v>0</v>
      </c>
      <c r="AE36" s="55">
        <f t="shared" si="11"/>
        <v>0</v>
      </c>
      <c r="AG36" s="125" t="b">
        <f>OR(AND($C$5=Data!$G$24,K36="A"),AND($C$6=Data!$G$24,K36="B"),AND($C$7=Data!$G$24,K36="C"))*COUNTIFS(B:B,B36,K:K,K36,B:B,"&lt;&gt;"&amp;"",C:C,"&lt;&gt;"&amp;"")&gt;1</f>
        <v>0</v>
      </c>
      <c r="AH36" s="125" t="b">
        <f t="shared" si="12"/>
        <v>0</v>
      </c>
      <c r="AI36" s="55">
        <f t="shared" si="13"/>
        <v>0</v>
      </c>
    </row>
    <row r="37" spans="1:35" ht="30.75" customHeight="1" x14ac:dyDescent="0.25">
      <c r="A37" s="57"/>
      <c r="B37" s="57"/>
      <c r="C37" s="59"/>
      <c r="D37" s="119"/>
      <c r="E37" s="43"/>
      <c r="F37" s="43"/>
      <c r="G37" s="58"/>
      <c r="H37" s="123"/>
      <c r="I37" s="132"/>
      <c r="J37" s="135">
        <f t="shared" si="5"/>
        <v>0</v>
      </c>
      <c r="K37" s="64" t="str">
        <f t="shared" si="0"/>
        <v>0</v>
      </c>
      <c r="L37" s="65" t="str">
        <f t="shared" si="1"/>
        <v>0</v>
      </c>
      <c r="M37" s="55">
        <f>SUMIFS($J:$J,$C:$C,Data!$B$6,$B:$B,$B37)</f>
        <v>0</v>
      </c>
      <c r="N37" s="55">
        <f>SUMIFS($J:$J,$C:$C,Data!$B$7,$B:$B,$B37)</f>
        <v>0</v>
      </c>
      <c r="O37" s="55">
        <f>SUMIFS($J:$J,$C:$C,Data!$B$8,$B:$B,$B37)</f>
        <v>0</v>
      </c>
      <c r="P37" s="55">
        <f t="shared" si="6"/>
        <v>0</v>
      </c>
      <c r="Q37" s="55">
        <f t="shared" si="7"/>
        <v>0</v>
      </c>
      <c r="R37" s="25" t="b">
        <f>AND($L37="A",$C$5=Data!$G$24)</f>
        <v>0</v>
      </c>
      <c r="S37" s="25" t="b">
        <f>AND($L37="A",$C$5=Data!$G$23)</f>
        <v>0</v>
      </c>
      <c r="T37" s="55">
        <f t="shared" si="8"/>
        <v>0</v>
      </c>
      <c r="U37" s="55">
        <f t="shared" si="2"/>
        <v>0</v>
      </c>
      <c r="V37" s="25" t="b">
        <f>AND($L37="B",$C$6=Data!$G$24)</f>
        <v>0</v>
      </c>
      <c r="W37" s="25" t="b">
        <f>AND($L37="B",$C$6=Data!$G$23)</f>
        <v>0</v>
      </c>
      <c r="X37" s="55">
        <f t="shared" si="9"/>
        <v>0</v>
      </c>
      <c r="Y37" s="55">
        <f t="shared" si="3"/>
        <v>0</v>
      </c>
      <c r="Z37" s="25" t="b">
        <f>AND($L37="C",$C$7=Data!$G$24)</f>
        <v>0</v>
      </c>
      <c r="AA37" s="25" t="b">
        <f>AND($L37="C",$C$7=Data!$G$23)</f>
        <v>0</v>
      </c>
      <c r="AB37" s="55">
        <f t="shared" si="10"/>
        <v>0</v>
      </c>
      <c r="AC37" s="55">
        <f t="shared" si="4"/>
        <v>0</v>
      </c>
      <c r="AE37" s="55">
        <f t="shared" si="11"/>
        <v>0</v>
      </c>
      <c r="AG37" s="125" t="b">
        <f>OR(AND($C$5=Data!$G$24,K37="A"),AND($C$6=Data!$G$24,K37="B"),AND($C$7=Data!$G$24,K37="C"))*COUNTIFS(B:B,B37,K:K,K37,B:B,"&lt;&gt;"&amp;"",C:C,"&lt;&gt;"&amp;"")&gt;1</f>
        <v>0</v>
      </c>
      <c r="AH37" s="125" t="b">
        <f t="shared" si="12"/>
        <v>0</v>
      </c>
      <c r="AI37" s="55">
        <f t="shared" si="13"/>
        <v>0</v>
      </c>
    </row>
    <row r="38" spans="1:35" ht="30.75" customHeight="1" x14ac:dyDescent="0.25">
      <c r="A38" s="57"/>
      <c r="B38" s="57"/>
      <c r="C38" s="59"/>
      <c r="D38" s="119"/>
      <c r="E38" s="43"/>
      <c r="F38" s="43"/>
      <c r="G38" s="58"/>
      <c r="H38" s="123"/>
      <c r="I38" s="132"/>
      <c r="J38" s="135">
        <f t="shared" si="5"/>
        <v>0</v>
      </c>
      <c r="K38" s="64" t="str">
        <f t="shared" si="0"/>
        <v>0</v>
      </c>
      <c r="L38" s="65" t="str">
        <f t="shared" si="1"/>
        <v>0</v>
      </c>
      <c r="M38" s="55">
        <f>SUMIFS($J:$J,$C:$C,Data!$B$6,$B:$B,$B38)</f>
        <v>0</v>
      </c>
      <c r="N38" s="55">
        <f>SUMIFS($J:$J,$C:$C,Data!$B$7,$B:$B,$B38)</f>
        <v>0</v>
      </c>
      <c r="O38" s="55">
        <f>SUMIFS($J:$J,$C:$C,Data!$B$8,$B:$B,$B38)</f>
        <v>0</v>
      </c>
      <c r="P38" s="55">
        <f t="shared" si="6"/>
        <v>0</v>
      </c>
      <c r="Q38" s="55">
        <f t="shared" si="7"/>
        <v>0</v>
      </c>
      <c r="R38" s="25" t="b">
        <f>AND($L38="A",$C$5=Data!$G$24)</f>
        <v>0</v>
      </c>
      <c r="S38" s="25" t="b">
        <f>AND($L38="A",$C$5=Data!$G$23)</f>
        <v>0</v>
      </c>
      <c r="T38" s="55">
        <f t="shared" si="8"/>
        <v>0</v>
      </c>
      <c r="U38" s="55">
        <f t="shared" si="2"/>
        <v>0</v>
      </c>
      <c r="V38" s="25" t="b">
        <f>AND($L38="B",$C$6=Data!$G$24)</f>
        <v>0</v>
      </c>
      <c r="W38" s="25" t="b">
        <f>AND($L38="B",$C$6=Data!$G$23)</f>
        <v>0</v>
      </c>
      <c r="X38" s="55">
        <f t="shared" si="9"/>
        <v>0</v>
      </c>
      <c r="Y38" s="55">
        <f t="shared" si="3"/>
        <v>0</v>
      </c>
      <c r="Z38" s="25" t="b">
        <f>AND($L38="C",$C$7=Data!$G$24)</f>
        <v>0</v>
      </c>
      <c r="AA38" s="25" t="b">
        <f>AND($L38="C",$C$7=Data!$G$23)</f>
        <v>0</v>
      </c>
      <c r="AB38" s="55">
        <f t="shared" si="10"/>
        <v>0</v>
      </c>
      <c r="AC38" s="55">
        <f t="shared" si="4"/>
        <v>0</v>
      </c>
      <c r="AE38" s="55">
        <f t="shared" si="11"/>
        <v>0</v>
      </c>
      <c r="AG38" s="125" t="b">
        <f>OR(AND($C$5=Data!$G$24,K38="A"),AND($C$6=Data!$G$24,K38="B"),AND($C$7=Data!$G$24,K38="C"))*COUNTIFS(B:B,B38,K:K,K38,B:B,"&lt;&gt;"&amp;"",C:C,"&lt;&gt;"&amp;"")&gt;1</f>
        <v>0</v>
      </c>
      <c r="AH38" s="125" t="b">
        <f t="shared" si="12"/>
        <v>0</v>
      </c>
      <c r="AI38" s="55">
        <f t="shared" si="13"/>
        <v>0</v>
      </c>
    </row>
    <row r="39" spans="1:35" ht="30.75" customHeight="1" x14ac:dyDescent="0.25">
      <c r="A39" s="57"/>
      <c r="B39" s="57"/>
      <c r="C39" s="59"/>
      <c r="D39" s="119"/>
      <c r="E39" s="43"/>
      <c r="F39" s="43"/>
      <c r="G39" s="58"/>
      <c r="H39" s="123"/>
      <c r="I39" s="132"/>
      <c r="J39" s="135">
        <f t="shared" si="5"/>
        <v>0</v>
      </c>
      <c r="K39" s="64" t="str">
        <f t="shared" si="0"/>
        <v>0</v>
      </c>
      <c r="L39" s="65" t="str">
        <f t="shared" si="1"/>
        <v>0</v>
      </c>
      <c r="M39" s="55">
        <f>SUMIFS($J:$J,$C:$C,Data!$B$6,$B:$B,$B39)</f>
        <v>0</v>
      </c>
      <c r="N39" s="55">
        <f>SUMIFS($J:$J,$C:$C,Data!$B$7,$B:$B,$B39)</f>
        <v>0</v>
      </c>
      <c r="O39" s="55">
        <f>SUMIFS($J:$J,$C:$C,Data!$B$8,$B:$B,$B39)</f>
        <v>0</v>
      </c>
      <c r="P39" s="55">
        <f t="shared" si="6"/>
        <v>0</v>
      </c>
      <c r="Q39" s="55">
        <f t="shared" si="7"/>
        <v>0</v>
      </c>
      <c r="R39" s="25" t="b">
        <f>AND($L39="A",$C$5=Data!$G$24)</f>
        <v>0</v>
      </c>
      <c r="S39" s="25" t="b">
        <f>AND($L39="A",$C$5=Data!$G$23)</f>
        <v>0</v>
      </c>
      <c r="T39" s="55">
        <f t="shared" si="8"/>
        <v>0</v>
      </c>
      <c r="U39" s="55">
        <f t="shared" si="2"/>
        <v>0</v>
      </c>
      <c r="V39" s="25" t="b">
        <f>AND($L39="B",$C$6=Data!$G$24)</f>
        <v>0</v>
      </c>
      <c r="W39" s="25" t="b">
        <f>AND($L39="B",$C$6=Data!$G$23)</f>
        <v>0</v>
      </c>
      <c r="X39" s="55">
        <f t="shared" si="9"/>
        <v>0</v>
      </c>
      <c r="Y39" s="55">
        <f t="shared" si="3"/>
        <v>0</v>
      </c>
      <c r="Z39" s="25" t="b">
        <f>AND($L39="C",$C$7=Data!$G$24)</f>
        <v>0</v>
      </c>
      <c r="AA39" s="25" t="b">
        <f>AND($L39="C",$C$7=Data!$G$23)</f>
        <v>0</v>
      </c>
      <c r="AB39" s="55">
        <f t="shared" si="10"/>
        <v>0</v>
      </c>
      <c r="AC39" s="55">
        <f t="shared" si="4"/>
        <v>0</v>
      </c>
      <c r="AE39" s="55">
        <f t="shared" si="11"/>
        <v>0</v>
      </c>
      <c r="AG39" s="125" t="b">
        <f>OR(AND($C$5=Data!$G$24,K39="A"),AND($C$6=Data!$G$24,K39="B"),AND($C$7=Data!$G$24,K39="C"))*COUNTIFS(B:B,B39,K:K,K39,B:B,"&lt;&gt;"&amp;"",C:C,"&lt;&gt;"&amp;"")&gt;1</f>
        <v>0</v>
      </c>
      <c r="AH39" s="125" t="b">
        <f t="shared" si="12"/>
        <v>0</v>
      </c>
      <c r="AI39" s="55">
        <f t="shared" si="13"/>
        <v>0</v>
      </c>
    </row>
    <row r="40" spans="1:35" ht="30.75" customHeight="1" x14ac:dyDescent="0.25">
      <c r="A40" s="57"/>
      <c r="B40" s="57"/>
      <c r="C40" s="59"/>
      <c r="D40" s="119"/>
      <c r="E40" s="43"/>
      <c r="F40" s="43"/>
      <c r="G40" s="58"/>
      <c r="H40" s="123"/>
      <c r="I40" s="132"/>
      <c r="J40" s="135">
        <f t="shared" si="5"/>
        <v>0</v>
      </c>
      <c r="K40" s="64" t="str">
        <f t="shared" si="0"/>
        <v>0</v>
      </c>
      <c r="L40" s="65" t="str">
        <f t="shared" si="1"/>
        <v>0</v>
      </c>
      <c r="M40" s="55">
        <f>SUMIFS($J:$J,$C:$C,Data!$B$6,$B:$B,$B40)</f>
        <v>0</v>
      </c>
      <c r="N40" s="55">
        <f>SUMIFS($J:$J,$C:$C,Data!$B$7,$B:$B,$B40)</f>
        <v>0</v>
      </c>
      <c r="O40" s="55">
        <f>SUMIFS($J:$J,$C:$C,Data!$B$8,$B:$B,$B40)</f>
        <v>0</v>
      </c>
      <c r="P40" s="55">
        <f t="shared" si="6"/>
        <v>0</v>
      </c>
      <c r="Q40" s="55">
        <f t="shared" si="7"/>
        <v>0</v>
      </c>
      <c r="R40" s="25" t="b">
        <f>AND($L40="A",$C$5=Data!$G$24)</f>
        <v>0</v>
      </c>
      <c r="S40" s="25" t="b">
        <f>AND($L40="A",$C$5=Data!$G$23)</f>
        <v>0</v>
      </c>
      <c r="T40" s="55">
        <f t="shared" si="8"/>
        <v>0</v>
      </c>
      <c r="U40" s="55">
        <f t="shared" si="2"/>
        <v>0</v>
      </c>
      <c r="V40" s="25" t="b">
        <f>AND($L40="B",$C$6=Data!$G$24)</f>
        <v>0</v>
      </c>
      <c r="W40" s="25" t="b">
        <f>AND($L40="B",$C$6=Data!$G$23)</f>
        <v>0</v>
      </c>
      <c r="X40" s="55">
        <f t="shared" si="9"/>
        <v>0</v>
      </c>
      <c r="Y40" s="55">
        <f t="shared" si="3"/>
        <v>0</v>
      </c>
      <c r="Z40" s="25" t="b">
        <f>AND($L40="C",$C$7=Data!$G$24)</f>
        <v>0</v>
      </c>
      <c r="AA40" s="25" t="b">
        <f>AND($L40="C",$C$7=Data!$G$23)</f>
        <v>0</v>
      </c>
      <c r="AB40" s="55">
        <f t="shared" si="10"/>
        <v>0</v>
      </c>
      <c r="AC40" s="55">
        <f t="shared" si="4"/>
        <v>0</v>
      </c>
      <c r="AE40" s="55">
        <f t="shared" si="11"/>
        <v>0</v>
      </c>
      <c r="AG40" s="125" t="b">
        <f>OR(AND($C$5=Data!$G$24,K40="A"),AND($C$6=Data!$G$24,K40="B"),AND($C$7=Data!$G$24,K40="C"))*COUNTIFS(B:B,B40,K:K,K40,B:B,"&lt;&gt;"&amp;"",C:C,"&lt;&gt;"&amp;"")&gt;1</f>
        <v>0</v>
      </c>
      <c r="AH40" s="125" t="b">
        <f t="shared" si="12"/>
        <v>0</v>
      </c>
      <c r="AI40" s="55">
        <f t="shared" si="13"/>
        <v>0</v>
      </c>
    </row>
    <row r="41" spans="1:35" ht="30.75" customHeight="1" x14ac:dyDescent="0.25">
      <c r="A41" s="57"/>
      <c r="B41" s="57"/>
      <c r="C41" s="59"/>
      <c r="D41" s="119"/>
      <c r="E41" s="43"/>
      <c r="F41" s="43"/>
      <c r="G41" s="58"/>
      <c r="H41" s="123"/>
      <c r="I41" s="132"/>
      <c r="J41" s="135">
        <f t="shared" si="5"/>
        <v>0</v>
      </c>
      <c r="K41" s="64" t="str">
        <f t="shared" si="0"/>
        <v>0</v>
      </c>
      <c r="L41" s="65" t="str">
        <f t="shared" si="1"/>
        <v>0</v>
      </c>
      <c r="M41" s="55">
        <f>SUMIFS($J:$J,$C:$C,Data!$B$6,$B:$B,$B41)</f>
        <v>0</v>
      </c>
      <c r="N41" s="55">
        <f>SUMIFS($J:$J,$C:$C,Data!$B$7,$B:$B,$B41)</f>
        <v>0</v>
      </c>
      <c r="O41" s="55">
        <f>SUMIFS($J:$J,$C:$C,Data!$B$8,$B:$B,$B41)</f>
        <v>0</v>
      </c>
      <c r="P41" s="55">
        <f t="shared" si="6"/>
        <v>0</v>
      </c>
      <c r="Q41" s="55">
        <f t="shared" si="7"/>
        <v>0</v>
      </c>
      <c r="R41" s="25" t="b">
        <f>AND($L41="A",$C$5=Data!$G$24)</f>
        <v>0</v>
      </c>
      <c r="S41" s="25" t="b">
        <f>AND($L41="A",$C$5=Data!$G$23)</f>
        <v>0</v>
      </c>
      <c r="T41" s="55">
        <f t="shared" si="8"/>
        <v>0</v>
      </c>
      <c r="U41" s="55">
        <f t="shared" si="2"/>
        <v>0</v>
      </c>
      <c r="V41" s="25" t="b">
        <f>AND($L41="B",$C$6=Data!$G$24)</f>
        <v>0</v>
      </c>
      <c r="W41" s="25" t="b">
        <f>AND($L41="B",$C$6=Data!$G$23)</f>
        <v>0</v>
      </c>
      <c r="X41" s="55">
        <f t="shared" si="9"/>
        <v>0</v>
      </c>
      <c r="Y41" s="55">
        <f t="shared" si="3"/>
        <v>0</v>
      </c>
      <c r="Z41" s="25" t="b">
        <f>AND($L41="C",$C$7=Data!$G$24)</f>
        <v>0</v>
      </c>
      <c r="AA41" s="25" t="b">
        <f>AND($L41="C",$C$7=Data!$G$23)</f>
        <v>0</v>
      </c>
      <c r="AB41" s="55">
        <f t="shared" si="10"/>
        <v>0</v>
      </c>
      <c r="AC41" s="55">
        <f t="shared" si="4"/>
        <v>0</v>
      </c>
      <c r="AE41" s="55">
        <f t="shared" si="11"/>
        <v>0</v>
      </c>
      <c r="AG41" s="125" t="b">
        <f>OR(AND($C$5=Data!$G$24,K41="A"),AND($C$6=Data!$G$24,K41="B"),AND($C$7=Data!$G$24,K41="C"))*COUNTIFS(B:B,B41,K:K,K41,B:B,"&lt;&gt;"&amp;"",C:C,"&lt;&gt;"&amp;"")&gt;1</f>
        <v>0</v>
      </c>
      <c r="AH41" s="125" t="b">
        <f t="shared" si="12"/>
        <v>0</v>
      </c>
      <c r="AI41" s="55">
        <f t="shared" si="13"/>
        <v>0</v>
      </c>
    </row>
    <row r="42" spans="1:35" ht="30.75" customHeight="1" x14ac:dyDescent="0.25">
      <c r="A42" s="57"/>
      <c r="B42" s="57"/>
      <c r="C42" s="59"/>
      <c r="D42" s="119"/>
      <c r="E42" s="43"/>
      <c r="F42" s="43"/>
      <c r="G42" s="58"/>
      <c r="H42" s="123"/>
      <c r="I42" s="132"/>
      <c r="J42" s="135">
        <f t="shared" si="5"/>
        <v>0</v>
      </c>
      <c r="K42" s="64" t="str">
        <f t="shared" si="0"/>
        <v>0</v>
      </c>
      <c r="L42" s="65" t="str">
        <f t="shared" si="1"/>
        <v>0</v>
      </c>
      <c r="M42" s="55">
        <f>SUMIFS($J:$J,$C:$C,Data!$B$6,$B:$B,$B42)</f>
        <v>0</v>
      </c>
      <c r="N42" s="55">
        <f>SUMIFS($J:$J,$C:$C,Data!$B$7,$B:$B,$B42)</f>
        <v>0</v>
      </c>
      <c r="O42" s="55">
        <f>SUMIFS($J:$J,$C:$C,Data!$B$8,$B:$B,$B42)</f>
        <v>0</v>
      </c>
      <c r="P42" s="55">
        <f t="shared" si="6"/>
        <v>0</v>
      </c>
      <c r="Q42" s="55">
        <f t="shared" si="7"/>
        <v>0</v>
      </c>
      <c r="R42" s="25" t="b">
        <f>AND($L42="A",$C$5=Data!$G$24)</f>
        <v>0</v>
      </c>
      <c r="S42" s="25" t="b">
        <f>AND($L42="A",$C$5=Data!$G$23)</f>
        <v>0</v>
      </c>
      <c r="T42" s="55">
        <f t="shared" si="8"/>
        <v>0</v>
      </c>
      <c r="U42" s="55">
        <f t="shared" si="2"/>
        <v>0</v>
      </c>
      <c r="V42" s="25" t="b">
        <f>AND($L42="B",$C$6=Data!$G$24)</f>
        <v>0</v>
      </c>
      <c r="W42" s="25" t="b">
        <f>AND($L42="B",$C$6=Data!$G$23)</f>
        <v>0</v>
      </c>
      <c r="X42" s="55">
        <f t="shared" si="9"/>
        <v>0</v>
      </c>
      <c r="Y42" s="55">
        <f t="shared" si="3"/>
        <v>0</v>
      </c>
      <c r="Z42" s="25" t="b">
        <f>AND($L42="C",$C$7=Data!$G$24)</f>
        <v>0</v>
      </c>
      <c r="AA42" s="25" t="b">
        <f>AND($L42="C",$C$7=Data!$G$23)</f>
        <v>0</v>
      </c>
      <c r="AB42" s="55">
        <f t="shared" si="10"/>
        <v>0</v>
      </c>
      <c r="AC42" s="55">
        <f t="shared" si="4"/>
        <v>0</v>
      </c>
      <c r="AE42" s="55">
        <f t="shared" si="11"/>
        <v>0</v>
      </c>
      <c r="AG42" s="125" t="b">
        <f>OR(AND($C$5=Data!$G$24,K42="A"),AND($C$6=Data!$G$24,K42="B"),AND($C$7=Data!$G$24,K42="C"))*COUNTIFS(B:B,B42,K:K,K42,B:B,"&lt;&gt;"&amp;"",C:C,"&lt;&gt;"&amp;"")&gt;1</f>
        <v>0</v>
      </c>
      <c r="AH42" s="125" t="b">
        <f t="shared" si="12"/>
        <v>0</v>
      </c>
      <c r="AI42" s="55">
        <f t="shared" si="13"/>
        <v>0</v>
      </c>
    </row>
    <row r="43" spans="1:35" ht="30.75" customHeight="1" x14ac:dyDescent="0.25">
      <c r="A43" s="57"/>
      <c r="B43" s="57"/>
      <c r="C43" s="59"/>
      <c r="D43" s="119"/>
      <c r="E43" s="43"/>
      <c r="F43" s="43"/>
      <c r="G43" s="58"/>
      <c r="H43" s="123"/>
      <c r="I43" s="132"/>
      <c r="J43" s="135">
        <f t="shared" si="5"/>
        <v>0</v>
      </c>
      <c r="K43" s="64" t="str">
        <f t="shared" si="0"/>
        <v>0</v>
      </c>
      <c r="L43" s="65" t="str">
        <f t="shared" si="1"/>
        <v>0</v>
      </c>
      <c r="M43" s="55">
        <f>SUMIFS($J:$J,$C:$C,Data!$B$6,$B:$B,$B43)</f>
        <v>0</v>
      </c>
      <c r="N43" s="55">
        <f>SUMIFS($J:$J,$C:$C,Data!$B$7,$B:$B,$B43)</f>
        <v>0</v>
      </c>
      <c r="O43" s="55">
        <f>SUMIFS($J:$J,$C:$C,Data!$B$8,$B:$B,$B43)</f>
        <v>0</v>
      </c>
      <c r="P43" s="55">
        <f t="shared" si="6"/>
        <v>0</v>
      </c>
      <c r="Q43" s="55">
        <f t="shared" si="7"/>
        <v>0</v>
      </c>
      <c r="R43" s="25" t="b">
        <f>AND($L43="A",$C$5=Data!$G$24)</f>
        <v>0</v>
      </c>
      <c r="S43" s="25" t="b">
        <f>AND($L43="A",$C$5=Data!$G$23)</f>
        <v>0</v>
      </c>
      <c r="T43" s="55">
        <f t="shared" si="8"/>
        <v>0</v>
      </c>
      <c r="U43" s="55">
        <f t="shared" si="2"/>
        <v>0</v>
      </c>
      <c r="V43" s="25" t="b">
        <f>AND($L43="B",$C$6=Data!$G$24)</f>
        <v>0</v>
      </c>
      <c r="W43" s="25" t="b">
        <f>AND($L43="B",$C$6=Data!$G$23)</f>
        <v>0</v>
      </c>
      <c r="X43" s="55">
        <f t="shared" si="9"/>
        <v>0</v>
      </c>
      <c r="Y43" s="55">
        <f t="shared" si="3"/>
        <v>0</v>
      </c>
      <c r="Z43" s="25" t="b">
        <f>AND($L43="C",$C$7=Data!$G$24)</f>
        <v>0</v>
      </c>
      <c r="AA43" s="25" t="b">
        <f>AND($L43="C",$C$7=Data!$G$23)</f>
        <v>0</v>
      </c>
      <c r="AB43" s="55">
        <f t="shared" si="10"/>
        <v>0</v>
      </c>
      <c r="AC43" s="55">
        <f t="shared" si="4"/>
        <v>0</v>
      </c>
      <c r="AE43" s="55">
        <f t="shared" si="11"/>
        <v>0</v>
      </c>
      <c r="AG43" s="125" t="b">
        <f>OR(AND($C$5=Data!$G$24,K43="A"),AND($C$6=Data!$G$24,K43="B"),AND($C$7=Data!$G$24,K43="C"))*COUNTIFS(B:B,B43,K:K,K43,B:B,"&lt;&gt;"&amp;"",C:C,"&lt;&gt;"&amp;"")&gt;1</f>
        <v>0</v>
      </c>
      <c r="AH43" s="125" t="b">
        <f t="shared" si="12"/>
        <v>0</v>
      </c>
      <c r="AI43" s="55">
        <f t="shared" si="13"/>
        <v>0</v>
      </c>
    </row>
    <row r="44" spans="1:35" ht="30.75" customHeight="1" x14ac:dyDescent="0.25">
      <c r="A44" s="57"/>
      <c r="B44" s="57"/>
      <c r="C44" s="59"/>
      <c r="D44" s="119"/>
      <c r="E44" s="43"/>
      <c r="F44" s="43"/>
      <c r="G44" s="58"/>
      <c r="H44" s="123"/>
      <c r="I44" s="132"/>
      <c r="J44" s="135">
        <f t="shared" si="5"/>
        <v>0</v>
      </c>
      <c r="K44" s="64" t="str">
        <f t="shared" si="0"/>
        <v>0</v>
      </c>
      <c r="L44" s="65" t="str">
        <f t="shared" si="1"/>
        <v>0</v>
      </c>
      <c r="M44" s="55">
        <f>SUMIFS($J:$J,$C:$C,Data!$B$6,$B:$B,$B44)</f>
        <v>0</v>
      </c>
      <c r="N44" s="55">
        <f>SUMIFS($J:$J,$C:$C,Data!$B$7,$B:$B,$B44)</f>
        <v>0</v>
      </c>
      <c r="O44" s="55">
        <f>SUMIFS($J:$J,$C:$C,Data!$B$8,$B:$B,$B44)</f>
        <v>0</v>
      </c>
      <c r="P44" s="55">
        <f t="shared" si="6"/>
        <v>0</v>
      </c>
      <c r="Q44" s="55">
        <f t="shared" si="7"/>
        <v>0</v>
      </c>
      <c r="R44" s="25" t="b">
        <f>AND($L44="A",$C$5=Data!$G$24)</f>
        <v>0</v>
      </c>
      <c r="S44" s="25" t="b">
        <f>AND($L44="A",$C$5=Data!$G$23)</f>
        <v>0</v>
      </c>
      <c r="T44" s="55">
        <f t="shared" si="8"/>
        <v>0</v>
      </c>
      <c r="U44" s="55">
        <f t="shared" si="2"/>
        <v>0</v>
      </c>
      <c r="V44" s="25" t="b">
        <f>AND($L44="B",$C$6=Data!$G$24)</f>
        <v>0</v>
      </c>
      <c r="W44" s="25" t="b">
        <f>AND($L44="B",$C$6=Data!$G$23)</f>
        <v>0</v>
      </c>
      <c r="X44" s="55">
        <f t="shared" si="9"/>
        <v>0</v>
      </c>
      <c r="Y44" s="55">
        <f t="shared" si="3"/>
        <v>0</v>
      </c>
      <c r="Z44" s="25" t="b">
        <f>AND($L44="C",$C$7=Data!$G$24)</f>
        <v>0</v>
      </c>
      <c r="AA44" s="25" t="b">
        <f>AND($L44="C",$C$7=Data!$G$23)</f>
        <v>0</v>
      </c>
      <c r="AB44" s="55">
        <f t="shared" si="10"/>
        <v>0</v>
      </c>
      <c r="AC44" s="55">
        <f t="shared" si="4"/>
        <v>0</v>
      </c>
      <c r="AE44" s="55">
        <f t="shared" si="11"/>
        <v>0</v>
      </c>
      <c r="AG44" s="125" t="b">
        <f>OR(AND($C$5=Data!$G$24,K44="A"),AND($C$6=Data!$G$24,K44="B"),AND($C$7=Data!$G$24,K44="C"))*COUNTIFS(B:B,B44,K:K,K44,B:B,"&lt;&gt;"&amp;"",C:C,"&lt;&gt;"&amp;"")&gt;1</f>
        <v>0</v>
      </c>
      <c r="AH44" s="125" t="b">
        <f t="shared" si="12"/>
        <v>0</v>
      </c>
      <c r="AI44" s="55">
        <f t="shared" si="13"/>
        <v>0</v>
      </c>
    </row>
    <row r="45" spans="1:35" ht="30.75" customHeight="1" x14ac:dyDescent="0.25">
      <c r="A45" s="57"/>
      <c r="B45" s="57"/>
      <c r="C45" s="59"/>
      <c r="D45" s="119"/>
      <c r="E45" s="43"/>
      <c r="F45" s="43"/>
      <c r="G45" s="58"/>
      <c r="H45" s="123"/>
      <c r="I45" s="132"/>
      <c r="J45" s="135">
        <f t="shared" si="5"/>
        <v>0</v>
      </c>
      <c r="K45" s="64" t="str">
        <f t="shared" si="0"/>
        <v>0</v>
      </c>
      <c r="L45" s="65" t="str">
        <f t="shared" si="1"/>
        <v>0</v>
      </c>
      <c r="M45" s="55">
        <f>SUMIFS($J:$J,$C:$C,Data!$B$6,$B:$B,$B45)</f>
        <v>0</v>
      </c>
      <c r="N45" s="55">
        <f>SUMIFS($J:$J,$C:$C,Data!$B$7,$B:$B,$B45)</f>
        <v>0</v>
      </c>
      <c r="O45" s="55">
        <f>SUMIFS($J:$J,$C:$C,Data!$B$8,$B:$B,$B45)</f>
        <v>0</v>
      </c>
      <c r="P45" s="55">
        <f t="shared" si="6"/>
        <v>0</v>
      </c>
      <c r="Q45" s="55">
        <f t="shared" si="7"/>
        <v>0</v>
      </c>
      <c r="R45" s="25" t="b">
        <f>AND($L45="A",$C$5=Data!$G$24)</f>
        <v>0</v>
      </c>
      <c r="S45" s="25" t="b">
        <f>AND($L45="A",$C$5=Data!$G$23)</f>
        <v>0</v>
      </c>
      <c r="T45" s="55">
        <f t="shared" si="8"/>
        <v>0</v>
      </c>
      <c r="U45" s="55">
        <f t="shared" si="2"/>
        <v>0</v>
      </c>
      <c r="V45" s="25" t="b">
        <f>AND($L45="B",$C$6=Data!$G$24)</f>
        <v>0</v>
      </c>
      <c r="W45" s="25" t="b">
        <f>AND($L45="B",$C$6=Data!$G$23)</f>
        <v>0</v>
      </c>
      <c r="X45" s="55">
        <f t="shared" si="9"/>
        <v>0</v>
      </c>
      <c r="Y45" s="55">
        <f t="shared" si="3"/>
        <v>0</v>
      </c>
      <c r="Z45" s="25" t="b">
        <f>AND($L45="C",$C$7=Data!$G$24)</f>
        <v>0</v>
      </c>
      <c r="AA45" s="25" t="b">
        <f>AND($L45="C",$C$7=Data!$G$23)</f>
        <v>0</v>
      </c>
      <c r="AB45" s="55">
        <f t="shared" si="10"/>
        <v>0</v>
      </c>
      <c r="AC45" s="55">
        <f t="shared" si="4"/>
        <v>0</v>
      </c>
      <c r="AE45" s="55">
        <f t="shared" si="11"/>
        <v>0</v>
      </c>
      <c r="AG45" s="125" t="b">
        <f>OR(AND($C$5=Data!$G$24,K45="A"),AND($C$6=Data!$G$24,K45="B"),AND($C$7=Data!$G$24,K45="C"))*COUNTIFS(B:B,B45,K:K,K45,B:B,"&lt;&gt;"&amp;"",C:C,"&lt;&gt;"&amp;"")&gt;1</f>
        <v>0</v>
      </c>
      <c r="AH45" s="125" t="b">
        <f t="shared" si="12"/>
        <v>0</v>
      </c>
      <c r="AI45" s="55">
        <f t="shared" si="13"/>
        <v>0</v>
      </c>
    </row>
    <row r="46" spans="1:35" ht="30.75" customHeight="1" x14ac:dyDescent="0.25">
      <c r="A46" s="57"/>
      <c r="B46" s="57"/>
      <c r="C46" s="59"/>
      <c r="D46" s="119"/>
      <c r="E46" s="43"/>
      <c r="F46" s="43"/>
      <c r="G46" s="58"/>
      <c r="H46" s="123"/>
      <c r="I46" s="132"/>
      <c r="J46" s="135">
        <f t="shared" si="5"/>
        <v>0</v>
      </c>
      <c r="K46" s="64" t="str">
        <f t="shared" si="0"/>
        <v>0</v>
      </c>
      <c r="L46" s="65" t="str">
        <f t="shared" si="1"/>
        <v>0</v>
      </c>
      <c r="M46" s="55">
        <f>SUMIFS($J:$J,$C:$C,Data!$B$6,$B:$B,$B46)</f>
        <v>0</v>
      </c>
      <c r="N46" s="55">
        <f>SUMIFS($J:$J,$C:$C,Data!$B$7,$B:$B,$B46)</f>
        <v>0</v>
      </c>
      <c r="O46" s="55">
        <f>SUMIFS($J:$J,$C:$C,Data!$B$8,$B:$B,$B46)</f>
        <v>0</v>
      </c>
      <c r="P46" s="55">
        <f t="shared" si="6"/>
        <v>0</v>
      </c>
      <c r="Q46" s="55">
        <f t="shared" si="7"/>
        <v>0</v>
      </c>
      <c r="R46" s="25" t="b">
        <f>AND($L46="A",$C$5=Data!$G$24)</f>
        <v>0</v>
      </c>
      <c r="S46" s="25" t="b">
        <f>AND($L46="A",$C$5=Data!$G$23)</f>
        <v>0</v>
      </c>
      <c r="T46" s="55">
        <f t="shared" si="8"/>
        <v>0</v>
      </c>
      <c r="U46" s="55">
        <f t="shared" si="2"/>
        <v>0</v>
      </c>
      <c r="V46" s="25" t="b">
        <f>AND($L46="B",$C$6=Data!$G$24)</f>
        <v>0</v>
      </c>
      <c r="W46" s="25" t="b">
        <f>AND($L46="B",$C$6=Data!$G$23)</f>
        <v>0</v>
      </c>
      <c r="X46" s="55">
        <f t="shared" si="9"/>
        <v>0</v>
      </c>
      <c r="Y46" s="55">
        <f t="shared" si="3"/>
        <v>0</v>
      </c>
      <c r="Z46" s="25" t="b">
        <f>AND($L46="C",$C$7=Data!$G$24)</f>
        <v>0</v>
      </c>
      <c r="AA46" s="25" t="b">
        <f>AND($L46="C",$C$7=Data!$G$23)</f>
        <v>0</v>
      </c>
      <c r="AB46" s="55">
        <f t="shared" si="10"/>
        <v>0</v>
      </c>
      <c r="AC46" s="55">
        <f t="shared" si="4"/>
        <v>0</v>
      </c>
      <c r="AE46" s="55">
        <f t="shared" si="11"/>
        <v>0</v>
      </c>
      <c r="AG46" s="125" t="b">
        <f>OR(AND($C$5=Data!$G$24,K46="A"),AND($C$6=Data!$G$24,K46="B"),AND($C$7=Data!$G$24,K46="C"))*COUNTIFS(B:B,B46,K:K,K46,B:B,"&lt;&gt;"&amp;"",C:C,"&lt;&gt;"&amp;"")&gt;1</f>
        <v>0</v>
      </c>
      <c r="AH46" s="125" t="b">
        <f t="shared" si="12"/>
        <v>0</v>
      </c>
      <c r="AI46" s="55">
        <f t="shared" si="13"/>
        <v>0</v>
      </c>
    </row>
    <row r="47" spans="1:35" ht="30.75" customHeight="1" x14ac:dyDescent="0.25">
      <c r="A47" s="57"/>
      <c r="B47" s="57"/>
      <c r="C47" s="59"/>
      <c r="D47" s="119"/>
      <c r="E47" s="43"/>
      <c r="F47" s="43"/>
      <c r="G47" s="58"/>
      <c r="H47" s="123"/>
      <c r="I47" s="132"/>
      <c r="J47" s="135">
        <f t="shared" si="5"/>
        <v>0</v>
      </c>
      <c r="K47" s="64" t="str">
        <f t="shared" si="0"/>
        <v>0</v>
      </c>
      <c r="L47" s="65" t="str">
        <f t="shared" si="1"/>
        <v>0</v>
      </c>
      <c r="M47" s="55">
        <f>SUMIFS($J:$J,$C:$C,Data!$B$6,$B:$B,$B47)</f>
        <v>0</v>
      </c>
      <c r="N47" s="55">
        <f>SUMIFS($J:$J,$C:$C,Data!$B$7,$B:$B,$B47)</f>
        <v>0</v>
      </c>
      <c r="O47" s="55">
        <f>SUMIFS($J:$J,$C:$C,Data!$B$8,$B:$B,$B47)</f>
        <v>0</v>
      </c>
      <c r="P47" s="55">
        <f t="shared" si="6"/>
        <v>0</v>
      </c>
      <c r="Q47" s="55">
        <f t="shared" si="7"/>
        <v>0</v>
      </c>
      <c r="R47" s="25" t="b">
        <f>AND($L47="A",$C$5=Data!$G$24)</f>
        <v>0</v>
      </c>
      <c r="S47" s="25" t="b">
        <f>AND($L47="A",$C$5=Data!$G$23)</f>
        <v>0</v>
      </c>
      <c r="T47" s="55">
        <f t="shared" si="8"/>
        <v>0</v>
      </c>
      <c r="U47" s="55">
        <f t="shared" si="2"/>
        <v>0</v>
      </c>
      <c r="V47" s="25" t="b">
        <f>AND($L47="B",$C$6=Data!$G$24)</f>
        <v>0</v>
      </c>
      <c r="W47" s="25" t="b">
        <f>AND($L47="B",$C$6=Data!$G$23)</f>
        <v>0</v>
      </c>
      <c r="X47" s="55">
        <f t="shared" si="9"/>
        <v>0</v>
      </c>
      <c r="Y47" s="55">
        <f t="shared" si="3"/>
        <v>0</v>
      </c>
      <c r="Z47" s="25" t="b">
        <f>AND($L47="C",$C$7=Data!$G$24)</f>
        <v>0</v>
      </c>
      <c r="AA47" s="25" t="b">
        <f>AND($L47="C",$C$7=Data!$G$23)</f>
        <v>0</v>
      </c>
      <c r="AB47" s="55">
        <f t="shared" si="10"/>
        <v>0</v>
      </c>
      <c r="AC47" s="55">
        <f t="shared" si="4"/>
        <v>0</v>
      </c>
      <c r="AE47" s="55">
        <f t="shared" si="11"/>
        <v>0</v>
      </c>
      <c r="AG47" s="125" t="b">
        <f>OR(AND($C$5=Data!$G$24,K47="A"),AND($C$6=Data!$G$24,K47="B"),AND($C$7=Data!$G$24,K47="C"))*COUNTIFS(B:B,B47,K:K,K47,B:B,"&lt;&gt;"&amp;"",C:C,"&lt;&gt;"&amp;"")&gt;1</f>
        <v>0</v>
      </c>
      <c r="AH47" s="125" t="b">
        <f t="shared" si="12"/>
        <v>0</v>
      </c>
      <c r="AI47" s="55">
        <f t="shared" si="13"/>
        <v>0</v>
      </c>
    </row>
    <row r="48" spans="1:35" ht="30.75" customHeight="1" x14ac:dyDescent="0.25">
      <c r="A48" s="57"/>
      <c r="B48" s="57"/>
      <c r="C48" s="59"/>
      <c r="D48" s="119"/>
      <c r="E48" s="43"/>
      <c r="F48" s="43"/>
      <c r="G48" s="58"/>
      <c r="H48" s="123"/>
      <c r="I48" s="132"/>
      <c r="J48" s="135">
        <f t="shared" si="5"/>
        <v>0</v>
      </c>
      <c r="K48" s="64" t="str">
        <f t="shared" si="0"/>
        <v>0</v>
      </c>
      <c r="L48" s="65" t="str">
        <f t="shared" si="1"/>
        <v>0</v>
      </c>
      <c r="M48" s="55">
        <f>SUMIFS($J:$J,$C:$C,Data!$B$6,$B:$B,$B48)</f>
        <v>0</v>
      </c>
      <c r="N48" s="55">
        <f>SUMIFS($J:$J,$C:$C,Data!$B$7,$B:$B,$B48)</f>
        <v>0</v>
      </c>
      <c r="O48" s="55">
        <f>SUMIFS($J:$J,$C:$C,Data!$B$8,$B:$B,$B48)</f>
        <v>0</v>
      </c>
      <c r="P48" s="55">
        <f t="shared" si="6"/>
        <v>0</v>
      </c>
      <c r="Q48" s="55">
        <f t="shared" si="7"/>
        <v>0</v>
      </c>
      <c r="R48" s="25" t="b">
        <f>AND($L48="A",$C$5=Data!$G$24)</f>
        <v>0</v>
      </c>
      <c r="S48" s="25" t="b">
        <f>AND($L48="A",$C$5=Data!$G$23)</f>
        <v>0</v>
      </c>
      <c r="T48" s="55">
        <f t="shared" si="8"/>
        <v>0</v>
      </c>
      <c r="U48" s="55">
        <f t="shared" si="2"/>
        <v>0</v>
      </c>
      <c r="V48" s="25" t="b">
        <f>AND($L48="B",$C$6=Data!$G$24)</f>
        <v>0</v>
      </c>
      <c r="W48" s="25" t="b">
        <f>AND($L48="B",$C$6=Data!$G$23)</f>
        <v>0</v>
      </c>
      <c r="X48" s="55">
        <f t="shared" si="9"/>
        <v>0</v>
      </c>
      <c r="Y48" s="55">
        <f t="shared" si="3"/>
        <v>0</v>
      </c>
      <c r="Z48" s="25" t="b">
        <f>AND($L48="C",$C$7=Data!$G$24)</f>
        <v>0</v>
      </c>
      <c r="AA48" s="25" t="b">
        <f>AND($L48="C",$C$7=Data!$G$23)</f>
        <v>0</v>
      </c>
      <c r="AB48" s="55">
        <f t="shared" si="10"/>
        <v>0</v>
      </c>
      <c r="AC48" s="55">
        <f t="shared" si="4"/>
        <v>0</v>
      </c>
      <c r="AE48" s="55">
        <f t="shared" si="11"/>
        <v>0</v>
      </c>
      <c r="AG48" s="125" t="b">
        <f>OR(AND($C$5=Data!$G$24,K48="A"),AND($C$6=Data!$G$24,K48="B"),AND($C$7=Data!$G$24,K48="C"))*COUNTIFS(B:B,B48,K:K,K48,B:B,"&lt;&gt;"&amp;"",C:C,"&lt;&gt;"&amp;"")&gt;1</f>
        <v>0</v>
      </c>
      <c r="AH48" s="125" t="b">
        <f t="shared" si="12"/>
        <v>0</v>
      </c>
      <c r="AI48" s="55">
        <f t="shared" si="13"/>
        <v>0</v>
      </c>
    </row>
    <row r="49" spans="1:35" ht="30.75" customHeight="1" x14ac:dyDescent="0.25">
      <c r="A49" s="57"/>
      <c r="B49" s="57"/>
      <c r="C49" s="59"/>
      <c r="D49" s="119"/>
      <c r="E49" s="43"/>
      <c r="F49" s="43"/>
      <c r="G49" s="58"/>
      <c r="H49" s="123"/>
      <c r="I49" s="132"/>
      <c r="J49" s="135">
        <f t="shared" si="5"/>
        <v>0</v>
      </c>
      <c r="K49" s="64" t="str">
        <f t="shared" si="0"/>
        <v>0</v>
      </c>
      <c r="L49" s="65" t="str">
        <f t="shared" si="1"/>
        <v>0</v>
      </c>
      <c r="M49" s="55">
        <f>SUMIFS($J:$J,$C:$C,Data!$B$6,$B:$B,$B49)</f>
        <v>0</v>
      </c>
      <c r="N49" s="55">
        <f>SUMIFS($J:$J,$C:$C,Data!$B$7,$B:$B,$B49)</f>
        <v>0</v>
      </c>
      <c r="O49" s="55">
        <f>SUMIFS($J:$J,$C:$C,Data!$B$8,$B:$B,$B49)</f>
        <v>0</v>
      </c>
      <c r="P49" s="55">
        <f t="shared" si="6"/>
        <v>0</v>
      </c>
      <c r="Q49" s="55">
        <f t="shared" si="7"/>
        <v>0</v>
      </c>
      <c r="R49" s="25" t="b">
        <f>AND($L49="A",$C$5=Data!$G$24)</f>
        <v>0</v>
      </c>
      <c r="S49" s="25" t="b">
        <f>AND($L49="A",$C$5=Data!$G$23)</f>
        <v>0</v>
      </c>
      <c r="T49" s="55">
        <f t="shared" si="8"/>
        <v>0</v>
      </c>
      <c r="U49" s="55">
        <f t="shared" si="2"/>
        <v>0</v>
      </c>
      <c r="V49" s="25" t="b">
        <f>AND($L49="B",$C$6=Data!$G$24)</f>
        <v>0</v>
      </c>
      <c r="W49" s="25" t="b">
        <f>AND($L49="B",$C$6=Data!$G$23)</f>
        <v>0</v>
      </c>
      <c r="X49" s="55">
        <f t="shared" si="9"/>
        <v>0</v>
      </c>
      <c r="Y49" s="55">
        <f t="shared" si="3"/>
        <v>0</v>
      </c>
      <c r="Z49" s="25" t="b">
        <f>AND($L49="C",$C$7=Data!$G$24)</f>
        <v>0</v>
      </c>
      <c r="AA49" s="25" t="b">
        <f>AND($L49="C",$C$7=Data!$G$23)</f>
        <v>0</v>
      </c>
      <c r="AB49" s="55">
        <f t="shared" si="10"/>
        <v>0</v>
      </c>
      <c r="AC49" s="55">
        <f t="shared" si="4"/>
        <v>0</v>
      </c>
      <c r="AE49" s="55">
        <f t="shared" si="11"/>
        <v>0</v>
      </c>
      <c r="AG49" s="125" t="b">
        <f>OR(AND($C$5=Data!$G$24,K49="A"),AND($C$6=Data!$G$24,K49="B"),AND($C$7=Data!$G$24,K49="C"))*COUNTIFS(B:B,B49,K:K,K49,B:B,"&lt;&gt;"&amp;"",C:C,"&lt;&gt;"&amp;"")&gt;1</f>
        <v>0</v>
      </c>
      <c r="AH49" s="125" t="b">
        <f t="shared" si="12"/>
        <v>0</v>
      </c>
      <c r="AI49" s="55">
        <f t="shared" si="13"/>
        <v>0</v>
      </c>
    </row>
    <row r="50" spans="1:35" ht="30.75" customHeight="1" x14ac:dyDescent="0.25">
      <c r="A50" s="57"/>
      <c r="B50" s="57"/>
      <c r="C50" s="59"/>
      <c r="D50" s="119"/>
      <c r="E50" s="43"/>
      <c r="F50" s="43"/>
      <c r="G50" s="58"/>
      <c r="H50" s="123"/>
      <c r="I50" s="132"/>
      <c r="J50" s="135">
        <f t="shared" si="5"/>
        <v>0</v>
      </c>
      <c r="K50" s="64" t="str">
        <f t="shared" si="0"/>
        <v>0</v>
      </c>
      <c r="L50" s="65" t="str">
        <f t="shared" si="1"/>
        <v>0</v>
      </c>
      <c r="M50" s="55">
        <f>SUMIFS($J:$J,$C:$C,Data!$B$6,$B:$B,$B50)</f>
        <v>0</v>
      </c>
      <c r="N50" s="55">
        <f>SUMIFS($J:$J,$C:$C,Data!$B$7,$B:$B,$B50)</f>
        <v>0</v>
      </c>
      <c r="O50" s="55">
        <f>SUMIFS($J:$J,$C:$C,Data!$B$8,$B:$B,$B50)</f>
        <v>0</v>
      </c>
      <c r="P50" s="55">
        <f t="shared" si="6"/>
        <v>0</v>
      </c>
      <c r="Q50" s="55">
        <f t="shared" si="7"/>
        <v>0</v>
      </c>
      <c r="R50" s="25" t="b">
        <f>AND($L50="A",$C$5=Data!$G$24)</f>
        <v>0</v>
      </c>
      <c r="S50" s="25" t="b">
        <f>AND($L50="A",$C$5=Data!$G$23)</f>
        <v>0</v>
      </c>
      <c r="T50" s="55">
        <f t="shared" si="8"/>
        <v>0</v>
      </c>
      <c r="U50" s="55">
        <f t="shared" si="2"/>
        <v>0</v>
      </c>
      <c r="V50" s="25" t="b">
        <f>AND($L50="B",$C$6=Data!$G$24)</f>
        <v>0</v>
      </c>
      <c r="W50" s="25" t="b">
        <f>AND($L50="B",$C$6=Data!$G$23)</f>
        <v>0</v>
      </c>
      <c r="X50" s="55">
        <f t="shared" si="9"/>
        <v>0</v>
      </c>
      <c r="Y50" s="55">
        <f t="shared" si="3"/>
        <v>0</v>
      </c>
      <c r="Z50" s="25" t="b">
        <f>AND($L50="C",$C$7=Data!$G$24)</f>
        <v>0</v>
      </c>
      <c r="AA50" s="25" t="b">
        <f>AND($L50="C",$C$7=Data!$G$23)</f>
        <v>0</v>
      </c>
      <c r="AB50" s="55">
        <f t="shared" si="10"/>
        <v>0</v>
      </c>
      <c r="AC50" s="55">
        <f t="shared" si="4"/>
        <v>0</v>
      </c>
      <c r="AE50" s="55">
        <f t="shared" si="11"/>
        <v>0</v>
      </c>
      <c r="AG50" s="125" t="b">
        <f>OR(AND($C$5=Data!$G$24,K50="A"),AND($C$6=Data!$G$24,K50="B"),AND($C$7=Data!$G$24,K50="C"))*COUNTIFS(B:B,B50,K:K,K50,B:B,"&lt;&gt;"&amp;"",C:C,"&lt;&gt;"&amp;"")&gt;1</f>
        <v>0</v>
      </c>
      <c r="AH50" s="125" t="b">
        <f t="shared" si="12"/>
        <v>0</v>
      </c>
      <c r="AI50" s="55">
        <f t="shared" si="13"/>
        <v>0</v>
      </c>
    </row>
    <row r="51" spans="1:35" ht="30.75" customHeight="1" x14ac:dyDescent="0.25">
      <c r="A51" s="57"/>
      <c r="B51" s="57"/>
      <c r="C51" s="59"/>
      <c r="D51" s="119"/>
      <c r="E51" s="43"/>
      <c r="F51" s="43"/>
      <c r="G51" s="58"/>
      <c r="H51" s="123"/>
      <c r="I51" s="132"/>
      <c r="J51" s="135">
        <f t="shared" si="5"/>
        <v>0</v>
      </c>
      <c r="K51" s="64" t="str">
        <f t="shared" si="0"/>
        <v>0</v>
      </c>
      <c r="L51" s="65" t="str">
        <f t="shared" si="1"/>
        <v>0</v>
      </c>
      <c r="M51" s="55">
        <f>SUMIFS($J:$J,$C:$C,Data!$B$6,$B:$B,$B51)</f>
        <v>0</v>
      </c>
      <c r="N51" s="55">
        <f>SUMIFS($J:$J,$C:$C,Data!$B$7,$B:$B,$B51)</f>
        <v>0</v>
      </c>
      <c r="O51" s="55">
        <f>SUMIFS($J:$J,$C:$C,Data!$B$8,$B:$B,$B51)</f>
        <v>0</v>
      </c>
      <c r="P51" s="55">
        <f t="shared" si="6"/>
        <v>0</v>
      </c>
      <c r="Q51" s="55">
        <f t="shared" si="7"/>
        <v>0</v>
      </c>
      <c r="R51" s="25" t="b">
        <f>AND($L51="A",$C$5=Data!$G$24)</f>
        <v>0</v>
      </c>
      <c r="S51" s="25" t="b">
        <f>AND($L51="A",$C$5=Data!$G$23)</f>
        <v>0</v>
      </c>
      <c r="T51" s="55">
        <f t="shared" si="8"/>
        <v>0</v>
      </c>
      <c r="U51" s="55">
        <f t="shared" si="2"/>
        <v>0</v>
      </c>
      <c r="V51" s="25" t="b">
        <f>AND($L51="B",$C$6=Data!$G$24)</f>
        <v>0</v>
      </c>
      <c r="W51" s="25" t="b">
        <f>AND($L51="B",$C$6=Data!$G$23)</f>
        <v>0</v>
      </c>
      <c r="X51" s="55">
        <f t="shared" si="9"/>
        <v>0</v>
      </c>
      <c r="Y51" s="55">
        <f t="shared" si="3"/>
        <v>0</v>
      </c>
      <c r="Z51" s="25" t="b">
        <f>AND($L51="C",$C$7=Data!$G$24)</f>
        <v>0</v>
      </c>
      <c r="AA51" s="25" t="b">
        <f>AND($L51="C",$C$7=Data!$G$23)</f>
        <v>0</v>
      </c>
      <c r="AB51" s="55">
        <f t="shared" si="10"/>
        <v>0</v>
      </c>
      <c r="AC51" s="55">
        <f t="shared" si="4"/>
        <v>0</v>
      </c>
      <c r="AE51" s="55">
        <f t="shared" si="11"/>
        <v>0</v>
      </c>
      <c r="AG51" s="125" t="b">
        <f>OR(AND($C$5=Data!$G$24,K51="A"),AND($C$6=Data!$G$24,K51="B"),AND($C$7=Data!$G$24,K51="C"))*COUNTIFS(B:B,B51,K:K,K51,B:B,"&lt;&gt;"&amp;"",C:C,"&lt;&gt;"&amp;"")&gt;1</f>
        <v>0</v>
      </c>
      <c r="AH51" s="125" t="b">
        <f t="shared" si="12"/>
        <v>0</v>
      </c>
      <c r="AI51" s="55">
        <f t="shared" si="13"/>
        <v>0</v>
      </c>
    </row>
    <row r="52" spans="1:35" ht="30.75" customHeight="1" x14ac:dyDescent="0.25">
      <c r="A52" s="57"/>
      <c r="B52" s="57"/>
      <c r="C52" s="59"/>
      <c r="D52" s="119"/>
      <c r="E52" s="43"/>
      <c r="F52" s="43"/>
      <c r="G52" s="58"/>
      <c r="H52" s="123"/>
      <c r="I52" s="132"/>
      <c r="J52" s="135">
        <f t="shared" si="5"/>
        <v>0</v>
      </c>
      <c r="K52" s="64" t="str">
        <f t="shared" si="0"/>
        <v>0</v>
      </c>
      <c r="L52" s="65" t="str">
        <f t="shared" si="1"/>
        <v>0</v>
      </c>
      <c r="M52" s="55">
        <f>SUMIFS($J:$J,$C:$C,Data!$B$6,$B:$B,$B52)</f>
        <v>0</v>
      </c>
      <c r="N52" s="55">
        <f>SUMIFS($J:$J,$C:$C,Data!$B$7,$B:$B,$B52)</f>
        <v>0</v>
      </c>
      <c r="O52" s="55">
        <f>SUMIFS($J:$J,$C:$C,Data!$B$8,$B:$B,$B52)</f>
        <v>0</v>
      </c>
      <c r="P52" s="55">
        <f t="shared" si="6"/>
        <v>0</v>
      </c>
      <c r="Q52" s="55">
        <f t="shared" si="7"/>
        <v>0</v>
      </c>
      <c r="R52" s="25" t="b">
        <f>AND($L52="A",$C$5=Data!$G$24)</f>
        <v>0</v>
      </c>
      <c r="S52" s="25" t="b">
        <f>AND($L52="A",$C$5=Data!$G$23)</f>
        <v>0</v>
      </c>
      <c r="T52" s="55">
        <f t="shared" si="8"/>
        <v>0</v>
      </c>
      <c r="U52" s="55">
        <f t="shared" si="2"/>
        <v>0</v>
      </c>
      <c r="V52" s="25" t="b">
        <f>AND($L52="B",$C$6=Data!$G$24)</f>
        <v>0</v>
      </c>
      <c r="W52" s="25" t="b">
        <f>AND($L52="B",$C$6=Data!$G$23)</f>
        <v>0</v>
      </c>
      <c r="X52" s="55">
        <f t="shared" si="9"/>
        <v>0</v>
      </c>
      <c r="Y52" s="55">
        <f t="shared" si="3"/>
        <v>0</v>
      </c>
      <c r="Z52" s="25" t="b">
        <f>AND($L52="C",$C$7=Data!$G$24)</f>
        <v>0</v>
      </c>
      <c r="AA52" s="25" t="b">
        <f>AND($L52="C",$C$7=Data!$G$23)</f>
        <v>0</v>
      </c>
      <c r="AB52" s="55">
        <f t="shared" si="10"/>
        <v>0</v>
      </c>
      <c r="AC52" s="55">
        <f t="shared" si="4"/>
        <v>0</v>
      </c>
      <c r="AE52" s="55">
        <f t="shared" si="11"/>
        <v>0</v>
      </c>
      <c r="AG52" s="125" t="b">
        <f>OR(AND($C$5=Data!$G$24,K52="A"),AND($C$6=Data!$G$24,K52="B"),AND($C$7=Data!$G$24,K52="C"))*COUNTIFS(B:B,B52,K:K,K52,B:B,"&lt;&gt;"&amp;"",C:C,"&lt;&gt;"&amp;"")&gt;1</f>
        <v>0</v>
      </c>
      <c r="AH52" s="125" t="b">
        <f t="shared" si="12"/>
        <v>0</v>
      </c>
      <c r="AI52" s="55">
        <f t="shared" si="13"/>
        <v>0</v>
      </c>
    </row>
    <row r="53" spans="1:35" ht="30.75" customHeight="1" x14ac:dyDescent="0.25">
      <c r="A53" s="57"/>
      <c r="B53" s="57"/>
      <c r="C53" s="59"/>
      <c r="D53" s="119"/>
      <c r="E53" s="43"/>
      <c r="F53" s="43"/>
      <c r="G53" s="58"/>
      <c r="H53" s="123"/>
      <c r="I53" s="132"/>
      <c r="J53" s="135">
        <f t="shared" si="5"/>
        <v>0</v>
      </c>
      <c r="K53" s="64" t="str">
        <f t="shared" si="0"/>
        <v>0</v>
      </c>
      <c r="L53" s="65" t="str">
        <f t="shared" si="1"/>
        <v>0</v>
      </c>
      <c r="M53" s="55">
        <f>SUMIFS($J:$J,$C:$C,Data!$B$6,$B:$B,$B53)</f>
        <v>0</v>
      </c>
      <c r="N53" s="55">
        <f>SUMIFS($J:$J,$C:$C,Data!$B$7,$B:$B,$B53)</f>
        <v>0</v>
      </c>
      <c r="O53" s="55">
        <f>SUMIFS($J:$J,$C:$C,Data!$B$8,$B:$B,$B53)</f>
        <v>0</v>
      </c>
      <c r="P53" s="55">
        <f t="shared" si="6"/>
        <v>0</v>
      </c>
      <c r="Q53" s="55">
        <f t="shared" si="7"/>
        <v>0</v>
      </c>
      <c r="R53" s="25" t="b">
        <f>AND($L53="A",$C$5=Data!$G$24)</f>
        <v>0</v>
      </c>
      <c r="S53" s="25" t="b">
        <f>AND($L53="A",$C$5=Data!$G$23)</f>
        <v>0</v>
      </c>
      <c r="T53" s="55">
        <f t="shared" si="8"/>
        <v>0</v>
      </c>
      <c r="U53" s="55">
        <f t="shared" si="2"/>
        <v>0</v>
      </c>
      <c r="V53" s="25" t="b">
        <f>AND($L53="B",$C$6=Data!$G$24)</f>
        <v>0</v>
      </c>
      <c r="W53" s="25" t="b">
        <f>AND($L53="B",$C$6=Data!$G$23)</f>
        <v>0</v>
      </c>
      <c r="X53" s="55">
        <f t="shared" si="9"/>
        <v>0</v>
      </c>
      <c r="Y53" s="55">
        <f t="shared" si="3"/>
        <v>0</v>
      </c>
      <c r="Z53" s="25" t="b">
        <f>AND($L53="C",$C$7=Data!$G$24)</f>
        <v>0</v>
      </c>
      <c r="AA53" s="25" t="b">
        <f>AND($L53="C",$C$7=Data!$G$23)</f>
        <v>0</v>
      </c>
      <c r="AB53" s="55">
        <f t="shared" si="10"/>
        <v>0</v>
      </c>
      <c r="AC53" s="55">
        <f t="shared" si="4"/>
        <v>0</v>
      </c>
      <c r="AE53" s="55">
        <f t="shared" si="11"/>
        <v>0</v>
      </c>
      <c r="AG53" s="125" t="b">
        <f>OR(AND($C$5=Data!$G$24,K53="A"),AND($C$6=Data!$G$24,K53="B"),AND($C$7=Data!$G$24,K53="C"))*COUNTIFS(B:B,B53,K:K,K53,B:B,"&lt;&gt;"&amp;"",C:C,"&lt;&gt;"&amp;"")&gt;1</f>
        <v>0</v>
      </c>
      <c r="AH53" s="125" t="b">
        <f t="shared" si="12"/>
        <v>0</v>
      </c>
      <c r="AI53" s="55">
        <f t="shared" si="13"/>
        <v>0</v>
      </c>
    </row>
    <row r="54" spans="1:35" ht="30.75" customHeight="1" x14ac:dyDescent="0.25">
      <c r="A54" s="57"/>
      <c r="B54" s="57"/>
      <c r="C54" s="59"/>
      <c r="D54" s="119"/>
      <c r="E54" s="43"/>
      <c r="F54" s="43"/>
      <c r="G54" s="58"/>
      <c r="H54" s="123"/>
      <c r="I54" s="132"/>
      <c r="J54" s="135">
        <f t="shared" si="5"/>
        <v>0</v>
      </c>
      <c r="K54" s="64" t="str">
        <f t="shared" si="0"/>
        <v>0</v>
      </c>
      <c r="L54" s="65" t="str">
        <f t="shared" si="1"/>
        <v>0</v>
      </c>
      <c r="M54" s="55">
        <f>SUMIFS($J:$J,$C:$C,Data!$B$6,$B:$B,$B54)</f>
        <v>0</v>
      </c>
      <c r="N54" s="55">
        <f>SUMIFS($J:$J,$C:$C,Data!$B$7,$B:$B,$B54)</f>
        <v>0</v>
      </c>
      <c r="O54" s="55">
        <f>SUMIFS($J:$J,$C:$C,Data!$B$8,$B:$B,$B54)</f>
        <v>0</v>
      </c>
      <c r="P54" s="55">
        <f t="shared" si="6"/>
        <v>0</v>
      </c>
      <c r="Q54" s="55">
        <f t="shared" si="7"/>
        <v>0</v>
      </c>
      <c r="R54" s="25" t="b">
        <f>AND($L54="A",$C$5=Data!$G$24)</f>
        <v>0</v>
      </c>
      <c r="S54" s="25" t="b">
        <f>AND($L54="A",$C$5=Data!$G$23)</f>
        <v>0</v>
      </c>
      <c r="T54" s="55">
        <f t="shared" si="8"/>
        <v>0</v>
      </c>
      <c r="U54" s="55">
        <f t="shared" si="2"/>
        <v>0</v>
      </c>
      <c r="V54" s="25" t="b">
        <f>AND($L54="B",$C$6=Data!$G$24)</f>
        <v>0</v>
      </c>
      <c r="W54" s="25" t="b">
        <f>AND($L54="B",$C$6=Data!$G$23)</f>
        <v>0</v>
      </c>
      <c r="X54" s="55">
        <f t="shared" si="9"/>
        <v>0</v>
      </c>
      <c r="Y54" s="55">
        <f t="shared" si="3"/>
        <v>0</v>
      </c>
      <c r="Z54" s="25" t="b">
        <f>AND($L54="C",$C$7=Data!$G$24)</f>
        <v>0</v>
      </c>
      <c r="AA54" s="25" t="b">
        <f>AND($L54="C",$C$7=Data!$G$23)</f>
        <v>0</v>
      </c>
      <c r="AB54" s="55">
        <f t="shared" si="10"/>
        <v>0</v>
      </c>
      <c r="AC54" s="55">
        <f t="shared" si="4"/>
        <v>0</v>
      </c>
      <c r="AE54" s="55">
        <f t="shared" si="11"/>
        <v>0</v>
      </c>
      <c r="AG54" s="125" t="b">
        <f>OR(AND($C$5=Data!$G$24,K54="A"),AND($C$6=Data!$G$24,K54="B"),AND($C$7=Data!$G$24,K54="C"))*COUNTIFS(B:B,B54,K:K,K54,B:B,"&lt;&gt;"&amp;"",C:C,"&lt;&gt;"&amp;"")&gt;1</f>
        <v>0</v>
      </c>
      <c r="AH54" s="125" t="b">
        <f t="shared" si="12"/>
        <v>0</v>
      </c>
      <c r="AI54" s="55">
        <f t="shared" si="13"/>
        <v>0</v>
      </c>
    </row>
    <row r="55" spans="1:35" ht="30.75" customHeight="1" x14ac:dyDescent="0.25">
      <c r="A55" s="57"/>
      <c r="B55" s="57"/>
      <c r="C55" s="59"/>
      <c r="D55" s="119"/>
      <c r="E55" s="43"/>
      <c r="F55" s="43"/>
      <c r="G55" s="58"/>
      <c r="H55" s="123"/>
      <c r="I55" s="132"/>
      <c r="J55" s="135">
        <f t="shared" si="5"/>
        <v>0</v>
      </c>
      <c r="K55" s="64" t="str">
        <f t="shared" si="0"/>
        <v>0</v>
      </c>
      <c r="L55" s="65" t="str">
        <f t="shared" si="1"/>
        <v>0</v>
      </c>
      <c r="M55" s="55">
        <f>SUMIFS($J:$J,$C:$C,Data!$B$6,$B:$B,$B55)</f>
        <v>0</v>
      </c>
      <c r="N55" s="55">
        <f>SUMIFS($J:$J,$C:$C,Data!$B$7,$B:$B,$B55)</f>
        <v>0</v>
      </c>
      <c r="O55" s="55">
        <f>SUMIFS($J:$J,$C:$C,Data!$B$8,$B:$B,$B55)</f>
        <v>0</v>
      </c>
      <c r="P55" s="55">
        <f t="shared" si="6"/>
        <v>0</v>
      </c>
      <c r="Q55" s="55">
        <f t="shared" si="7"/>
        <v>0</v>
      </c>
      <c r="R55" s="25" t="b">
        <f>AND($L55="A",$C$5=Data!$G$24)</f>
        <v>0</v>
      </c>
      <c r="S55" s="25" t="b">
        <f>AND($L55="A",$C$5=Data!$G$23)</f>
        <v>0</v>
      </c>
      <c r="T55" s="55">
        <f t="shared" si="8"/>
        <v>0</v>
      </c>
      <c r="U55" s="55">
        <f t="shared" si="2"/>
        <v>0</v>
      </c>
      <c r="V55" s="25" t="b">
        <f>AND($L55="B",$C$6=Data!$G$24)</f>
        <v>0</v>
      </c>
      <c r="W55" s="25" t="b">
        <f>AND($L55="B",$C$6=Data!$G$23)</f>
        <v>0</v>
      </c>
      <c r="X55" s="55">
        <f t="shared" si="9"/>
        <v>0</v>
      </c>
      <c r="Y55" s="55">
        <f t="shared" si="3"/>
        <v>0</v>
      </c>
      <c r="Z55" s="25" t="b">
        <f>AND($L55="C",$C$7=Data!$G$24)</f>
        <v>0</v>
      </c>
      <c r="AA55" s="25" t="b">
        <f>AND($L55="C",$C$7=Data!$G$23)</f>
        <v>0</v>
      </c>
      <c r="AB55" s="55">
        <f t="shared" si="10"/>
        <v>0</v>
      </c>
      <c r="AC55" s="55">
        <f t="shared" si="4"/>
        <v>0</v>
      </c>
      <c r="AE55" s="55">
        <f t="shared" si="11"/>
        <v>0</v>
      </c>
      <c r="AG55" s="125" t="b">
        <f>OR(AND($C$5=Data!$G$24,K55="A"),AND($C$6=Data!$G$24,K55="B"),AND($C$7=Data!$G$24,K55="C"))*COUNTIFS(B:B,B55,K:K,K55,B:B,"&lt;&gt;"&amp;"",C:C,"&lt;&gt;"&amp;"")&gt;1</f>
        <v>0</v>
      </c>
      <c r="AH55" s="125" t="b">
        <f t="shared" si="12"/>
        <v>0</v>
      </c>
      <c r="AI55" s="55">
        <f t="shared" si="13"/>
        <v>0</v>
      </c>
    </row>
    <row r="56" spans="1:35" ht="30.75" customHeight="1" x14ac:dyDescent="0.25">
      <c r="A56" s="57"/>
      <c r="B56" s="57"/>
      <c r="C56" s="59"/>
      <c r="D56" s="119"/>
      <c r="E56" s="43"/>
      <c r="F56" s="43"/>
      <c r="G56" s="58"/>
      <c r="H56" s="123"/>
      <c r="I56" s="132"/>
      <c r="J56" s="135">
        <f t="shared" si="5"/>
        <v>0</v>
      </c>
      <c r="K56" s="64" t="str">
        <f t="shared" si="0"/>
        <v>0</v>
      </c>
      <c r="L56" s="65" t="str">
        <f t="shared" si="1"/>
        <v>0</v>
      </c>
      <c r="M56" s="55">
        <f>SUMIFS($J:$J,$C:$C,Data!$B$6,$B:$B,$B56)</f>
        <v>0</v>
      </c>
      <c r="N56" s="55">
        <f>SUMIFS($J:$J,$C:$C,Data!$B$7,$B:$B,$B56)</f>
        <v>0</v>
      </c>
      <c r="O56" s="55">
        <f>SUMIFS($J:$J,$C:$C,Data!$B$8,$B:$B,$B56)</f>
        <v>0</v>
      </c>
      <c r="P56" s="55">
        <f t="shared" si="6"/>
        <v>0</v>
      </c>
      <c r="Q56" s="55">
        <f t="shared" si="7"/>
        <v>0</v>
      </c>
      <c r="R56" s="25" t="b">
        <f>AND($L56="A",$C$5=Data!$G$24)</f>
        <v>0</v>
      </c>
      <c r="S56" s="25" t="b">
        <f>AND($L56="A",$C$5=Data!$G$23)</f>
        <v>0</v>
      </c>
      <c r="T56" s="55">
        <f t="shared" si="8"/>
        <v>0</v>
      </c>
      <c r="U56" s="55">
        <f t="shared" si="2"/>
        <v>0</v>
      </c>
      <c r="V56" s="25" t="b">
        <f>AND($L56="B",$C$6=Data!$G$24)</f>
        <v>0</v>
      </c>
      <c r="W56" s="25" t="b">
        <f>AND($L56="B",$C$6=Data!$G$23)</f>
        <v>0</v>
      </c>
      <c r="X56" s="55">
        <f t="shared" si="9"/>
        <v>0</v>
      </c>
      <c r="Y56" s="55">
        <f t="shared" si="3"/>
        <v>0</v>
      </c>
      <c r="Z56" s="25" t="b">
        <f>AND($L56="C",$C$7=Data!$G$24)</f>
        <v>0</v>
      </c>
      <c r="AA56" s="25" t="b">
        <f>AND($L56="C",$C$7=Data!$G$23)</f>
        <v>0</v>
      </c>
      <c r="AB56" s="55">
        <f t="shared" si="10"/>
        <v>0</v>
      </c>
      <c r="AC56" s="55">
        <f t="shared" si="4"/>
        <v>0</v>
      </c>
      <c r="AE56" s="55">
        <f t="shared" si="11"/>
        <v>0</v>
      </c>
      <c r="AG56" s="125" t="b">
        <f>OR(AND($C$5=Data!$G$24,K56="A"),AND($C$6=Data!$G$24,K56="B"),AND($C$7=Data!$G$24,K56="C"))*COUNTIFS(B:B,B56,K:K,K56,B:B,"&lt;&gt;"&amp;"",C:C,"&lt;&gt;"&amp;"")&gt;1</f>
        <v>0</v>
      </c>
      <c r="AH56" s="125" t="b">
        <f t="shared" si="12"/>
        <v>0</v>
      </c>
      <c r="AI56" s="55">
        <f t="shared" si="13"/>
        <v>0</v>
      </c>
    </row>
    <row r="57" spans="1:35" ht="30.75" customHeight="1" x14ac:dyDescent="0.25">
      <c r="A57" s="57"/>
      <c r="B57" s="57"/>
      <c r="C57" s="59"/>
      <c r="D57" s="119"/>
      <c r="E57" s="43"/>
      <c r="F57" s="43"/>
      <c r="G57" s="58"/>
      <c r="H57" s="123"/>
      <c r="I57" s="132"/>
      <c r="J57" s="135">
        <f t="shared" si="5"/>
        <v>0</v>
      </c>
      <c r="K57" s="64" t="str">
        <f t="shared" si="0"/>
        <v>0</v>
      </c>
      <c r="L57" s="65" t="str">
        <f t="shared" si="1"/>
        <v>0</v>
      </c>
      <c r="M57" s="55">
        <f>SUMIFS($J:$J,$C:$C,Data!$B$6,$B:$B,$B57)</f>
        <v>0</v>
      </c>
      <c r="N57" s="55">
        <f>SUMIFS($J:$J,$C:$C,Data!$B$7,$B:$B,$B57)</f>
        <v>0</v>
      </c>
      <c r="O57" s="55">
        <f>SUMIFS($J:$J,$C:$C,Data!$B$8,$B:$B,$B57)</f>
        <v>0</v>
      </c>
      <c r="P57" s="55">
        <f t="shared" si="6"/>
        <v>0</v>
      </c>
      <c r="Q57" s="55">
        <f t="shared" si="7"/>
        <v>0</v>
      </c>
      <c r="R57" s="25" t="b">
        <f>AND($L57="A",$C$5=Data!$G$24)</f>
        <v>0</v>
      </c>
      <c r="S57" s="25" t="b">
        <f>AND($L57="A",$C$5=Data!$G$23)</f>
        <v>0</v>
      </c>
      <c r="T57" s="55">
        <f t="shared" si="8"/>
        <v>0</v>
      </c>
      <c r="U57" s="55">
        <f t="shared" si="2"/>
        <v>0</v>
      </c>
      <c r="V57" s="25" t="b">
        <f>AND($L57="B",$C$6=Data!$G$24)</f>
        <v>0</v>
      </c>
      <c r="W57" s="25" t="b">
        <f>AND($L57="B",$C$6=Data!$G$23)</f>
        <v>0</v>
      </c>
      <c r="X57" s="55">
        <f t="shared" si="9"/>
        <v>0</v>
      </c>
      <c r="Y57" s="55">
        <f t="shared" si="3"/>
        <v>0</v>
      </c>
      <c r="Z57" s="25" t="b">
        <f>AND($L57="C",$C$7=Data!$G$24)</f>
        <v>0</v>
      </c>
      <c r="AA57" s="25" t="b">
        <f>AND($L57="C",$C$7=Data!$G$23)</f>
        <v>0</v>
      </c>
      <c r="AB57" s="55">
        <f t="shared" si="10"/>
        <v>0</v>
      </c>
      <c r="AC57" s="55">
        <f t="shared" si="4"/>
        <v>0</v>
      </c>
      <c r="AE57" s="55">
        <f t="shared" si="11"/>
        <v>0</v>
      </c>
      <c r="AG57" s="125" t="b">
        <f>OR(AND($C$5=Data!$G$24,K57="A"),AND($C$6=Data!$G$24,K57="B"),AND($C$7=Data!$G$24,K57="C"))*COUNTIFS(B:B,B57,K:K,K57,B:B,"&lt;&gt;"&amp;"",C:C,"&lt;&gt;"&amp;"")&gt;1</f>
        <v>0</v>
      </c>
      <c r="AH57" s="125" t="b">
        <f t="shared" si="12"/>
        <v>0</v>
      </c>
      <c r="AI57" s="55">
        <f t="shared" si="13"/>
        <v>0</v>
      </c>
    </row>
    <row r="58" spans="1:35" ht="30.75" customHeight="1" x14ac:dyDescent="0.25">
      <c r="A58" s="57"/>
      <c r="B58" s="57"/>
      <c r="C58" s="59"/>
      <c r="D58" s="119"/>
      <c r="E58" s="43"/>
      <c r="F58" s="43"/>
      <c r="G58" s="58"/>
      <c r="H58" s="123"/>
      <c r="I58" s="132"/>
      <c r="J58" s="135">
        <f t="shared" si="5"/>
        <v>0</v>
      </c>
      <c r="K58" s="64" t="str">
        <f t="shared" si="0"/>
        <v>0</v>
      </c>
      <c r="L58" s="65" t="str">
        <f t="shared" si="1"/>
        <v>0</v>
      </c>
      <c r="M58" s="55">
        <f>SUMIFS($J:$J,$C:$C,Data!$B$6,$B:$B,$B58)</f>
        <v>0</v>
      </c>
      <c r="N58" s="55">
        <f>SUMIFS($J:$J,$C:$C,Data!$B$7,$B:$B,$B58)</f>
        <v>0</v>
      </c>
      <c r="O58" s="55">
        <f>SUMIFS($J:$J,$C:$C,Data!$B$8,$B:$B,$B58)</f>
        <v>0</v>
      </c>
      <c r="P58" s="55">
        <f t="shared" si="6"/>
        <v>0</v>
      </c>
      <c r="Q58" s="55">
        <f t="shared" si="7"/>
        <v>0</v>
      </c>
      <c r="R58" s="25" t="b">
        <f>AND($L58="A",$C$5=Data!$G$24)</f>
        <v>0</v>
      </c>
      <c r="S58" s="25" t="b">
        <f>AND($L58="A",$C$5=Data!$G$23)</f>
        <v>0</v>
      </c>
      <c r="T58" s="55">
        <f t="shared" si="8"/>
        <v>0</v>
      </c>
      <c r="U58" s="55">
        <f t="shared" si="2"/>
        <v>0</v>
      </c>
      <c r="V58" s="25" t="b">
        <f>AND($L58="B",$C$6=Data!$G$24)</f>
        <v>0</v>
      </c>
      <c r="W58" s="25" t="b">
        <f>AND($L58="B",$C$6=Data!$G$23)</f>
        <v>0</v>
      </c>
      <c r="X58" s="55">
        <f t="shared" si="9"/>
        <v>0</v>
      </c>
      <c r="Y58" s="55">
        <f t="shared" si="3"/>
        <v>0</v>
      </c>
      <c r="Z58" s="25" t="b">
        <f>AND($L58="C",$C$7=Data!$G$24)</f>
        <v>0</v>
      </c>
      <c r="AA58" s="25" t="b">
        <f>AND($L58="C",$C$7=Data!$G$23)</f>
        <v>0</v>
      </c>
      <c r="AB58" s="55">
        <f t="shared" si="10"/>
        <v>0</v>
      </c>
      <c r="AC58" s="55">
        <f t="shared" si="4"/>
        <v>0</v>
      </c>
      <c r="AE58" s="55">
        <f t="shared" si="11"/>
        <v>0</v>
      </c>
      <c r="AG58" s="125" t="b">
        <f>OR(AND($C$5=Data!$G$24,K58="A"),AND($C$6=Data!$G$24,K58="B"),AND($C$7=Data!$G$24,K58="C"))*COUNTIFS(B:B,B58,K:K,K58,B:B,"&lt;&gt;"&amp;"",C:C,"&lt;&gt;"&amp;"")&gt;1</f>
        <v>0</v>
      </c>
      <c r="AH58" s="125" t="b">
        <f t="shared" si="12"/>
        <v>0</v>
      </c>
      <c r="AI58" s="55">
        <f t="shared" si="13"/>
        <v>0</v>
      </c>
    </row>
    <row r="59" spans="1:35" ht="30.75" customHeight="1" x14ac:dyDescent="0.25">
      <c r="A59" s="57"/>
      <c r="B59" s="57"/>
      <c r="C59" s="59"/>
      <c r="D59" s="119"/>
      <c r="E59" s="43"/>
      <c r="F59" s="43"/>
      <c r="G59" s="58"/>
      <c r="H59" s="123"/>
      <c r="I59" s="132"/>
      <c r="J59" s="135">
        <f t="shared" si="5"/>
        <v>0</v>
      </c>
      <c r="K59" s="64" t="str">
        <f t="shared" si="0"/>
        <v>0</v>
      </c>
      <c r="L59" s="65" t="str">
        <f t="shared" si="1"/>
        <v>0</v>
      </c>
      <c r="M59" s="55">
        <f>SUMIFS($J:$J,$C:$C,Data!$B$6,$B:$B,$B59)</f>
        <v>0</v>
      </c>
      <c r="N59" s="55">
        <f>SUMIFS($J:$J,$C:$C,Data!$B$7,$B:$B,$B59)</f>
        <v>0</v>
      </c>
      <c r="O59" s="55">
        <f>SUMIFS($J:$J,$C:$C,Data!$B$8,$B:$B,$B59)</f>
        <v>0</v>
      </c>
      <c r="P59" s="55">
        <f t="shared" si="6"/>
        <v>0</v>
      </c>
      <c r="Q59" s="55">
        <f t="shared" si="7"/>
        <v>0</v>
      </c>
      <c r="R59" s="25" t="b">
        <f>AND($L59="A",$C$5=Data!$G$24)</f>
        <v>0</v>
      </c>
      <c r="S59" s="25" t="b">
        <f>AND($L59="A",$C$5=Data!$G$23)</f>
        <v>0</v>
      </c>
      <c r="T59" s="55">
        <f t="shared" si="8"/>
        <v>0</v>
      </c>
      <c r="U59" s="55">
        <f t="shared" si="2"/>
        <v>0</v>
      </c>
      <c r="V59" s="25" t="b">
        <f>AND($L59="B",$C$6=Data!$G$24)</f>
        <v>0</v>
      </c>
      <c r="W59" s="25" t="b">
        <f>AND($L59="B",$C$6=Data!$G$23)</f>
        <v>0</v>
      </c>
      <c r="X59" s="55">
        <f t="shared" si="9"/>
        <v>0</v>
      </c>
      <c r="Y59" s="55">
        <f t="shared" si="3"/>
        <v>0</v>
      </c>
      <c r="Z59" s="25" t="b">
        <f>AND($L59="C",$C$7=Data!$G$24)</f>
        <v>0</v>
      </c>
      <c r="AA59" s="25" t="b">
        <f>AND($L59="C",$C$7=Data!$G$23)</f>
        <v>0</v>
      </c>
      <c r="AB59" s="55">
        <f t="shared" si="10"/>
        <v>0</v>
      </c>
      <c r="AC59" s="55">
        <f t="shared" si="4"/>
        <v>0</v>
      </c>
      <c r="AE59" s="55">
        <f t="shared" si="11"/>
        <v>0</v>
      </c>
      <c r="AG59" s="125" t="b">
        <f>OR(AND($C$5=Data!$G$24,K59="A"),AND($C$6=Data!$G$24,K59="B"),AND($C$7=Data!$G$24,K59="C"))*COUNTIFS(B:B,B59,K:K,K59,B:B,"&lt;&gt;"&amp;"",C:C,"&lt;&gt;"&amp;"")&gt;1</f>
        <v>0</v>
      </c>
      <c r="AH59" s="125" t="b">
        <f t="shared" si="12"/>
        <v>0</v>
      </c>
      <c r="AI59" s="55">
        <f t="shared" si="13"/>
        <v>0</v>
      </c>
    </row>
    <row r="60" spans="1:35" ht="30.75" customHeight="1" x14ac:dyDescent="0.25">
      <c r="A60" s="57"/>
      <c r="B60" s="57"/>
      <c r="C60" s="59"/>
      <c r="D60" s="119"/>
      <c r="E60" s="43"/>
      <c r="F60" s="43"/>
      <c r="G60" s="58"/>
      <c r="H60" s="123"/>
      <c r="I60" s="132"/>
      <c r="J60" s="135">
        <f t="shared" si="5"/>
        <v>0</v>
      </c>
      <c r="K60" s="64" t="str">
        <f t="shared" si="0"/>
        <v>0</v>
      </c>
      <c r="L60" s="65" t="str">
        <f t="shared" si="1"/>
        <v>0</v>
      </c>
      <c r="M60" s="55">
        <f>SUMIFS($J:$J,$C:$C,Data!$B$6,$B:$B,$B60)</f>
        <v>0</v>
      </c>
      <c r="N60" s="55">
        <f>SUMIFS($J:$J,$C:$C,Data!$B$7,$B:$B,$B60)</f>
        <v>0</v>
      </c>
      <c r="O60" s="55">
        <f>SUMIFS($J:$J,$C:$C,Data!$B$8,$B:$B,$B60)</f>
        <v>0</v>
      </c>
      <c r="P60" s="55">
        <f t="shared" si="6"/>
        <v>0</v>
      </c>
      <c r="Q60" s="55">
        <f t="shared" si="7"/>
        <v>0</v>
      </c>
      <c r="R60" s="25" t="b">
        <f>AND($L60="A",$C$5=Data!$G$24)</f>
        <v>0</v>
      </c>
      <c r="S60" s="25" t="b">
        <f>AND($L60="A",$C$5=Data!$G$23)</f>
        <v>0</v>
      </c>
      <c r="T60" s="55">
        <f t="shared" si="8"/>
        <v>0</v>
      </c>
      <c r="U60" s="55">
        <f t="shared" si="2"/>
        <v>0</v>
      </c>
      <c r="V60" s="25" t="b">
        <f>AND($L60="B",$C$6=Data!$G$24)</f>
        <v>0</v>
      </c>
      <c r="W60" s="25" t="b">
        <f>AND($L60="B",$C$6=Data!$G$23)</f>
        <v>0</v>
      </c>
      <c r="X60" s="55">
        <f t="shared" si="9"/>
        <v>0</v>
      </c>
      <c r="Y60" s="55">
        <f t="shared" si="3"/>
        <v>0</v>
      </c>
      <c r="Z60" s="25" t="b">
        <f>AND($L60="C",$C$7=Data!$G$24)</f>
        <v>0</v>
      </c>
      <c r="AA60" s="25" t="b">
        <f>AND($L60="C",$C$7=Data!$G$23)</f>
        <v>0</v>
      </c>
      <c r="AB60" s="55">
        <f t="shared" si="10"/>
        <v>0</v>
      </c>
      <c r="AC60" s="55">
        <f t="shared" si="4"/>
        <v>0</v>
      </c>
      <c r="AE60" s="55">
        <f t="shared" si="11"/>
        <v>0</v>
      </c>
      <c r="AG60" s="125" t="b">
        <f>OR(AND($C$5=Data!$G$24,K60="A"),AND($C$6=Data!$G$24,K60="B"),AND($C$7=Data!$G$24,K60="C"))*COUNTIFS(B:B,B60,K:K,K60,B:B,"&lt;&gt;"&amp;"",C:C,"&lt;&gt;"&amp;"")&gt;1</f>
        <v>0</v>
      </c>
      <c r="AH60" s="125" t="b">
        <f t="shared" si="12"/>
        <v>0</v>
      </c>
      <c r="AI60" s="55">
        <f t="shared" si="13"/>
        <v>0</v>
      </c>
    </row>
    <row r="61" spans="1:35" ht="30.75" customHeight="1" x14ac:dyDescent="0.25">
      <c r="A61" s="57"/>
      <c r="B61" s="57"/>
      <c r="C61" s="59"/>
      <c r="D61" s="119"/>
      <c r="E61" s="43"/>
      <c r="F61" s="43"/>
      <c r="G61" s="58"/>
      <c r="H61" s="123"/>
      <c r="I61" s="132"/>
      <c r="J61" s="135">
        <f t="shared" si="5"/>
        <v>0</v>
      </c>
      <c r="K61" s="64" t="str">
        <f t="shared" si="0"/>
        <v>0</v>
      </c>
      <c r="L61" s="65" t="str">
        <f t="shared" si="1"/>
        <v>0</v>
      </c>
      <c r="M61" s="55">
        <f>SUMIFS($J:$J,$C:$C,Data!$B$6,$B:$B,$B61)</f>
        <v>0</v>
      </c>
      <c r="N61" s="55">
        <f>SUMIFS($J:$J,$C:$C,Data!$B$7,$B:$B,$B61)</f>
        <v>0</v>
      </c>
      <c r="O61" s="55">
        <f>SUMIFS($J:$J,$C:$C,Data!$B$8,$B:$B,$B61)</f>
        <v>0</v>
      </c>
      <c r="P61" s="55">
        <f t="shared" si="6"/>
        <v>0</v>
      </c>
      <c r="Q61" s="55">
        <f t="shared" si="7"/>
        <v>0</v>
      </c>
      <c r="R61" s="25" t="b">
        <f>AND($L61="A",$C$5=Data!$G$24)</f>
        <v>0</v>
      </c>
      <c r="S61" s="25" t="b">
        <f>AND($L61="A",$C$5=Data!$G$23)</f>
        <v>0</v>
      </c>
      <c r="T61" s="55">
        <f t="shared" si="8"/>
        <v>0</v>
      </c>
      <c r="U61" s="55">
        <f t="shared" si="2"/>
        <v>0</v>
      </c>
      <c r="V61" s="25" t="b">
        <f>AND($L61="B",$C$6=Data!$G$24)</f>
        <v>0</v>
      </c>
      <c r="W61" s="25" t="b">
        <f>AND($L61="B",$C$6=Data!$G$23)</f>
        <v>0</v>
      </c>
      <c r="X61" s="55">
        <f t="shared" si="9"/>
        <v>0</v>
      </c>
      <c r="Y61" s="55">
        <f t="shared" si="3"/>
        <v>0</v>
      </c>
      <c r="Z61" s="25" t="b">
        <f>AND($L61="C",$C$7=Data!$G$24)</f>
        <v>0</v>
      </c>
      <c r="AA61" s="25" t="b">
        <f>AND($L61="C",$C$7=Data!$G$23)</f>
        <v>0</v>
      </c>
      <c r="AB61" s="55">
        <f t="shared" si="10"/>
        <v>0</v>
      </c>
      <c r="AC61" s="55">
        <f t="shared" si="4"/>
        <v>0</v>
      </c>
      <c r="AE61" s="55">
        <f t="shared" si="11"/>
        <v>0</v>
      </c>
      <c r="AG61" s="125" t="b">
        <f>OR(AND($C$5=Data!$G$24,K61="A"),AND($C$6=Data!$G$24,K61="B"),AND($C$7=Data!$G$24,K61="C"))*COUNTIFS(B:B,B61,K:K,K61,B:B,"&lt;&gt;"&amp;"",C:C,"&lt;&gt;"&amp;"")&gt;1</f>
        <v>0</v>
      </c>
      <c r="AH61" s="125" t="b">
        <f t="shared" si="12"/>
        <v>0</v>
      </c>
      <c r="AI61" s="55">
        <f t="shared" si="13"/>
        <v>0</v>
      </c>
    </row>
    <row r="62" spans="1:35" ht="30.75" customHeight="1" x14ac:dyDescent="0.25">
      <c r="A62" s="57"/>
      <c r="B62" s="57"/>
      <c r="C62" s="59"/>
      <c r="D62" s="119"/>
      <c r="E62" s="43"/>
      <c r="F62" s="43"/>
      <c r="G62" s="58"/>
      <c r="H62" s="123"/>
      <c r="I62" s="132"/>
      <c r="J62" s="135">
        <f t="shared" si="5"/>
        <v>0</v>
      </c>
      <c r="K62" s="64" t="str">
        <f t="shared" si="0"/>
        <v>0</v>
      </c>
      <c r="L62" s="65" t="str">
        <f t="shared" si="1"/>
        <v>0</v>
      </c>
      <c r="M62" s="55">
        <f>SUMIFS($J:$J,$C:$C,Data!$B$6,$B:$B,$B62)</f>
        <v>0</v>
      </c>
      <c r="N62" s="55">
        <f>SUMIFS($J:$J,$C:$C,Data!$B$7,$B:$B,$B62)</f>
        <v>0</v>
      </c>
      <c r="O62" s="55">
        <f>SUMIFS($J:$J,$C:$C,Data!$B$8,$B:$B,$B62)</f>
        <v>0</v>
      </c>
      <c r="P62" s="55">
        <f t="shared" si="6"/>
        <v>0</v>
      </c>
      <c r="Q62" s="55">
        <f t="shared" si="7"/>
        <v>0</v>
      </c>
      <c r="R62" s="25" t="b">
        <f>AND($L62="A",$C$5=Data!$G$24)</f>
        <v>0</v>
      </c>
      <c r="S62" s="25" t="b">
        <f>AND($L62="A",$C$5=Data!$G$23)</f>
        <v>0</v>
      </c>
      <c r="T62" s="55">
        <f t="shared" si="8"/>
        <v>0</v>
      </c>
      <c r="U62" s="55">
        <f t="shared" si="2"/>
        <v>0</v>
      </c>
      <c r="V62" s="25" t="b">
        <f>AND($L62="B",$C$6=Data!$G$24)</f>
        <v>0</v>
      </c>
      <c r="W62" s="25" t="b">
        <f>AND($L62="B",$C$6=Data!$G$23)</f>
        <v>0</v>
      </c>
      <c r="X62" s="55">
        <f t="shared" si="9"/>
        <v>0</v>
      </c>
      <c r="Y62" s="55">
        <f t="shared" si="3"/>
        <v>0</v>
      </c>
      <c r="Z62" s="25" t="b">
        <f>AND($L62="C",$C$7=Data!$G$24)</f>
        <v>0</v>
      </c>
      <c r="AA62" s="25" t="b">
        <f>AND($L62="C",$C$7=Data!$G$23)</f>
        <v>0</v>
      </c>
      <c r="AB62" s="55">
        <f t="shared" si="10"/>
        <v>0</v>
      </c>
      <c r="AC62" s="55">
        <f t="shared" si="4"/>
        <v>0</v>
      </c>
      <c r="AE62" s="55">
        <f t="shared" si="11"/>
        <v>0</v>
      </c>
      <c r="AG62" s="125" t="b">
        <f>OR(AND($C$5=Data!$G$24,K62="A"),AND($C$6=Data!$G$24,K62="B"),AND($C$7=Data!$G$24,K62="C"))*COUNTIFS(B:B,B62,K:K,K62,B:B,"&lt;&gt;"&amp;"",C:C,"&lt;&gt;"&amp;"")&gt;1</f>
        <v>0</v>
      </c>
      <c r="AH62" s="125" t="b">
        <f t="shared" si="12"/>
        <v>0</v>
      </c>
      <c r="AI62" s="55">
        <f t="shared" si="13"/>
        <v>0</v>
      </c>
    </row>
    <row r="63" spans="1:35" ht="30.75" customHeight="1" x14ac:dyDescent="0.25">
      <c r="A63" s="57"/>
      <c r="B63" s="57"/>
      <c r="C63" s="59"/>
      <c r="D63" s="119"/>
      <c r="E63" s="43"/>
      <c r="F63" s="43"/>
      <c r="G63" s="58"/>
      <c r="H63" s="123"/>
      <c r="I63" s="132"/>
      <c r="J63" s="135">
        <f t="shared" si="5"/>
        <v>0</v>
      </c>
      <c r="K63" s="64" t="str">
        <f t="shared" si="0"/>
        <v>0</v>
      </c>
      <c r="L63" s="65" t="str">
        <f t="shared" si="1"/>
        <v>0</v>
      </c>
      <c r="M63" s="55">
        <f>SUMIFS($J:$J,$C:$C,Data!$B$6,$B:$B,$B63)</f>
        <v>0</v>
      </c>
      <c r="N63" s="55">
        <f>SUMIFS($J:$J,$C:$C,Data!$B$7,$B:$B,$B63)</f>
        <v>0</v>
      </c>
      <c r="O63" s="55">
        <f>SUMIFS($J:$J,$C:$C,Data!$B$8,$B:$B,$B63)</f>
        <v>0</v>
      </c>
      <c r="P63" s="55">
        <f t="shared" si="6"/>
        <v>0</v>
      </c>
      <c r="Q63" s="55">
        <f t="shared" si="7"/>
        <v>0</v>
      </c>
      <c r="R63" s="25" t="b">
        <f>AND($L63="A",$C$5=Data!$G$24)</f>
        <v>0</v>
      </c>
      <c r="S63" s="25" t="b">
        <f>AND($L63="A",$C$5=Data!$G$23)</f>
        <v>0</v>
      </c>
      <c r="T63" s="55">
        <f t="shared" si="8"/>
        <v>0</v>
      </c>
      <c r="U63" s="55">
        <f t="shared" si="2"/>
        <v>0</v>
      </c>
      <c r="V63" s="25" t="b">
        <f>AND($L63="B",$C$6=Data!$G$24)</f>
        <v>0</v>
      </c>
      <c r="W63" s="25" t="b">
        <f>AND($L63="B",$C$6=Data!$G$23)</f>
        <v>0</v>
      </c>
      <c r="X63" s="55">
        <f t="shared" si="9"/>
        <v>0</v>
      </c>
      <c r="Y63" s="55">
        <f t="shared" si="3"/>
        <v>0</v>
      </c>
      <c r="Z63" s="25" t="b">
        <f>AND($L63="C",$C$7=Data!$G$24)</f>
        <v>0</v>
      </c>
      <c r="AA63" s="25" t="b">
        <f>AND($L63="C",$C$7=Data!$G$23)</f>
        <v>0</v>
      </c>
      <c r="AB63" s="55">
        <f t="shared" si="10"/>
        <v>0</v>
      </c>
      <c r="AC63" s="55">
        <f t="shared" si="4"/>
        <v>0</v>
      </c>
      <c r="AE63" s="55">
        <f t="shared" si="11"/>
        <v>0</v>
      </c>
      <c r="AG63" s="125" t="b">
        <f>OR(AND($C$5=Data!$G$24,K63="A"),AND($C$6=Data!$G$24,K63="B"),AND($C$7=Data!$G$24,K63="C"))*COUNTIFS(B:B,B63,K:K,K63,B:B,"&lt;&gt;"&amp;"",C:C,"&lt;&gt;"&amp;"")&gt;1</f>
        <v>0</v>
      </c>
      <c r="AH63" s="125" t="b">
        <f t="shared" si="12"/>
        <v>0</v>
      </c>
      <c r="AI63" s="55">
        <f t="shared" si="13"/>
        <v>0</v>
      </c>
    </row>
    <row r="64" spans="1:35" ht="30.75" customHeight="1" x14ac:dyDescent="0.25">
      <c r="A64" s="57"/>
      <c r="B64" s="57"/>
      <c r="C64" s="59"/>
      <c r="D64" s="119"/>
      <c r="E64" s="43"/>
      <c r="F64" s="43"/>
      <c r="G64" s="58"/>
      <c r="H64" s="123"/>
      <c r="I64" s="132"/>
      <c r="J64" s="135">
        <f t="shared" si="5"/>
        <v>0</v>
      </c>
      <c r="K64" s="64" t="str">
        <f t="shared" si="0"/>
        <v>0</v>
      </c>
      <c r="L64" s="65" t="str">
        <f t="shared" si="1"/>
        <v>0</v>
      </c>
      <c r="M64" s="55">
        <f>SUMIFS($J:$J,$C:$C,Data!$B$6,$B:$B,$B64)</f>
        <v>0</v>
      </c>
      <c r="N64" s="55">
        <f>SUMIFS($J:$J,$C:$C,Data!$B$7,$B:$B,$B64)</f>
        <v>0</v>
      </c>
      <c r="O64" s="55">
        <f>SUMIFS($J:$J,$C:$C,Data!$B$8,$B:$B,$B64)</f>
        <v>0</v>
      </c>
      <c r="P64" s="55">
        <f t="shared" si="6"/>
        <v>0</v>
      </c>
      <c r="Q64" s="55">
        <f t="shared" si="7"/>
        <v>0</v>
      </c>
      <c r="R64" s="25" t="b">
        <f>AND($L64="A",$C$5=Data!$G$24)</f>
        <v>0</v>
      </c>
      <c r="S64" s="25" t="b">
        <f>AND($L64="A",$C$5=Data!$G$23)</f>
        <v>0</v>
      </c>
      <c r="T64" s="55">
        <f t="shared" si="8"/>
        <v>0</v>
      </c>
      <c r="U64" s="55">
        <f t="shared" si="2"/>
        <v>0</v>
      </c>
      <c r="V64" s="25" t="b">
        <f>AND($L64="B",$C$6=Data!$G$24)</f>
        <v>0</v>
      </c>
      <c r="W64" s="25" t="b">
        <f>AND($L64="B",$C$6=Data!$G$23)</f>
        <v>0</v>
      </c>
      <c r="X64" s="55">
        <f t="shared" si="9"/>
        <v>0</v>
      </c>
      <c r="Y64" s="55">
        <f t="shared" si="3"/>
        <v>0</v>
      </c>
      <c r="Z64" s="25" t="b">
        <f>AND($L64="C",$C$7=Data!$G$24)</f>
        <v>0</v>
      </c>
      <c r="AA64" s="25" t="b">
        <f>AND($L64="C",$C$7=Data!$G$23)</f>
        <v>0</v>
      </c>
      <c r="AB64" s="55">
        <f t="shared" si="10"/>
        <v>0</v>
      </c>
      <c r="AC64" s="55">
        <f t="shared" si="4"/>
        <v>0</v>
      </c>
      <c r="AE64" s="55">
        <f t="shared" si="11"/>
        <v>0</v>
      </c>
      <c r="AG64" s="125" t="b">
        <f>OR(AND($C$5=Data!$G$24,K64="A"),AND($C$6=Data!$G$24,K64="B"),AND($C$7=Data!$G$24,K64="C"))*COUNTIFS(B:B,B64,K:K,K64,B:B,"&lt;&gt;"&amp;"",C:C,"&lt;&gt;"&amp;"")&gt;1</f>
        <v>0</v>
      </c>
      <c r="AH64" s="125" t="b">
        <f t="shared" si="12"/>
        <v>0</v>
      </c>
      <c r="AI64" s="55">
        <f t="shared" si="13"/>
        <v>0</v>
      </c>
    </row>
    <row r="65" spans="1:35" ht="30.75" customHeight="1" x14ac:dyDescent="0.25">
      <c r="A65" s="57"/>
      <c r="B65" s="57"/>
      <c r="C65" s="59"/>
      <c r="D65" s="119"/>
      <c r="E65" s="43"/>
      <c r="F65" s="43"/>
      <c r="G65" s="58"/>
      <c r="H65" s="123"/>
      <c r="I65" s="132"/>
      <c r="J65" s="135">
        <f t="shared" si="5"/>
        <v>0</v>
      </c>
      <c r="K65" s="64" t="str">
        <f t="shared" si="0"/>
        <v>0</v>
      </c>
      <c r="L65" s="65" t="str">
        <f t="shared" si="1"/>
        <v>0</v>
      </c>
      <c r="M65" s="55">
        <f>SUMIFS($J:$J,$C:$C,Data!$B$6,$B:$B,$B65)</f>
        <v>0</v>
      </c>
      <c r="N65" s="55">
        <f>SUMIFS($J:$J,$C:$C,Data!$B$7,$B:$B,$B65)</f>
        <v>0</v>
      </c>
      <c r="O65" s="55">
        <f>SUMIFS($J:$J,$C:$C,Data!$B$8,$B:$B,$B65)</f>
        <v>0</v>
      </c>
      <c r="P65" s="55">
        <f t="shared" si="6"/>
        <v>0</v>
      </c>
      <c r="Q65" s="55">
        <f t="shared" si="7"/>
        <v>0</v>
      </c>
      <c r="R65" s="25" t="b">
        <f>AND($L65="A",$C$5=Data!$G$24)</f>
        <v>0</v>
      </c>
      <c r="S65" s="25" t="b">
        <f>AND($L65="A",$C$5=Data!$G$23)</f>
        <v>0</v>
      </c>
      <c r="T65" s="55">
        <f t="shared" si="8"/>
        <v>0</v>
      </c>
      <c r="U65" s="55">
        <f t="shared" si="2"/>
        <v>0</v>
      </c>
      <c r="V65" s="25" t="b">
        <f>AND($L65="B",$C$6=Data!$G$24)</f>
        <v>0</v>
      </c>
      <c r="W65" s="25" t="b">
        <f>AND($L65="B",$C$6=Data!$G$23)</f>
        <v>0</v>
      </c>
      <c r="X65" s="55">
        <f t="shared" si="9"/>
        <v>0</v>
      </c>
      <c r="Y65" s="55">
        <f t="shared" si="3"/>
        <v>0</v>
      </c>
      <c r="Z65" s="25" t="b">
        <f>AND($L65="C",$C$7=Data!$G$24)</f>
        <v>0</v>
      </c>
      <c r="AA65" s="25" t="b">
        <f>AND($L65="C",$C$7=Data!$G$23)</f>
        <v>0</v>
      </c>
      <c r="AB65" s="55">
        <f t="shared" si="10"/>
        <v>0</v>
      </c>
      <c r="AC65" s="55">
        <f t="shared" si="4"/>
        <v>0</v>
      </c>
      <c r="AE65" s="55">
        <f t="shared" si="11"/>
        <v>0</v>
      </c>
      <c r="AG65" s="125" t="b">
        <f>OR(AND($C$5=Data!$G$24,K65="A"),AND($C$6=Data!$G$24,K65="B"),AND($C$7=Data!$G$24,K65="C"))*COUNTIFS(B:B,B65,K:K,K65,B:B,"&lt;&gt;"&amp;"",C:C,"&lt;&gt;"&amp;"")&gt;1</f>
        <v>0</v>
      </c>
      <c r="AH65" s="125" t="b">
        <f t="shared" si="12"/>
        <v>0</v>
      </c>
      <c r="AI65" s="55">
        <f t="shared" si="13"/>
        <v>0</v>
      </c>
    </row>
    <row r="66" spans="1:35" ht="30.75" customHeight="1" x14ac:dyDescent="0.25">
      <c r="A66" s="57"/>
      <c r="B66" s="57"/>
      <c r="C66" s="59"/>
      <c r="D66" s="119"/>
      <c r="E66" s="43"/>
      <c r="F66" s="43"/>
      <c r="G66" s="58"/>
      <c r="H66" s="123"/>
      <c r="I66" s="132"/>
      <c r="J66" s="135">
        <f t="shared" si="5"/>
        <v>0</v>
      </c>
      <c r="K66" s="64" t="str">
        <f t="shared" si="0"/>
        <v>0</v>
      </c>
      <c r="L66" s="65" t="str">
        <f t="shared" si="1"/>
        <v>0</v>
      </c>
      <c r="M66" s="55">
        <f>SUMIFS($J:$J,$C:$C,Data!$B$6,$B:$B,$B66)</f>
        <v>0</v>
      </c>
      <c r="N66" s="55">
        <f>SUMIFS($J:$J,$C:$C,Data!$B$7,$B:$B,$B66)</f>
        <v>0</v>
      </c>
      <c r="O66" s="55">
        <f>SUMIFS($J:$J,$C:$C,Data!$B$8,$B:$B,$B66)</f>
        <v>0</v>
      </c>
      <c r="P66" s="55">
        <f t="shared" si="6"/>
        <v>0</v>
      </c>
      <c r="Q66" s="55">
        <f t="shared" si="7"/>
        <v>0</v>
      </c>
      <c r="R66" s="25" t="b">
        <f>AND($L66="A",$C$5=Data!$G$24)</f>
        <v>0</v>
      </c>
      <c r="S66" s="25" t="b">
        <f>AND($L66="A",$C$5=Data!$G$23)</f>
        <v>0</v>
      </c>
      <c r="T66" s="55">
        <f t="shared" si="8"/>
        <v>0</v>
      </c>
      <c r="U66" s="55">
        <f t="shared" si="2"/>
        <v>0</v>
      </c>
      <c r="V66" s="25" t="b">
        <f>AND($L66="B",$C$6=Data!$G$24)</f>
        <v>0</v>
      </c>
      <c r="W66" s="25" t="b">
        <f>AND($L66="B",$C$6=Data!$G$23)</f>
        <v>0</v>
      </c>
      <c r="X66" s="55">
        <f t="shared" si="9"/>
        <v>0</v>
      </c>
      <c r="Y66" s="55">
        <f t="shared" si="3"/>
        <v>0</v>
      </c>
      <c r="Z66" s="25" t="b">
        <f>AND($L66="C",$C$7=Data!$G$24)</f>
        <v>0</v>
      </c>
      <c r="AA66" s="25" t="b">
        <f>AND($L66="C",$C$7=Data!$G$23)</f>
        <v>0</v>
      </c>
      <c r="AB66" s="55">
        <f t="shared" si="10"/>
        <v>0</v>
      </c>
      <c r="AC66" s="55">
        <f t="shared" si="4"/>
        <v>0</v>
      </c>
      <c r="AE66" s="55">
        <f t="shared" si="11"/>
        <v>0</v>
      </c>
      <c r="AG66" s="125" t="b">
        <f>OR(AND($C$5=Data!$G$24,K66="A"),AND($C$6=Data!$G$24,K66="B"),AND($C$7=Data!$G$24,K66="C"))*COUNTIFS(B:B,B66,K:K,K66,B:B,"&lt;&gt;"&amp;"",C:C,"&lt;&gt;"&amp;"")&gt;1</f>
        <v>0</v>
      </c>
      <c r="AH66" s="125" t="b">
        <f t="shared" si="12"/>
        <v>0</v>
      </c>
      <c r="AI66" s="55">
        <f t="shared" si="13"/>
        <v>0</v>
      </c>
    </row>
    <row r="67" spans="1:35" ht="30.75" customHeight="1" x14ac:dyDescent="0.25">
      <c r="A67" s="57"/>
      <c r="B67" s="57"/>
      <c r="C67" s="59"/>
      <c r="D67" s="119"/>
      <c r="E67" s="43"/>
      <c r="F67" s="43"/>
      <c r="G67" s="58"/>
      <c r="H67" s="123"/>
      <c r="I67" s="132"/>
      <c r="J67" s="135">
        <f t="shared" si="5"/>
        <v>0</v>
      </c>
      <c r="K67" s="64" t="str">
        <f t="shared" si="0"/>
        <v>0</v>
      </c>
      <c r="L67" s="65" t="str">
        <f t="shared" si="1"/>
        <v>0</v>
      </c>
      <c r="M67" s="55">
        <f>SUMIFS($J:$J,$C:$C,Data!$B$6,$B:$B,$B67)</f>
        <v>0</v>
      </c>
      <c r="N67" s="55">
        <f>SUMIFS($J:$J,$C:$C,Data!$B$7,$B:$B,$B67)</f>
        <v>0</v>
      </c>
      <c r="O67" s="55">
        <f>SUMIFS($J:$J,$C:$C,Data!$B$8,$B:$B,$B67)</f>
        <v>0</v>
      </c>
      <c r="P67" s="55">
        <f t="shared" si="6"/>
        <v>0</v>
      </c>
      <c r="Q67" s="55">
        <f t="shared" si="7"/>
        <v>0</v>
      </c>
      <c r="R67" s="25" t="b">
        <f>AND($L67="A",$C$5=Data!$G$24)</f>
        <v>0</v>
      </c>
      <c r="S67" s="25" t="b">
        <f>AND($L67="A",$C$5=Data!$G$23)</f>
        <v>0</v>
      </c>
      <c r="T67" s="55">
        <f t="shared" si="8"/>
        <v>0</v>
      </c>
      <c r="U67" s="55">
        <f t="shared" si="2"/>
        <v>0</v>
      </c>
      <c r="V67" s="25" t="b">
        <f>AND($L67="B",$C$6=Data!$G$24)</f>
        <v>0</v>
      </c>
      <c r="W67" s="25" t="b">
        <f>AND($L67="B",$C$6=Data!$G$23)</f>
        <v>0</v>
      </c>
      <c r="X67" s="55">
        <f t="shared" si="9"/>
        <v>0</v>
      </c>
      <c r="Y67" s="55">
        <f t="shared" si="3"/>
        <v>0</v>
      </c>
      <c r="Z67" s="25" t="b">
        <f>AND($L67="C",$C$7=Data!$G$24)</f>
        <v>0</v>
      </c>
      <c r="AA67" s="25" t="b">
        <f>AND($L67="C",$C$7=Data!$G$23)</f>
        <v>0</v>
      </c>
      <c r="AB67" s="55">
        <f t="shared" si="10"/>
        <v>0</v>
      </c>
      <c r="AC67" s="55">
        <f t="shared" si="4"/>
        <v>0</v>
      </c>
      <c r="AE67" s="55">
        <f t="shared" si="11"/>
        <v>0</v>
      </c>
      <c r="AG67" s="125" t="b">
        <f>OR(AND($C$5=Data!$G$24,K67="A"),AND($C$6=Data!$G$24,K67="B"),AND($C$7=Data!$G$24,K67="C"))*COUNTIFS(B:B,B67,K:K,K67,B:B,"&lt;&gt;"&amp;"",C:C,"&lt;&gt;"&amp;"")&gt;1</f>
        <v>0</v>
      </c>
      <c r="AH67" s="125" t="b">
        <f t="shared" si="12"/>
        <v>0</v>
      </c>
      <c r="AI67" s="55">
        <f t="shared" si="13"/>
        <v>0</v>
      </c>
    </row>
    <row r="68" spans="1:35" ht="30.75" customHeight="1" x14ac:dyDescent="0.25">
      <c r="A68" s="57"/>
      <c r="B68" s="57"/>
      <c r="C68" s="59"/>
      <c r="D68" s="119"/>
      <c r="E68" s="43"/>
      <c r="F68" s="43"/>
      <c r="G68" s="58"/>
      <c r="H68" s="123"/>
      <c r="I68" s="132"/>
      <c r="J68" s="135">
        <f t="shared" si="5"/>
        <v>0</v>
      </c>
      <c r="K68" s="64" t="str">
        <f t="shared" si="0"/>
        <v>0</v>
      </c>
      <c r="L68" s="65" t="str">
        <f t="shared" si="1"/>
        <v>0</v>
      </c>
      <c r="M68" s="55">
        <f>SUMIFS($J:$J,$C:$C,Data!$B$6,$B:$B,$B68)</f>
        <v>0</v>
      </c>
      <c r="N68" s="55">
        <f>SUMIFS($J:$J,$C:$C,Data!$B$7,$B:$B,$B68)</f>
        <v>0</v>
      </c>
      <c r="O68" s="55">
        <f>SUMIFS($J:$J,$C:$C,Data!$B$8,$B:$B,$B68)</f>
        <v>0</v>
      </c>
      <c r="P68" s="55">
        <f t="shared" si="6"/>
        <v>0</v>
      </c>
      <c r="Q68" s="55">
        <f t="shared" si="7"/>
        <v>0</v>
      </c>
      <c r="R68" s="25" t="b">
        <f>AND($L68="A",$C$5=Data!$G$24)</f>
        <v>0</v>
      </c>
      <c r="S68" s="25" t="b">
        <f>AND($L68="A",$C$5=Data!$G$23)</f>
        <v>0</v>
      </c>
      <c r="T68" s="55">
        <f t="shared" si="8"/>
        <v>0</v>
      </c>
      <c r="U68" s="55">
        <f t="shared" si="2"/>
        <v>0</v>
      </c>
      <c r="V68" s="25" t="b">
        <f>AND($L68="B",$C$6=Data!$G$24)</f>
        <v>0</v>
      </c>
      <c r="W68" s="25" t="b">
        <f>AND($L68="B",$C$6=Data!$G$23)</f>
        <v>0</v>
      </c>
      <c r="X68" s="55">
        <f t="shared" si="9"/>
        <v>0</v>
      </c>
      <c r="Y68" s="55">
        <f t="shared" si="3"/>
        <v>0</v>
      </c>
      <c r="Z68" s="25" t="b">
        <f>AND($L68="C",$C$7=Data!$G$24)</f>
        <v>0</v>
      </c>
      <c r="AA68" s="25" t="b">
        <f>AND($L68="C",$C$7=Data!$G$23)</f>
        <v>0</v>
      </c>
      <c r="AB68" s="55">
        <f t="shared" si="10"/>
        <v>0</v>
      </c>
      <c r="AC68" s="55">
        <f t="shared" si="4"/>
        <v>0</v>
      </c>
      <c r="AE68" s="55">
        <f t="shared" si="11"/>
        <v>0</v>
      </c>
      <c r="AG68" s="125" t="b">
        <f>OR(AND($C$5=Data!$G$24,K68="A"),AND($C$6=Data!$G$24,K68="B"),AND($C$7=Data!$G$24,K68="C"))*COUNTIFS(B:B,B68,K:K,K68,B:B,"&lt;&gt;"&amp;"",C:C,"&lt;&gt;"&amp;"")&gt;1</f>
        <v>0</v>
      </c>
      <c r="AH68" s="125" t="b">
        <f t="shared" si="12"/>
        <v>0</v>
      </c>
      <c r="AI68" s="55">
        <f t="shared" si="13"/>
        <v>0</v>
      </c>
    </row>
    <row r="69" spans="1:35" ht="30.75" customHeight="1" x14ac:dyDescent="0.25">
      <c r="A69" s="57"/>
      <c r="B69" s="57"/>
      <c r="C69" s="59"/>
      <c r="D69" s="119"/>
      <c r="E69" s="43"/>
      <c r="F69" s="43"/>
      <c r="G69" s="58"/>
      <c r="H69" s="123"/>
      <c r="I69" s="132"/>
      <c r="J69" s="135">
        <f t="shared" si="5"/>
        <v>0</v>
      </c>
      <c r="K69" s="64" t="str">
        <f t="shared" si="0"/>
        <v>0</v>
      </c>
      <c r="L69" s="65" t="str">
        <f t="shared" si="1"/>
        <v>0</v>
      </c>
      <c r="M69" s="55">
        <f>SUMIFS($J:$J,$C:$C,Data!$B$6,$B:$B,$B69)</f>
        <v>0</v>
      </c>
      <c r="N69" s="55">
        <f>SUMIFS($J:$J,$C:$C,Data!$B$7,$B:$B,$B69)</f>
        <v>0</v>
      </c>
      <c r="O69" s="55">
        <f>SUMIFS($J:$J,$C:$C,Data!$B$8,$B:$B,$B69)</f>
        <v>0</v>
      </c>
      <c r="P69" s="55">
        <f t="shared" si="6"/>
        <v>0</v>
      </c>
      <c r="Q69" s="55">
        <f t="shared" si="7"/>
        <v>0</v>
      </c>
      <c r="R69" s="25" t="b">
        <f>AND($L69="A",$C$5=Data!$G$24)</f>
        <v>0</v>
      </c>
      <c r="S69" s="25" t="b">
        <f>AND($L69="A",$C$5=Data!$G$23)</f>
        <v>0</v>
      </c>
      <c r="T69" s="55">
        <f t="shared" si="8"/>
        <v>0</v>
      </c>
      <c r="U69" s="55">
        <f t="shared" si="2"/>
        <v>0</v>
      </c>
      <c r="V69" s="25" t="b">
        <f>AND($L69="B",$C$6=Data!$G$24)</f>
        <v>0</v>
      </c>
      <c r="W69" s="25" t="b">
        <f>AND($L69="B",$C$6=Data!$G$23)</f>
        <v>0</v>
      </c>
      <c r="X69" s="55">
        <f t="shared" si="9"/>
        <v>0</v>
      </c>
      <c r="Y69" s="55">
        <f t="shared" si="3"/>
        <v>0</v>
      </c>
      <c r="Z69" s="25" t="b">
        <f>AND($L69="C",$C$7=Data!$G$24)</f>
        <v>0</v>
      </c>
      <c r="AA69" s="25" t="b">
        <f>AND($L69="C",$C$7=Data!$G$23)</f>
        <v>0</v>
      </c>
      <c r="AB69" s="55">
        <f t="shared" si="10"/>
        <v>0</v>
      </c>
      <c r="AC69" s="55">
        <f t="shared" si="4"/>
        <v>0</v>
      </c>
      <c r="AE69" s="55">
        <f t="shared" si="11"/>
        <v>0</v>
      </c>
      <c r="AG69" s="125" t="b">
        <f>OR(AND($C$5=Data!$G$24,K69="A"),AND($C$6=Data!$G$24,K69="B"),AND($C$7=Data!$G$24,K69="C"))*COUNTIFS(B:B,B69,K:K,K69,B:B,"&lt;&gt;"&amp;"",C:C,"&lt;&gt;"&amp;"")&gt;1</f>
        <v>0</v>
      </c>
      <c r="AH69" s="125" t="b">
        <f t="shared" si="12"/>
        <v>0</v>
      </c>
      <c r="AI69" s="55">
        <f t="shared" si="13"/>
        <v>0</v>
      </c>
    </row>
    <row r="70" spans="1:35" ht="30.75" customHeight="1" x14ac:dyDescent="0.25">
      <c r="A70" s="57"/>
      <c r="B70" s="57"/>
      <c r="C70" s="59"/>
      <c r="D70" s="119"/>
      <c r="E70" s="43"/>
      <c r="F70" s="43"/>
      <c r="G70" s="58"/>
      <c r="H70" s="123"/>
      <c r="I70" s="132"/>
      <c r="J70" s="135">
        <f t="shared" si="5"/>
        <v>0</v>
      </c>
      <c r="K70" s="64" t="str">
        <f t="shared" si="0"/>
        <v>0</v>
      </c>
      <c r="L70" s="65" t="str">
        <f t="shared" si="1"/>
        <v>0</v>
      </c>
      <c r="M70" s="55">
        <f>SUMIFS($J:$J,$C:$C,Data!$B$6,$B:$B,$B70)</f>
        <v>0</v>
      </c>
      <c r="N70" s="55">
        <f>SUMIFS($J:$J,$C:$C,Data!$B$7,$B:$B,$B70)</f>
        <v>0</v>
      </c>
      <c r="O70" s="55">
        <f>SUMIFS($J:$J,$C:$C,Data!$B$8,$B:$B,$B70)</f>
        <v>0</v>
      </c>
      <c r="P70" s="55">
        <f t="shared" si="6"/>
        <v>0</v>
      </c>
      <c r="Q70" s="55">
        <f t="shared" si="7"/>
        <v>0</v>
      </c>
      <c r="R70" s="25" t="b">
        <f>AND($L70="A",$C$5=Data!$G$24)</f>
        <v>0</v>
      </c>
      <c r="S70" s="25" t="b">
        <f>AND($L70="A",$C$5=Data!$G$23)</f>
        <v>0</v>
      </c>
      <c r="T70" s="55">
        <f t="shared" si="8"/>
        <v>0</v>
      </c>
      <c r="U70" s="55">
        <f t="shared" si="2"/>
        <v>0</v>
      </c>
      <c r="V70" s="25" t="b">
        <f>AND($L70="B",$C$6=Data!$G$24)</f>
        <v>0</v>
      </c>
      <c r="W70" s="25" t="b">
        <f>AND($L70="B",$C$6=Data!$G$23)</f>
        <v>0</v>
      </c>
      <c r="X70" s="55">
        <f t="shared" si="9"/>
        <v>0</v>
      </c>
      <c r="Y70" s="55">
        <f t="shared" si="3"/>
        <v>0</v>
      </c>
      <c r="Z70" s="25" t="b">
        <f>AND($L70="C",$C$7=Data!$G$24)</f>
        <v>0</v>
      </c>
      <c r="AA70" s="25" t="b">
        <f>AND($L70="C",$C$7=Data!$G$23)</f>
        <v>0</v>
      </c>
      <c r="AB70" s="55">
        <f t="shared" si="10"/>
        <v>0</v>
      </c>
      <c r="AC70" s="55">
        <f t="shared" si="4"/>
        <v>0</v>
      </c>
      <c r="AE70" s="55">
        <f t="shared" si="11"/>
        <v>0</v>
      </c>
      <c r="AG70" s="125" t="b">
        <f>OR(AND($C$5=Data!$G$24,K70="A"),AND($C$6=Data!$G$24,K70="B"),AND($C$7=Data!$G$24,K70="C"))*COUNTIFS(B:B,B70,K:K,K70,B:B,"&lt;&gt;"&amp;"",C:C,"&lt;&gt;"&amp;"")&gt;1</f>
        <v>0</v>
      </c>
      <c r="AH70" s="125" t="b">
        <f t="shared" si="12"/>
        <v>0</v>
      </c>
      <c r="AI70" s="55">
        <f t="shared" si="13"/>
        <v>0</v>
      </c>
    </row>
    <row r="71" spans="1:35" ht="30.75" customHeight="1" x14ac:dyDescent="0.25">
      <c r="A71" s="57"/>
      <c r="B71" s="57"/>
      <c r="C71" s="59"/>
      <c r="D71" s="119"/>
      <c r="E71" s="43"/>
      <c r="F71" s="43"/>
      <c r="G71" s="58"/>
      <c r="H71" s="123"/>
      <c r="I71" s="132"/>
      <c r="J71" s="135">
        <f t="shared" si="5"/>
        <v>0</v>
      </c>
      <c r="K71" s="64" t="str">
        <f t="shared" si="0"/>
        <v>0</v>
      </c>
      <c r="L71" s="65" t="str">
        <f t="shared" si="1"/>
        <v>0</v>
      </c>
      <c r="M71" s="55">
        <f>SUMIFS($J:$J,$C:$C,Data!$B$6,$B:$B,$B71)</f>
        <v>0</v>
      </c>
      <c r="N71" s="55">
        <f>SUMIFS($J:$J,$C:$C,Data!$B$7,$B:$B,$B71)</f>
        <v>0</v>
      </c>
      <c r="O71" s="55">
        <f>SUMIFS($J:$J,$C:$C,Data!$B$8,$B:$B,$B71)</f>
        <v>0</v>
      </c>
      <c r="P71" s="55">
        <f t="shared" si="6"/>
        <v>0</v>
      </c>
      <c r="Q71" s="55">
        <f t="shared" si="7"/>
        <v>0</v>
      </c>
      <c r="R71" s="25" t="b">
        <f>AND($L71="A",$C$5=Data!$G$24)</f>
        <v>0</v>
      </c>
      <c r="S71" s="25" t="b">
        <f>AND($L71="A",$C$5=Data!$G$23)</f>
        <v>0</v>
      </c>
      <c r="T71" s="55">
        <f t="shared" si="8"/>
        <v>0</v>
      </c>
      <c r="U71" s="55">
        <f t="shared" si="2"/>
        <v>0</v>
      </c>
      <c r="V71" s="25" t="b">
        <f>AND($L71="B",$C$6=Data!$G$24)</f>
        <v>0</v>
      </c>
      <c r="W71" s="25" t="b">
        <f>AND($L71="B",$C$6=Data!$G$23)</f>
        <v>0</v>
      </c>
      <c r="X71" s="55">
        <f t="shared" si="9"/>
        <v>0</v>
      </c>
      <c r="Y71" s="55">
        <f t="shared" si="3"/>
        <v>0</v>
      </c>
      <c r="Z71" s="25" t="b">
        <f>AND($L71="C",$C$7=Data!$G$24)</f>
        <v>0</v>
      </c>
      <c r="AA71" s="25" t="b">
        <f>AND($L71="C",$C$7=Data!$G$23)</f>
        <v>0</v>
      </c>
      <c r="AB71" s="55">
        <f t="shared" si="10"/>
        <v>0</v>
      </c>
      <c r="AC71" s="55">
        <f t="shared" si="4"/>
        <v>0</v>
      </c>
      <c r="AE71" s="55">
        <f t="shared" si="11"/>
        <v>0</v>
      </c>
      <c r="AG71" s="125" t="b">
        <f>OR(AND($C$5=Data!$G$24,K71="A"),AND($C$6=Data!$G$24,K71="B"),AND($C$7=Data!$G$24,K71="C"))*COUNTIFS(B:B,B71,K:K,K71,B:B,"&lt;&gt;"&amp;"",C:C,"&lt;&gt;"&amp;"")&gt;1</f>
        <v>0</v>
      </c>
      <c r="AH71" s="125" t="b">
        <f t="shared" si="12"/>
        <v>0</v>
      </c>
      <c r="AI71" s="55">
        <f t="shared" si="13"/>
        <v>0</v>
      </c>
    </row>
    <row r="72" spans="1:35" ht="30.75" customHeight="1" x14ac:dyDescent="0.25">
      <c r="A72" s="57"/>
      <c r="B72" s="57"/>
      <c r="C72" s="59"/>
      <c r="D72" s="119"/>
      <c r="E72" s="43"/>
      <c r="F72" s="43"/>
      <c r="G72" s="58"/>
      <c r="H72" s="123"/>
      <c r="I72" s="132"/>
      <c r="J72" s="135">
        <f t="shared" si="5"/>
        <v>0</v>
      </c>
      <c r="K72" s="64" t="str">
        <f t="shared" si="0"/>
        <v>0</v>
      </c>
      <c r="L72" s="65" t="str">
        <f t="shared" si="1"/>
        <v>0</v>
      </c>
      <c r="M72" s="55">
        <f>SUMIFS($J:$J,$C:$C,Data!$B$6,$B:$B,$B72)</f>
        <v>0</v>
      </c>
      <c r="N72" s="55">
        <f>SUMIFS($J:$J,$C:$C,Data!$B$7,$B:$B,$B72)</f>
        <v>0</v>
      </c>
      <c r="O72" s="55">
        <f>SUMIFS($J:$J,$C:$C,Data!$B$8,$B:$B,$B72)</f>
        <v>0</v>
      </c>
      <c r="P72" s="55">
        <f t="shared" si="6"/>
        <v>0</v>
      </c>
      <c r="Q72" s="55">
        <f t="shared" si="7"/>
        <v>0</v>
      </c>
      <c r="R72" s="25" t="b">
        <f>AND($L72="A",$C$5=Data!$G$24)</f>
        <v>0</v>
      </c>
      <c r="S72" s="25" t="b">
        <f>AND($L72="A",$C$5=Data!$G$23)</f>
        <v>0</v>
      </c>
      <c r="T72" s="55">
        <f t="shared" si="8"/>
        <v>0</v>
      </c>
      <c r="U72" s="55">
        <f t="shared" si="2"/>
        <v>0</v>
      </c>
      <c r="V72" s="25" t="b">
        <f>AND($L72="B",$C$6=Data!$G$24)</f>
        <v>0</v>
      </c>
      <c r="W72" s="25" t="b">
        <f>AND($L72="B",$C$6=Data!$G$23)</f>
        <v>0</v>
      </c>
      <c r="X72" s="55">
        <f t="shared" si="9"/>
        <v>0</v>
      </c>
      <c r="Y72" s="55">
        <f t="shared" si="3"/>
        <v>0</v>
      </c>
      <c r="Z72" s="25" t="b">
        <f>AND($L72="C",$C$7=Data!$G$24)</f>
        <v>0</v>
      </c>
      <c r="AA72" s="25" t="b">
        <f>AND($L72="C",$C$7=Data!$G$23)</f>
        <v>0</v>
      </c>
      <c r="AB72" s="55">
        <f t="shared" si="10"/>
        <v>0</v>
      </c>
      <c r="AC72" s="55">
        <f t="shared" si="4"/>
        <v>0</v>
      </c>
      <c r="AE72" s="55">
        <f t="shared" si="11"/>
        <v>0</v>
      </c>
      <c r="AG72" s="125" t="b">
        <f>OR(AND($C$5=Data!$G$24,K72="A"),AND($C$6=Data!$G$24,K72="B"),AND($C$7=Data!$G$24,K72="C"))*COUNTIFS(B:B,B72,K:K,K72,B:B,"&lt;&gt;"&amp;"",C:C,"&lt;&gt;"&amp;"")&gt;1</f>
        <v>0</v>
      </c>
      <c r="AH72" s="125" t="b">
        <f t="shared" si="12"/>
        <v>0</v>
      </c>
      <c r="AI72" s="55">
        <f t="shared" si="13"/>
        <v>0</v>
      </c>
    </row>
    <row r="73" spans="1:35" ht="30.75" customHeight="1" x14ac:dyDescent="0.25">
      <c r="A73" s="57"/>
      <c r="B73" s="57"/>
      <c r="C73" s="59"/>
      <c r="D73" s="119"/>
      <c r="E73" s="43"/>
      <c r="F73" s="43"/>
      <c r="G73" s="58"/>
      <c r="H73" s="123"/>
      <c r="I73" s="132"/>
      <c r="J73" s="135">
        <f t="shared" si="5"/>
        <v>0</v>
      </c>
      <c r="K73" s="64" t="str">
        <f t="shared" si="0"/>
        <v>0</v>
      </c>
      <c r="L73" s="65" t="str">
        <f t="shared" si="1"/>
        <v>0</v>
      </c>
      <c r="M73" s="55">
        <f>SUMIFS($J:$J,$C:$C,Data!$B$6,$B:$B,$B73)</f>
        <v>0</v>
      </c>
      <c r="N73" s="55">
        <f>SUMIFS($J:$J,$C:$C,Data!$B$7,$B:$B,$B73)</f>
        <v>0</v>
      </c>
      <c r="O73" s="55">
        <f>SUMIFS($J:$J,$C:$C,Data!$B$8,$B:$B,$B73)</f>
        <v>0</v>
      </c>
      <c r="P73" s="55">
        <f t="shared" si="6"/>
        <v>0</v>
      </c>
      <c r="Q73" s="55">
        <f t="shared" si="7"/>
        <v>0</v>
      </c>
      <c r="R73" s="25" t="b">
        <f>AND($L73="A",$C$5=Data!$G$24)</f>
        <v>0</v>
      </c>
      <c r="S73" s="25" t="b">
        <f>AND($L73="A",$C$5=Data!$G$23)</f>
        <v>0</v>
      </c>
      <c r="T73" s="55">
        <f t="shared" si="8"/>
        <v>0</v>
      </c>
      <c r="U73" s="55">
        <f t="shared" si="2"/>
        <v>0</v>
      </c>
      <c r="V73" s="25" t="b">
        <f>AND($L73="B",$C$6=Data!$G$24)</f>
        <v>0</v>
      </c>
      <c r="W73" s="25" t="b">
        <f>AND($L73="B",$C$6=Data!$G$23)</f>
        <v>0</v>
      </c>
      <c r="X73" s="55">
        <f t="shared" si="9"/>
        <v>0</v>
      </c>
      <c r="Y73" s="55">
        <f t="shared" si="3"/>
        <v>0</v>
      </c>
      <c r="Z73" s="25" t="b">
        <f>AND($L73="C",$C$7=Data!$G$24)</f>
        <v>0</v>
      </c>
      <c r="AA73" s="25" t="b">
        <f>AND($L73="C",$C$7=Data!$G$23)</f>
        <v>0</v>
      </c>
      <c r="AB73" s="55">
        <f t="shared" si="10"/>
        <v>0</v>
      </c>
      <c r="AC73" s="55">
        <f t="shared" si="4"/>
        <v>0</v>
      </c>
      <c r="AE73" s="55">
        <f t="shared" si="11"/>
        <v>0</v>
      </c>
      <c r="AG73" s="125" t="b">
        <f>OR(AND($C$5=Data!$G$24,K73="A"),AND($C$6=Data!$G$24,K73="B"),AND($C$7=Data!$G$24,K73="C"))*COUNTIFS(B:B,B73,K:K,K73,B:B,"&lt;&gt;"&amp;"",C:C,"&lt;&gt;"&amp;"")&gt;1</f>
        <v>0</v>
      </c>
      <c r="AH73" s="125" t="b">
        <f t="shared" si="12"/>
        <v>0</v>
      </c>
      <c r="AI73" s="55">
        <f t="shared" si="13"/>
        <v>0</v>
      </c>
    </row>
    <row r="74" spans="1:35" ht="30.75" customHeight="1" x14ac:dyDescent="0.25">
      <c r="A74" s="57"/>
      <c r="B74" s="57"/>
      <c r="C74" s="59"/>
      <c r="D74" s="119"/>
      <c r="E74" s="43"/>
      <c r="F74" s="43"/>
      <c r="G74" s="58"/>
      <c r="H74" s="123"/>
      <c r="I74" s="132"/>
      <c r="J74" s="135">
        <f t="shared" si="5"/>
        <v>0</v>
      </c>
      <c r="K74" s="64" t="str">
        <f t="shared" ref="K74:K137" si="14">IF(C74&lt;&gt;"",VLOOKUP(C74,budgetLine11ext,2,FALSE),"0")</f>
        <v>0</v>
      </c>
      <c r="L74" s="65" t="str">
        <f t="shared" ref="L74:L137" si="15">IF(C74&lt;&gt;"",VLOOKUP(C74,budgetLine11ext,3,FALSE),"0")</f>
        <v>0</v>
      </c>
      <c r="M74" s="55">
        <f>SUMIFS($J:$J,$C:$C,Data!$B$6,$B:$B,$B74)</f>
        <v>0</v>
      </c>
      <c r="N74" s="55">
        <f>SUMIFS($J:$J,$C:$C,Data!$B$7,$B:$B,$B74)</f>
        <v>0</v>
      </c>
      <c r="O74" s="55">
        <f>SUMIFS($J:$J,$C:$C,Data!$B$8,$B:$B,$B74)</f>
        <v>0</v>
      </c>
      <c r="P74" s="55">
        <f t="shared" si="6"/>
        <v>0</v>
      </c>
      <c r="Q74" s="55">
        <f t="shared" si="7"/>
        <v>0</v>
      </c>
      <c r="R74" s="25" t="b">
        <f>AND($L74="A",$C$5=Data!$G$24)</f>
        <v>0</v>
      </c>
      <c r="S74" s="25" t="b">
        <f>AND($L74="A",$C$5=Data!$G$23)</f>
        <v>0</v>
      </c>
      <c r="T74" s="55">
        <f t="shared" si="8"/>
        <v>0</v>
      </c>
      <c r="U74" s="55">
        <f t="shared" ref="U74:U137" si="16">IF(R74,P74*$D$5,0)</f>
        <v>0</v>
      </c>
      <c r="V74" s="25" t="b">
        <f>AND($L74="B",$C$6=Data!$G$24)</f>
        <v>0</v>
      </c>
      <c r="W74" s="25" t="b">
        <f>AND($L74="B",$C$6=Data!$G$23)</f>
        <v>0</v>
      </c>
      <c r="X74" s="55">
        <f t="shared" si="9"/>
        <v>0</v>
      </c>
      <c r="Y74" s="55">
        <f t="shared" ref="Y74:Y137" si="17">IF(V74,Q74*$D$6,0)</f>
        <v>0</v>
      </c>
      <c r="Z74" s="25" t="b">
        <f>AND($L74="C",$C$7=Data!$G$24)</f>
        <v>0</v>
      </c>
      <c r="AA74" s="25" t="b">
        <f>AND($L74="C",$C$7=Data!$G$23)</f>
        <v>0</v>
      </c>
      <c r="AB74" s="55">
        <f t="shared" si="10"/>
        <v>0</v>
      </c>
      <c r="AC74" s="55">
        <f t="shared" ref="AC74:AC137" si="18">IF(Z74,Q74*$D$7,0)</f>
        <v>0</v>
      </c>
      <c r="AE74" s="55">
        <f t="shared" si="11"/>
        <v>0</v>
      </c>
      <c r="AG74" s="125" t="b">
        <f>OR(AND($C$5=Data!$G$24,K74="A"),AND($C$6=Data!$G$24,K74="B"),AND($C$7=Data!$G$24,K74="C"))*COUNTIFS(B:B,B74,K:K,K74,B:B,"&lt;&gt;"&amp;"",C:C,"&lt;&gt;"&amp;"")&gt;1</f>
        <v>0</v>
      </c>
      <c r="AH74" s="125" t="b">
        <f t="shared" si="12"/>
        <v>0</v>
      </c>
      <c r="AI74" s="55">
        <f t="shared" si="13"/>
        <v>0</v>
      </c>
    </row>
    <row r="75" spans="1:35" ht="30.75" customHeight="1" x14ac:dyDescent="0.25">
      <c r="A75" s="57"/>
      <c r="B75" s="57"/>
      <c r="C75" s="59"/>
      <c r="D75" s="119"/>
      <c r="E75" s="43"/>
      <c r="F75" s="43"/>
      <c r="G75" s="58"/>
      <c r="H75" s="123"/>
      <c r="I75" s="132"/>
      <c r="J75" s="135">
        <f t="shared" ref="J75:J138" si="19">AI75</f>
        <v>0</v>
      </c>
      <c r="K75" s="64" t="str">
        <f t="shared" si="14"/>
        <v>0</v>
      </c>
      <c r="L75" s="65" t="str">
        <f t="shared" si="15"/>
        <v>0</v>
      </c>
      <c r="M75" s="55">
        <f>SUMIFS($J:$J,$C:$C,Data!$B$6,$B:$B,$B75)</f>
        <v>0</v>
      </c>
      <c r="N75" s="55">
        <f>SUMIFS($J:$J,$C:$C,Data!$B$7,$B:$B,$B75)</f>
        <v>0</v>
      </c>
      <c r="O75" s="55">
        <f>SUMIFS($J:$J,$C:$C,Data!$B$8,$B:$B,$B75)</f>
        <v>0</v>
      </c>
      <c r="P75" s="55">
        <f t="shared" ref="P75:P138" si="20">M75+N75+O75</f>
        <v>0</v>
      </c>
      <c r="Q75" s="55">
        <f t="shared" ref="Q75:Q138" si="21">SUMIFS(J:J,L:L,"A*",B:B,B75)</f>
        <v>0</v>
      </c>
      <c r="R75" s="25" t="b">
        <f>AND($L75="A",$C$5=Data!$G$24)</f>
        <v>0</v>
      </c>
      <c r="S75" s="25" t="b">
        <f>AND($L75="A",$C$5=Data!$G$23)</f>
        <v>0</v>
      </c>
      <c r="T75" s="55">
        <f t="shared" ref="T75:T138" si="22">IF(S75,$G75*$H75*$I75,0)</f>
        <v>0</v>
      </c>
      <c r="U75" s="55">
        <f t="shared" si="16"/>
        <v>0</v>
      </c>
      <c r="V75" s="25" t="b">
        <f>AND($L75="B",$C$6=Data!$G$24)</f>
        <v>0</v>
      </c>
      <c r="W75" s="25" t="b">
        <f>AND($L75="B",$C$6=Data!$G$23)</f>
        <v>0</v>
      </c>
      <c r="X75" s="55">
        <f t="shared" ref="X75:X138" si="23">IF(W75,$G75*$I75,0)</f>
        <v>0</v>
      </c>
      <c r="Y75" s="55">
        <f t="shared" si="17"/>
        <v>0</v>
      </c>
      <c r="Z75" s="25" t="b">
        <f>AND($L75="C",$C$7=Data!$G$24)</f>
        <v>0</v>
      </c>
      <c r="AA75" s="25" t="b">
        <f>AND($L75="C",$C$7=Data!$G$23)</f>
        <v>0</v>
      </c>
      <c r="AB75" s="55">
        <f t="shared" ref="AB75:AB138" si="24">IF(AA75,$G75*$H75*$I75,0)</f>
        <v>0</v>
      </c>
      <c r="AC75" s="55">
        <f t="shared" si="18"/>
        <v>0</v>
      </c>
      <c r="AE75" s="55">
        <f t="shared" ref="AE75:AE138" si="25">IF(OR(L75="D",L75="E",L75="F"),$G75*$I75,0)</f>
        <v>0</v>
      </c>
      <c r="AG75" s="125" t="b">
        <f>OR(AND($C$5=Data!$G$24,K75="A"),AND($C$6=Data!$G$24,K75="B"),AND($C$7=Data!$G$24,K75="C"))*COUNTIFS(B:B,B75,K:K,K75,B:B,"&lt;&gt;"&amp;"",C:C,"&lt;&gt;"&amp;"")&gt;1</f>
        <v>0</v>
      </c>
      <c r="AH75" s="125" t="b">
        <f t="shared" ref="AH75:AH138" si="26">AND(AND(A75&lt;&gt;"",B75&lt;&gt;""),RIGHT(A75,1)&lt;&gt;MID(B75,3,1))</f>
        <v>0</v>
      </c>
      <c r="AI75" s="55">
        <f t="shared" ref="AI75:AI138" si="27">T75+U75+X75+Y75+AB75+AC75+AE75</f>
        <v>0</v>
      </c>
    </row>
    <row r="76" spans="1:35" ht="30.75" customHeight="1" x14ac:dyDescent="0.25">
      <c r="A76" s="57"/>
      <c r="B76" s="57"/>
      <c r="C76" s="59"/>
      <c r="D76" s="119"/>
      <c r="E76" s="43"/>
      <c r="F76" s="43"/>
      <c r="G76" s="58"/>
      <c r="H76" s="123"/>
      <c r="I76" s="132"/>
      <c r="J76" s="135">
        <f t="shared" si="19"/>
        <v>0</v>
      </c>
      <c r="K76" s="64" t="str">
        <f t="shared" si="14"/>
        <v>0</v>
      </c>
      <c r="L76" s="65" t="str">
        <f t="shared" si="15"/>
        <v>0</v>
      </c>
      <c r="M76" s="55">
        <f>SUMIFS($J:$J,$C:$C,Data!$B$6,$B:$B,$B76)</f>
        <v>0</v>
      </c>
      <c r="N76" s="55">
        <f>SUMIFS($J:$J,$C:$C,Data!$B$7,$B:$B,$B76)</f>
        <v>0</v>
      </c>
      <c r="O76" s="55">
        <f>SUMIFS($J:$J,$C:$C,Data!$B$8,$B:$B,$B76)</f>
        <v>0</v>
      </c>
      <c r="P76" s="55">
        <f t="shared" si="20"/>
        <v>0</v>
      </c>
      <c r="Q76" s="55">
        <f t="shared" si="21"/>
        <v>0</v>
      </c>
      <c r="R76" s="25" t="b">
        <f>AND($L76="A",$C$5=Data!$G$24)</f>
        <v>0</v>
      </c>
      <c r="S76" s="25" t="b">
        <f>AND($L76="A",$C$5=Data!$G$23)</f>
        <v>0</v>
      </c>
      <c r="T76" s="55">
        <f t="shared" si="22"/>
        <v>0</v>
      </c>
      <c r="U76" s="55">
        <f t="shared" si="16"/>
        <v>0</v>
      </c>
      <c r="V76" s="25" t="b">
        <f>AND($L76="B",$C$6=Data!$G$24)</f>
        <v>0</v>
      </c>
      <c r="W76" s="25" t="b">
        <f>AND($L76="B",$C$6=Data!$G$23)</f>
        <v>0</v>
      </c>
      <c r="X76" s="55">
        <f t="shared" si="23"/>
        <v>0</v>
      </c>
      <c r="Y76" s="55">
        <f t="shared" si="17"/>
        <v>0</v>
      </c>
      <c r="Z76" s="25" t="b">
        <f>AND($L76="C",$C$7=Data!$G$24)</f>
        <v>0</v>
      </c>
      <c r="AA76" s="25" t="b">
        <f>AND($L76="C",$C$7=Data!$G$23)</f>
        <v>0</v>
      </c>
      <c r="AB76" s="55">
        <f t="shared" si="24"/>
        <v>0</v>
      </c>
      <c r="AC76" s="55">
        <f t="shared" si="18"/>
        <v>0</v>
      </c>
      <c r="AE76" s="55">
        <f t="shared" si="25"/>
        <v>0</v>
      </c>
      <c r="AG76" s="125" t="b">
        <f>OR(AND($C$5=Data!$G$24,K76="A"),AND($C$6=Data!$G$24,K76="B"),AND($C$7=Data!$G$24,K76="C"))*COUNTIFS(B:B,B76,K:K,K76,B:B,"&lt;&gt;"&amp;"",C:C,"&lt;&gt;"&amp;"")&gt;1</f>
        <v>0</v>
      </c>
      <c r="AH76" s="125" t="b">
        <f t="shared" si="26"/>
        <v>0</v>
      </c>
      <c r="AI76" s="55">
        <f t="shared" si="27"/>
        <v>0</v>
      </c>
    </row>
    <row r="77" spans="1:35" ht="30.75" customHeight="1" x14ac:dyDescent="0.25">
      <c r="A77" s="57"/>
      <c r="B77" s="57"/>
      <c r="C77" s="59"/>
      <c r="D77" s="119"/>
      <c r="E77" s="43"/>
      <c r="F77" s="43"/>
      <c r="G77" s="58"/>
      <c r="H77" s="123"/>
      <c r="I77" s="132"/>
      <c r="J77" s="135">
        <f t="shared" si="19"/>
        <v>0</v>
      </c>
      <c r="K77" s="64" t="str">
        <f t="shared" si="14"/>
        <v>0</v>
      </c>
      <c r="L77" s="65" t="str">
        <f t="shared" si="15"/>
        <v>0</v>
      </c>
      <c r="M77" s="55">
        <f>SUMIFS($J:$J,$C:$C,Data!$B$6,$B:$B,$B77)</f>
        <v>0</v>
      </c>
      <c r="N77" s="55">
        <f>SUMIFS($J:$J,$C:$C,Data!$B$7,$B:$B,$B77)</f>
        <v>0</v>
      </c>
      <c r="O77" s="55">
        <f>SUMIFS($J:$J,$C:$C,Data!$B$8,$B:$B,$B77)</f>
        <v>0</v>
      </c>
      <c r="P77" s="55">
        <f t="shared" si="20"/>
        <v>0</v>
      </c>
      <c r="Q77" s="55">
        <f t="shared" si="21"/>
        <v>0</v>
      </c>
      <c r="R77" s="25" t="b">
        <f>AND($L77="A",$C$5=Data!$G$24)</f>
        <v>0</v>
      </c>
      <c r="S77" s="25" t="b">
        <f>AND($L77="A",$C$5=Data!$G$23)</f>
        <v>0</v>
      </c>
      <c r="T77" s="55">
        <f t="shared" si="22"/>
        <v>0</v>
      </c>
      <c r="U77" s="55">
        <f t="shared" si="16"/>
        <v>0</v>
      </c>
      <c r="V77" s="25" t="b">
        <f>AND($L77="B",$C$6=Data!$G$24)</f>
        <v>0</v>
      </c>
      <c r="W77" s="25" t="b">
        <f>AND($L77="B",$C$6=Data!$G$23)</f>
        <v>0</v>
      </c>
      <c r="X77" s="55">
        <f t="shared" si="23"/>
        <v>0</v>
      </c>
      <c r="Y77" s="55">
        <f t="shared" si="17"/>
        <v>0</v>
      </c>
      <c r="Z77" s="25" t="b">
        <f>AND($L77="C",$C$7=Data!$G$24)</f>
        <v>0</v>
      </c>
      <c r="AA77" s="25" t="b">
        <f>AND($L77="C",$C$7=Data!$G$23)</f>
        <v>0</v>
      </c>
      <c r="AB77" s="55">
        <f t="shared" si="24"/>
        <v>0</v>
      </c>
      <c r="AC77" s="55">
        <f t="shared" si="18"/>
        <v>0</v>
      </c>
      <c r="AE77" s="55">
        <f t="shared" si="25"/>
        <v>0</v>
      </c>
      <c r="AG77" s="125" t="b">
        <f>OR(AND($C$5=Data!$G$24,K77="A"),AND($C$6=Data!$G$24,K77="B"),AND($C$7=Data!$G$24,K77="C"))*COUNTIFS(B:B,B77,K:K,K77,B:B,"&lt;&gt;"&amp;"",C:C,"&lt;&gt;"&amp;"")&gt;1</f>
        <v>0</v>
      </c>
      <c r="AH77" s="125" t="b">
        <f t="shared" si="26"/>
        <v>0</v>
      </c>
      <c r="AI77" s="55">
        <f t="shared" si="27"/>
        <v>0</v>
      </c>
    </row>
    <row r="78" spans="1:35" ht="30.75" customHeight="1" x14ac:dyDescent="0.25">
      <c r="A78" s="57"/>
      <c r="B78" s="57"/>
      <c r="C78" s="59"/>
      <c r="D78" s="119"/>
      <c r="E78" s="43"/>
      <c r="F78" s="43"/>
      <c r="G78" s="58"/>
      <c r="H78" s="123"/>
      <c r="I78" s="132"/>
      <c r="J78" s="135">
        <f t="shared" si="19"/>
        <v>0</v>
      </c>
      <c r="K78" s="64" t="str">
        <f t="shared" si="14"/>
        <v>0</v>
      </c>
      <c r="L78" s="65" t="str">
        <f t="shared" si="15"/>
        <v>0</v>
      </c>
      <c r="M78" s="55">
        <f>SUMIFS($J:$J,$C:$C,Data!$B$6,$B:$B,$B78)</f>
        <v>0</v>
      </c>
      <c r="N78" s="55">
        <f>SUMIFS($J:$J,$C:$C,Data!$B$7,$B:$B,$B78)</f>
        <v>0</v>
      </c>
      <c r="O78" s="55">
        <f>SUMIFS($J:$J,$C:$C,Data!$B$8,$B:$B,$B78)</f>
        <v>0</v>
      </c>
      <c r="P78" s="55">
        <f t="shared" si="20"/>
        <v>0</v>
      </c>
      <c r="Q78" s="55">
        <f t="shared" si="21"/>
        <v>0</v>
      </c>
      <c r="R78" s="25" t="b">
        <f>AND($L78="A",$C$5=Data!$G$24)</f>
        <v>0</v>
      </c>
      <c r="S78" s="25" t="b">
        <f>AND($L78="A",$C$5=Data!$G$23)</f>
        <v>0</v>
      </c>
      <c r="T78" s="55">
        <f t="shared" si="22"/>
        <v>0</v>
      </c>
      <c r="U78" s="55">
        <f t="shared" si="16"/>
        <v>0</v>
      </c>
      <c r="V78" s="25" t="b">
        <f>AND($L78="B",$C$6=Data!$G$24)</f>
        <v>0</v>
      </c>
      <c r="W78" s="25" t="b">
        <f>AND($L78="B",$C$6=Data!$G$23)</f>
        <v>0</v>
      </c>
      <c r="X78" s="55">
        <f t="shared" si="23"/>
        <v>0</v>
      </c>
      <c r="Y78" s="55">
        <f t="shared" si="17"/>
        <v>0</v>
      </c>
      <c r="Z78" s="25" t="b">
        <f>AND($L78="C",$C$7=Data!$G$24)</f>
        <v>0</v>
      </c>
      <c r="AA78" s="25" t="b">
        <f>AND($L78="C",$C$7=Data!$G$23)</f>
        <v>0</v>
      </c>
      <c r="AB78" s="55">
        <f t="shared" si="24"/>
        <v>0</v>
      </c>
      <c r="AC78" s="55">
        <f t="shared" si="18"/>
        <v>0</v>
      </c>
      <c r="AE78" s="55">
        <f t="shared" si="25"/>
        <v>0</v>
      </c>
      <c r="AG78" s="125" t="b">
        <f>OR(AND($C$5=Data!$G$24,K78="A"),AND($C$6=Data!$G$24,K78="B"),AND($C$7=Data!$G$24,K78="C"))*COUNTIFS(B:B,B78,K:K,K78,B:B,"&lt;&gt;"&amp;"",C:C,"&lt;&gt;"&amp;"")&gt;1</f>
        <v>0</v>
      </c>
      <c r="AH78" s="125" t="b">
        <f t="shared" si="26"/>
        <v>0</v>
      </c>
      <c r="AI78" s="55">
        <f t="shared" si="27"/>
        <v>0</v>
      </c>
    </row>
    <row r="79" spans="1:35" ht="30.75" customHeight="1" x14ac:dyDescent="0.25">
      <c r="A79" s="57"/>
      <c r="B79" s="57"/>
      <c r="C79" s="59"/>
      <c r="D79" s="119"/>
      <c r="E79" s="43"/>
      <c r="F79" s="43"/>
      <c r="G79" s="58"/>
      <c r="H79" s="123"/>
      <c r="I79" s="132"/>
      <c r="J79" s="135">
        <f t="shared" si="19"/>
        <v>0</v>
      </c>
      <c r="K79" s="64" t="str">
        <f t="shared" si="14"/>
        <v>0</v>
      </c>
      <c r="L79" s="65" t="str">
        <f t="shared" si="15"/>
        <v>0</v>
      </c>
      <c r="M79" s="55">
        <f>SUMIFS($J:$J,$C:$C,Data!$B$6,$B:$B,$B79)</f>
        <v>0</v>
      </c>
      <c r="N79" s="55">
        <f>SUMIFS($J:$J,$C:$C,Data!$B$7,$B:$B,$B79)</f>
        <v>0</v>
      </c>
      <c r="O79" s="55">
        <f>SUMIFS($J:$J,$C:$C,Data!$B$8,$B:$B,$B79)</f>
        <v>0</v>
      </c>
      <c r="P79" s="55">
        <f t="shared" si="20"/>
        <v>0</v>
      </c>
      <c r="Q79" s="55">
        <f t="shared" si="21"/>
        <v>0</v>
      </c>
      <c r="R79" s="25" t="b">
        <f>AND($L79="A",$C$5=Data!$G$24)</f>
        <v>0</v>
      </c>
      <c r="S79" s="25" t="b">
        <f>AND($L79="A",$C$5=Data!$G$23)</f>
        <v>0</v>
      </c>
      <c r="T79" s="55">
        <f t="shared" si="22"/>
        <v>0</v>
      </c>
      <c r="U79" s="55">
        <f t="shared" si="16"/>
        <v>0</v>
      </c>
      <c r="V79" s="25" t="b">
        <f>AND($L79="B",$C$6=Data!$G$24)</f>
        <v>0</v>
      </c>
      <c r="W79" s="25" t="b">
        <f>AND($L79="B",$C$6=Data!$G$23)</f>
        <v>0</v>
      </c>
      <c r="X79" s="55">
        <f t="shared" si="23"/>
        <v>0</v>
      </c>
      <c r="Y79" s="55">
        <f t="shared" si="17"/>
        <v>0</v>
      </c>
      <c r="Z79" s="25" t="b">
        <f>AND($L79="C",$C$7=Data!$G$24)</f>
        <v>0</v>
      </c>
      <c r="AA79" s="25" t="b">
        <f>AND($L79="C",$C$7=Data!$G$23)</f>
        <v>0</v>
      </c>
      <c r="AB79" s="55">
        <f t="shared" si="24"/>
        <v>0</v>
      </c>
      <c r="AC79" s="55">
        <f t="shared" si="18"/>
        <v>0</v>
      </c>
      <c r="AE79" s="55">
        <f t="shared" si="25"/>
        <v>0</v>
      </c>
      <c r="AG79" s="125" t="b">
        <f>OR(AND($C$5=Data!$G$24,K79="A"),AND($C$6=Data!$G$24,K79="B"),AND($C$7=Data!$G$24,K79="C"))*COUNTIFS(B:B,B79,K:K,K79,B:B,"&lt;&gt;"&amp;"",C:C,"&lt;&gt;"&amp;"")&gt;1</f>
        <v>0</v>
      </c>
      <c r="AH79" s="125" t="b">
        <f t="shared" si="26"/>
        <v>0</v>
      </c>
      <c r="AI79" s="55">
        <f t="shared" si="27"/>
        <v>0</v>
      </c>
    </row>
    <row r="80" spans="1:35" ht="30.75" customHeight="1" x14ac:dyDescent="0.25">
      <c r="A80" s="57"/>
      <c r="B80" s="57"/>
      <c r="C80" s="59"/>
      <c r="D80" s="119"/>
      <c r="E80" s="43"/>
      <c r="F80" s="43"/>
      <c r="G80" s="58"/>
      <c r="H80" s="123"/>
      <c r="I80" s="132"/>
      <c r="J80" s="135">
        <f t="shared" si="19"/>
        <v>0</v>
      </c>
      <c r="K80" s="64" t="str">
        <f t="shared" si="14"/>
        <v>0</v>
      </c>
      <c r="L80" s="65" t="str">
        <f t="shared" si="15"/>
        <v>0</v>
      </c>
      <c r="M80" s="55">
        <f>SUMIFS($J:$J,$C:$C,Data!$B$6,$B:$B,$B80)</f>
        <v>0</v>
      </c>
      <c r="N80" s="55">
        <f>SUMIFS($J:$J,$C:$C,Data!$B$7,$B:$B,$B80)</f>
        <v>0</v>
      </c>
      <c r="O80" s="55">
        <f>SUMIFS($J:$J,$C:$C,Data!$B$8,$B:$B,$B80)</f>
        <v>0</v>
      </c>
      <c r="P80" s="55">
        <f t="shared" si="20"/>
        <v>0</v>
      </c>
      <c r="Q80" s="55">
        <f t="shared" si="21"/>
        <v>0</v>
      </c>
      <c r="R80" s="25" t="b">
        <f>AND($L80="A",$C$5=Data!$G$24)</f>
        <v>0</v>
      </c>
      <c r="S80" s="25" t="b">
        <f>AND($L80="A",$C$5=Data!$G$23)</f>
        <v>0</v>
      </c>
      <c r="T80" s="55">
        <f t="shared" si="22"/>
        <v>0</v>
      </c>
      <c r="U80" s="55">
        <f t="shared" si="16"/>
        <v>0</v>
      </c>
      <c r="V80" s="25" t="b">
        <f>AND($L80="B",$C$6=Data!$G$24)</f>
        <v>0</v>
      </c>
      <c r="W80" s="25" t="b">
        <f>AND($L80="B",$C$6=Data!$G$23)</f>
        <v>0</v>
      </c>
      <c r="X80" s="55">
        <f t="shared" si="23"/>
        <v>0</v>
      </c>
      <c r="Y80" s="55">
        <f t="shared" si="17"/>
        <v>0</v>
      </c>
      <c r="Z80" s="25" t="b">
        <f>AND($L80="C",$C$7=Data!$G$24)</f>
        <v>0</v>
      </c>
      <c r="AA80" s="25" t="b">
        <f>AND($L80="C",$C$7=Data!$G$23)</f>
        <v>0</v>
      </c>
      <c r="AB80" s="55">
        <f t="shared" si="24"/>
        <v>0</v>
      </c>
      <c r="AC80" s="55">
        <f t="shared" si="18"/>
        <v>0</v>
      </c>
      <c r="AE80" s="55">
        <f t="shared" si="25"/>
        <v>0</v>
      </c>
      <c r="AG80" s="125" t="b">
        <f>OR(AND($C$5=Data!$G$24,K80="A"),AND($C$6=Data!$G$24,K80="B"),AND($C$7=Data!$G$24,K80="C"))*COUNTIFS(B:B,B80,K:K,K80,B:B,"&lt;&gt;"&amp;"",C:C,"&lt;&gt;"&amp;"")&gt;1</f>
        <v>0</v>
      </c>
      <c r="AH80" s="125" t="b">
        <f t="shared" si="26"/>
        <v>0</v>
      </c>
      <c r="AI80" s="55">
        <f t="shared" si="27"/>
        <v>0</v>
      </c>
    </row>
    <row r="81" spans="1:35" ht="30.75" customHeight="1" x14ac:dyDescent="0.25">
      <c r="A81" s="57"/>
      <c r="B81" s="57"/>
      <c r="C81" s="59"/>
      <c r="D81" s="119"/>
      <c r="E81" s="43"/>
      <c r="F81" s="43"/>
      <c r="G81" s="58"/>
      <c r="H81" s="123"/>
      <c r="I81" s="132"/>
      <c r="J81" s="135">
        <f t="shared" si="19"/>
        <v>0</v>
      </c>
      <c r="K81" s="64" t="str">
        <f t="shared" si="14"/>
        <v>0</v>
      </c>
      <c r="L81" s="65" t="str">
        <f t="shared" si="15"/>
        <v>0</v>
      </c>
      <c r="M81" s="55">
        <f>SUMIFS($J:$J,$C:$C,Data!$B$6,$B:$B,$B81)</f>
        <v>0</v>
      </c>
      <c r="N81" s="55">
        <f>SUMIFS($J:$J,$C:$C,Data!$B$7,$B:$B,$B81)</f>
        <v>0</v>
      </c>
      <c r="O81" s="55">
        <f>SUMIFS($J:$J,$C:$C,Data!$B$8,$B:$B,$B81)</f>
        <v>0</v>
      </c>
      <c r="P81" s="55">
        <f t="shared" si="20"/>
        <v>0</v>
      </c>
      <c r="Q81" s="55">
        <f t="shared" si="21"/>
        <v>0</v>
      </c>
      <c r="R81" s="25" t="b">
        <f>AND($L81="A",$C$5=Data!$G$24)</f>
        <v>0</v>
      </c>
      <c r="S81" s="25" t="b">
        <f>AND($L81="A",$C$5=Data!$G$23)</f>
        <v>0</v>
      </c>
      <c r="T81" s="55">
        <f t="shared" si="22"/>
        <v>0</v>
      </c>
      <c r="U81" s="55">
        <f t="shared" si="16"/>
        <v>0</v>
      </c>
      <c r="V81" s="25" t="b">
        <f>AND($L81="B",$C$6=Data!$G$24)</f>
        <v>0</v>
      </c>
      <c r="W81" s="25" t="b">
        <f>AND($L81="B",$C$6=Data!$G$23)</f>
        <v>0</v>
      </c>
      <c r="X81" s="55">
        <f t="shared" si="23"/>
        <v>0</v>
      </c>
      <c r="Y81" s="55">
        <f t="shared" si="17"/>
        <v>0</v>
      </c>
      <c r="Z81" s="25" t="b">
        <f>AND($L81="C",$C$7=Data!$G$24)</f>
        <v>0</v>
      </c>
      <c r="AA81" s="25" t="b">
        <f>AND($L81="C",$C$7=Data!$G$23)</f>
        <v>0</v>
      </c>
      <c r="AB81" s="55">
        <f t="shared" si="24"/>
        <v>0</v>
      </c>
      <c r="AC81" s="55">
        <f t="shared" si="18"/>
        <v>0</v>
      </c>
      <c r="AE81" s="55">
        <f t="shared" si="25"/>
        <v>0</v>
      </c>
      <c r="AG81" s="125" t="b">
        <f>OR(AND($C$5=Data!$G$24,K81="A"),AND($C$6=Data!$G$24,K81="B"),AND($C$7=Data!$G$24,K81="C"))*COUNTIFS(B:B,B81,K:K,K81,B:B,"&lt;&gt;"&amp;"",C:C,"&lt;&gt;"&amp;"")&gt;1</f>
        <v>0</v>
      </c>
      <c r="AH81" s="125" t="b">
        <f t="shared" si="26"/>
        <v>0</v>
      </c>
      <c r="AI81" s="55">
        <f t="shared" si="27"/>
        <v>0</v>
      </c>
    </row>
    <row r="82" spans="1:35" ht="30.75" customHeight="1" x14ac:dyDescent="0.25">
      <c r="A82" s="57"/>
      <c r="B82" s="57"/>
      <c r="C82" s="59"/>
      <c r="D82" s="119"/>
      <c r="E82" s="43"/>
      <c r="F82" s="43"/>
      <c r="G82" s="58"/>
      <c r="H82" s="123"/>
      <c r="I82" s="132"/>
      <c r="J82" s="135">
        <f t="shared" si="19"/>
        <v>0</v>
      </c>
      <c r="K82" s="64" t="str">
        <f t="shared" si="14"/>
        <v>0</v>
      </c>
      <c r="L82" s="65" t="str">
        <f t="shared" si="15"/>
        <v>0</v>
      </c>
      <c r="M82" s="55">
        <f>SUMIFS($J:$J,$C:$C,Data!$B$6,$B:$B,$B82)</f>
        <v>0</v>
      </c>
      <c r="N82" s="55">
        <f>SUMIFS($J:$J,$C:$C,Data!$B$7,$B:$B,$B82)</f>
        <v>0</v>
      </c>
      <c r="O82" s="55">
        <f>SUMIFS($J:$J,$C:$C,Data!$B$8,$B:$B,$B82)</f>
        <v>0</v>
      </c>
      <c r="P82" s="55">
        <f t="shared" si="20"/>
        <v>0</v>
      </c>
      <c r="Q82" s="55">
        <f t="shared" si="21"/>
        <v>0</v>
      </c>
      <c r="R82" s="25" t="b">
        <f>AND($L82="A",$C$5=Data!$G$24)</f>
        <v>0</v>
      </c>
      <c r="S82" s="25" t="b">
        <f>AND($L82="A",$C$5=Data!$G$23)</f>
        <v>0</v>
      </c>
      <c r="T82" s="55">
        <f t="shared" si="22"/>
        <v>0</v>
      </c>
      <c r="U82" s="55">
        <f t="shared" si="16"/>
        <v>0</v>
      </c>
      <c r="V82" s="25" t="b">
        <f>AND($L82="B",$C$6=Data!$G$24)</f>
        <v>0</v>
      </c>
      <c r="W82" s="25" t="b">
        <f>AND($L82="B",$C$6=Data!$G$23)</f>
        <v>0</v>
      </c>
      <c r="X82" s="55">
        <f t="shared" si="23"/>
        <v>0</v>
      </c>
      <c r="Y82" s="55">
        <f t="shared" si="17"/>
        <v>0</v>
      </c>
      <c r="Z82" s="25" t="b">
        <f>AND($L82="C",$C$7=Data!$G$24)</f>
        <v>0</v>
      </c>
      <c r="AA82" s="25" t="b">
        <f>AND($L82="C",$C$7=Data!$G$23)</f>
        <v>0</v>
      </c>
      <c r="AB82" s="55">
        <f t="shared" si="24"/>
        <v>0</v>
      </c>
      <c r="AC82" s="55">
        <f t="shared" si="18"/>
        <v>0</v>
      </c>
      <c r="AE82" s="55">
        <f t="shared" si="25"/>
        <v>0</v>
      </c>
      <c r="AG82" s="125" t="b">
        <f>OR(AND($C$5=Data!$G$24,K82="A"),AND($C$6=Data!$G$24,K82="B"),AND($C$7=Data!$G$24,K82="C"))*COUNTIFS(B:B,B82,K:K,K82,B:B,"&lt;&gt;"&amp;"",C:C,"&lt;&gt;"&amp;"")&gt;1</f>
        <v>0</v>
      </c>
      <c r="AH82" s="125" t="b">
        <f t="shared" si="26"/>
        <v>0</v>
      </c>
      <c r="AI82" s="55">
        <f t="shared" si="27"/>
        <v>0</v>
      </c>
    </row>
    <row r="83" spans="1:35" ht="30.75" customHeight="1" x14ac:dyDescent="0.25">
      <c r="A83" s="57"/>
      <c r="B83" s="57"/>
      <c r="C83" s="59"/>
      <c r="D83" s="119"/>
      <c r="E83" s="43"/>
      <c r="F83" s="43"/>
      <c r="G83" s="58"/>
      <c r="H83" s="123"/>
      <c r="I83" s="132"/>
      <c r="J83" s="135">
        <f t="shared" si="19"/>
        <v>0</v>
      </c>
      <c r="K83" s="64" t="str">
        <f t="shared" si="14"/>
        <v>0</v>
      </c>
      <c r="L83" s="65" t="str">
        <f t="shared" si="15"/>
        <v>0</v>
      </c>
      <c r="M83" s="55">
        <f>SUMIFS($J:$J,$C:$C,Data!$B$6,$B:$B,$B83)</f>
        <v>0</v>
      </c>
      <c r="N83" s="55">
        <f>SUMIFS($J:$J,$C:$C,Data!$B$7,$B:$B,$B83)</f>
        <v>0</v>
      </c>
      <c r="O83" s="55">
        <f>SUMIFS($J:$J,$C:$C,Data!$B$8,$B:$B,$B83)</f>
        <v>0</v>
      </c>
      <c r="P83" s="55">
        <f t="shared" si="20"/>
        <v>0</v>
      </c>
      <c r="Q83" s="55">
        <f t="shared" si="21"/>
        <v>0</v>
      </c>
      <c r="R83" s="25" t="b">
        <f>AND($L83="A",$C$5=Data!$G$24)</f>
        <v>0</v>
      </c>
      <c r="S83" s="25" t="b">
        <f>AND($L83="A",$C$5=Data!$G$23)</f>
        <v>0</v>
      </c>
      <c r="T83" s="55">
        <f t="shared" si="22"/>
        <v>0</v>
      </c>
      <c r="U83" s="55">
        <f t="shared" si="16"/>
        <v>0</v>
      </c>
      <c r="V83" s="25" t="b">
        <f>AND($L83="B",$C$6=Data!$G$24)</f>
        <v>0</v>
      </c>
      <c r="W83" s="25" t="b">
        <f>AND($L83="B",$C$6=Data!$G$23)</f>
        <v>0</v>
      </c>
      <c r="X83" s="55">
        <f t="shared" si="23"/>
        <v>0</v>
      </c>
      <c r="Y83" s="55">
        <f t="shared" si="17"/>
        <v>0</v>
      </c>
      <c r="Z83" s="25" t="b">
        <f>AND($L83="C",$C$7=Data!$G$24)</f>
        <v>0</v>
      </c>
      <c r="AA83" s="25" t="b">
        <f>AND($L83="C",$C$7=Data!$G$23)</f>
        <v>0</v>
      </c>
      <c r="AB83" s="55">
        <f t="shared" si="24"/>
        <v>0</v>
      </c>
      <c r="AC83" s="55">
        <f t="shared" si="18"/>
        <v>0</v>
      </c>
      <c r="AE83" s="55">
        <f t="shared" si="25"/>
        <v>0</v>
      </c>
      <c r="AG83" s="125" t="b">
        <f>OR(AND($C$5=Data!$G$24,K83="A"),AND($C$6=Data!$G$24,K83="B"),AND($C$7=Data!$G$24,K83="C"))*COUNTIFS(B:B,B83,K:K,K83,B:B,"&lt;&gt;"&amp;"",C:C,"&lt;&gt;"&amp;"")&gt;1</f>
        <v>0</v>
      </c>
      <c r="AH83" s="125" t="b">
        <f t="shared" si="26"/>
        <v>0</v>
      </c>
      <c r="AI83" s="55">
        <f t="shared" si="27"/>
        <v>0</v>
      </c>
    </row>
    <row r="84" spans="1:35" ht="30.75" customHeight="1" x14ac:dyDescent="0.25">
      <c r="A84" s="57"/>
      <c r="B84" s="57"/>
      <c r="C84" s="59"/>
      <c r="D84" s="119"/>
      <c r="E84" s="43"/>
      <c r="F84" s="43"/>
      <c r="G84" s="58"/>
      <c r="H84" s="123"/>
      <c r="I84" s="132"/>
      <c r="J84" s="135">
        <f t="shared" si="19"/>
        <v>0</v>
      </c>
      <c r="K84" s="64" t="str">
        <f t="shared" si="14"/>
        <v>0</v>
      </c>
      <c r="L84" s="65" t="str">
        <f t="shared" si="15"/>
        <v>0</v>
      </c>
      <c r="M84" s="55">
        <f>SUMIFS($J:$J,$C:$C,Data!$B$6,$B:$B,$B84)</f>
        <v>0</v>
      </c>
      <c r="N84" s="55">
        <f>SUMIFS($J:$J,$C:$C,Data!$B$7,$B:$B,$B84)</f>
        <v>0</v>
      </c>
      <c r="O84" s="55">
        <f>SUMIFS($J:$J,$C:$C,Data!$B$8,$B:$B,$B84)</f>
        <v>0</v>
      </c>
      <c r="P84" s="55">
        <f t="shared" si="20"/>
        <v>0</v>
      </c>
      <c r="Q84" s="55">
        <f t="shared" si="21"/>
        <v>0</v>
      </c>
      <c r="R84" s="25" t="b">
        <f>AND($L84="A",$C$5=Data!$G$24)</f>
        <v>0</v>
      </c>
      <c r="S84" s="25" t="b">
        <f>AND($L84="A",$C$5=Data!$G$23)</f>
        <v>0</v>
      </c>
      <c r="T84" s="55">
        <f t="shared" si="22"/>
        <v>0</v>
      </c>
      <c r="U84" s="55">
        <f t="shared" si="16"/>
        <v>0</v>
      </c>
      <c r="V84" s="25" t="b">
        <f>AND($L84="B",$C$6=Data!$G$24)</f>
        <v>0</v>
      </c>
      <c r="W84" s="25" t="b">
        <f>AND($L84="B",$C$6=Data!$G$23)</f>
        <v>0</v>
      </c>
      <c r="X84" s="55">
        <f t="shared" si="23"/>
        <v>0</v>
      </c>
      <c r="Y84" s="55">
        <f t="shared" si="17"/>
        <v>0</v>
      </c>
      <c r="Z84" s="25" t="b">
        <f>AND($L84="C",$C$7=Data!$G$24)</f>
        <v>0</v>
      </c>
      <c r="AA84" s="25" t="b">
        <f>AND($L84="C",$C$7=Data!$G$23)</f>
        <v>0</v>
      </c>
      <c r="AB84" s="55">
        <f t="shared" si="24"/>
        <v>0</v>
      </c>
      <c r="AC84" s="55">
        <f t="shared" si="18"/>
        <v>0</v>
      </c>
      <c r="AE84" s="55">
        <f t="shared" si="25"/>
        <v>0</v>
      </c>
      <c r="AG84" s="125" t="b">
        <f>OR(AND($C$5=Data!$G$24,K84="A"),AND($C$6=Data!$G$24,K84="B"),AND($C$7=Data!$G$24,K84="C"))*COUNTIFS(B:B,B84,K:K,K84,B:B,"&lt;&gt;"&amp;"",C:C,"&lt;&gt;"&amp;"")&gt;1</f>
        <v>0</v>
      </c>
      <c r="AH84" s="125" t="b">
        <f t="shared" si="26"/>
        <v>0</v>
      </c>
      <c r="AI84" s="55">
        <f t="shared" si="27"/>
        <v>0</v>
      </c>
    </row>
    <row r="85" spans="1:35" ht="30.75" customHeight="1" x14ac:dyDescent="0.25">
      <c r="A85" s="57"/>
      <c r="B85" s="57"/>
      <c r="C85" s="59"/>
      <c r="D85" s="119"/>
      <c r="E85" s="43"/>
      <c r="F85" s="43"/>
      <c r="G85" s="58"/>
      <c r="H85" s="123"/>
      <c r="I85" s="132"/>
      <c r="J85" s="135">
        <f t="shared" si="19"/>
        <v>0</v>
      </c>
      <c r="K85" s="64" t="str">
        <f t="shared" si="14"/>
        <v>0</v>
      </c>
      <c r="L85" s="65" t="str">
        <f t="shared" si="15"/>
        <v>0</v>
      </c>
      <c r="M85" s="55">
        <f>SUMIFS($J:$J,$C:$C,Data!$B$6,$B:$B,$B85)</f>
        <v>0</v>
      </c>
      <c r="N85" s="55">
        <f>SUMIFS($J:$J,$C:$C,Data!$B$7,$B:$B,$B85)</f>
        <v>0</v>
      </c>
      <c r="O85" s="55">
        <f>SUMIFS($J:$J,$C:$C,Data!$B$8,$B:$B,$B85)</f>
        <v>0</v>
      </c>
      <c r="P85" s="55">
        <f t="shared" si="20"/>
        <v>0</v>
      </c>
      <c r="Q85" s="55">
        <f t="shared" si="21"/>
        <v>0</v>
      </c>
      <c r="R85" s="25" t="b">
        <f>AND($L85="A",$C$5=Data!$G$24)</f>
        <v>0</v>
      </c>
      <c r="S85" s="25" t="b">
        <f>AND($L85="A",$C$5=Data!$G$23)</f>
        <v>0</v>
      </c>
      <c r="T85" s="55">
        <f t="shared" si="22"/>
        <v>0</v>
      </c>
      <c r="U85" s="55">
        <f t="shared" si="16"/>
        <v>0</v>
      </c>
      <c r="V85" s="25" t="b">
        <f>AND($L85="B",$C$6=Data!$G$24)</f>
        <v>0</v>
      </c>
      <c r="W85" s="25" t="b">
        <f>AND($L85="B",$C$6=Data!$G$23)</f>
        <v>0</v>
      </c>
      <c r="X85" s="55">
        <f t="shared" si="23"/>
        <v>0</v>
      </c>
      <c r="Y85" s="55">
        <f t="shared" si="17"/>
        <v>0</v>
      </c>
      <c r="Z85" s="25" t="b">
        <f>AND($L85="C",$C$7=Data!$G$24)</f>
        <v>0</v>
      </c>
      <c r="AA85" s="25" t="b">
        <f>AND($L85="C",$C$7=Data!$G$23)</f>
        <v>0</v>
      </c>
      <c r="AB85" s="55">
        <f t="shared" si="24"/>
        <v>0</v>
      </c>
      <c r="AC85" s="55">
        <f t="shared" si="18"/>
        <v>0</v>
      </c>
      <c r="AE85" s="55">
        <f t="shared" si="25"/>
        <v>0</v>
      </c>
      <c r="AG85" s="125" t="b">
        <f>OR(AND($C$5=Data!$G$24,K85="A"),AND($C$6=Data!$G$24,K85="B"),AND($C$7=Data!$G$24,K85="C"))*COUNTIFS(B:B,B85,K:K,K85,B:B,"&lt;&gt;"&amp;"",C:C,"&lt;&gt;"&amp;"")&gt;1</f>
        <v>0</v>
      </c>
      <c r="AH85" s="125" t="b">
        <f t="shared" si="26"/>
        <v>0</v>
      </c>
      <c r="AI85" s="55">
        <f t="shared" si="27"/>
        <v>0</v>
      </c>
    </row>
    <row r="86" spans="1:35" ht="30.75" customHeight="1" x14ac:dyDescent="0.25">
      <c r="A86" s="57"/>
      <c r="B86" s="57"/>
      <c r="C86" s="59"/>
      <c r="D86" s="119"/>
      <c r="E86" s="43"/>
      <c r="F86" s="43"/>
      <c r="G86" s="58"/>
      <c r="H86" s="123"/>
      <c r="I86" s="132"/>
      <c r="J86" s="135">
        <f t="shared" si="19"/>
        <v>0</v>
      </c>
      <c r="K86" s="64" t="str">
        <f t="shared" si="14"/>
        <v>0</v>
      </c>
      <c r="L86" s="65" t="str">
        <f t="shared" si="15"/>
        <v>0</v>
      </c>
      <c r="M86" s="55">
        <f>SUMIFS($J:$J,$C:$C,Data!$B$6,$B:$B,$B86)</f>
        <v>0</v>
      </c>
      <c r="N86" s="55">
        <f>SUMIFS($J:$J,$C:$C,Data!$B$7,$B:$B,$B86)</f>
        <v>0</v>
      </c>
      <c r="O86" s="55">
        <f>SUMIFS($J:$J,$C:$C,Data!$B$8,$B:$B,$B86)</f>
        <v>0</v>
      </c>
      <c r="P86" s="55">
        <f t="shared" si="20"/>
        <v>0</v>
      </c>
      <c r="Q86" s="55">
        <f t="shared" si="21"/>
        <v>0</v>
      </c>
      <c r="R86" s="25" t="b">
        <f>AND($L86="A",$C$5=Data!$G$24)</f>
        <v>0</v>
      </c>
      <c r="S86" s="25" t="b">
        <f>AND($L86="A",$C$5=Data!$G$23)</f>
        <v>0</v>
      </c>
      <c r="T86" s="55">
        <f t="shared" si="22"/>
        <v>0</v>
      </c>
      <c r="U86" s="55">
        <f t="shared" si="16"/>
        <v>0</v>
      </c>
      <c r="V86" s="25" t="b">
        <f>AND($L86="B",$C$6=Data!$G$24)</f>
        <v>0</v>
      </c>
      <c r="W86" s="25" t="b">
        <f>AND($L86="B",$C$6=Data!$G$23)</f>
        <v>0</v>
      </c>
      <c r="X86" s="55">
        <f t="shared" si="23"/>
        <v>0</v>
      </c>
      <c r="Y86" s="55">
        <f t="shared" si="17"/>
        <v>0</v>
      </c>
      <c r="Z86" s="25" t="b">
        <f>AND($L86="C",$C$7=Data!$G$24)</f>
        <v>0</v>
      </c>
      <c r="AA86" s="25" t="b">
        <f>AND($L86="C",$C$7=Data!$G$23)</f>
        <v>0</v>
      </c>
      <c r="AB86" s="55">
        <f t="shared" si="24"/>
        <v>0</v>
      </c>
      <c r="AC86" s="55">
        <f t="shared" si="18"/>
        <v>0</v>
      </c>
      <c r="AE86" s="55">
        <f t="shared" si="25"/>
        <v>0</v>
      </c>
      <c r="AG86" s="125" t="b">
        <f>OR(AND($C$5=Data!$G$24,K86="A"),AND($C$6=Data!$G$24,K86="B"),AND($C$7=Data!$G$24,K86="C"))*COUNTIFS(B:B,B86,K:K,K86,B:B,"&lt;&gt;"&amp;"",C:C,"&lt;&gt;"&amp;"")&gt;1</f>
        <v>0</v>
      </c>
      <c r="AH86" s="125" t="b">
        <f t="shared" si="26"/>
        <v>0</v>
      </c>
      <c r="AI86" s="55">
        <f t="shared" si="27"/>
        <v>0</v>
      </c>
    </row>
    <row r="87" spans="1:35" ht="30.75" customHeight="1" x14ac:dyDescent="0.25">
      <c r="A87" s="57"/>
      <c r="B87" s="57"/>
      <c r="C87" s="59"/>
      <c r="D87" s="119"/>
      <c r="E87" s="43"/>
      <c r="F87" s="43"/>
      <c r="G87" s="58"/>
      <c r="H87" s="123"/>
      <c r="I87" s="132"/>
      <c r="J87" s="135">
        <f t="shared" si="19"/>
        <v>0</v>
      </c>
      <c r="K87" s="64" t="str">
        <f t="shared" si="14"/>
        <v>0</v>
      </c>
      <c r="L87" s="65" t="str">
        <f t="shared" si="15"/>
        <v>0</v>
      </c>
      <c r="M87" s="55">
        <f>SUMIFS($J:$J,$C:$C,Data!$B$6,$B:$B,$B87)</f>
        <v>0</v>
      </c>
      <c r="N87" s="55">
        <f>SUMIFS($J:$J,$C:$C,Data!$B$7,$B:$B,$B87)</f>
        <v>0</v>
      </c>
      <c r="O87" s="55">
        <f>SUMIFS($J:$J,$C:$C,Data!$B$8,$B:$B,$B87)</f>
        <v>0</v>
      </c>
      <c r="P87" s="55">
        <f t="shared" si="20"/>
        <v>0</v>
      </c>
      <c r="Q87" s="55">
        <f t="shared" si="21"/>
        <v>0</v>
      </c>
      <c r="R87" s="25" t="b">
        <f>AND($L87="A",$C$5=Data!$G$24)</f>
        <v>0</v>
      </c>
      <c r="S87" s="25" t="b">
        <f>AND($L87="A",$C$5=Data!$G$23)</f>
        <v>0</v>
      </c>
      <c r="T87" s="55">
        <f t="shared" si="22"/>
        <v>0</v>
      </c>
      <c r="U87" s="55">
        <f t="shared" si="16"/>
        <v>0</v>
      </c>
      <c r="V87" s="25" t="b">
        <f>AND($L87="B",$C$6=Data!$G$24)</f>
        <v>0</v>
      </c>
      <c r="W87" s="25" t="b">
        <f>AND($L87="B",$C$6=Data!$G$23)</f>
        <v>0</v>
      </c>
      <c r="X87" s="55">
        <f t="shared" si="23"/>
        <v>0</v>
      </c>
      <c r="Y87" s="55">
        <f t="shared" si="17"/>
        <v>0</v>
      </c>
      <c r="Z87" s="25" t="b">
        <f>AND($L87="C",$C$7=Data!$G$24)</f>
        <v>0</v>
      </c>
      <c r="AA87" s="25" t="b">
        <f>AND($L87="C",$C$7=Data!$G$23)</f>
        <v>0</v>
      </c>
      <c r="AB87" s="55">
        <f t="shared" si="24"/>
        <v>0</v>
      </c>
      <c r="AC87" s="55">
        <f t="shared" si="18"/>
        <v>0</v>
      </c>
      <c r="AE87" s="55">
        <f t="shared" si="25"/>
        <v>0</v>
      </c>
      <c r="AG87" s="125" t="b">
        <f>OR(AND($C$5=Data!$G$24,K87="A"),AND($C$6=Data!$G$24,K87="B"),AND($C$7=Data!$G$24,K87="C"))*COUNTIFS(B:B,B87,K:K,K87,B:B,"&lt;&gt;"&amp;"",C:C,"&lt;&gt;"&amp;"")&gt;1</f>
        <v>0</v>
      </c>
      <c r="AH87" s="125" t="b">
        <f t="shared" si="26"/>
        <v>0</v>
      </c>
      <c r="AI87" s="55">
        <f t="shared" si="27"/>
        <v>0</v>
      </c>
    </row>
    <row r="88" spans="1:35" ht="30.75" customHeight="1" x14ac:dyDescent="0.25">
      <c r="A88" s="57"/>
      <c r="B88" s="57"/>
      <c r="C88" s="59"/>
      <c r="D88" s="119"/>
      <c r="E88" s="43"/>
      <c r="F88" s="43"/>
      <c r="G88" s="58"/>
      <c r="H88" s="123"/>
      <c r="I88" s="132"/>
      <c r="J88" s="135">
        <f t="shared" si="19"/>
        <v>0</v>
      </c>
      <c r="K88" s="64" t="str">
        <f t="shared" si="14"/>
        <v>0</v>
      </c>
      <c r="L88" s="65" t="str">
        <f t="shared" si="15"/>
        <v>0</v>
      </c>
      <c r="M88" s="55">
        <f>SUMIFS($J:$J,$C:$C,Data!$B$6,$B:$B,$B88)</f>
        <v>0</v>
      </c>
      <c r="N88" s="55">
        <f>SUMIFS($J:$J,$C:$C,Data!$B$7,$B:$B,$B88)</f>
        <v>0</v>
      </c>
      <c r="O88" s="55">
        <f>SUMIFS($J:$J,$C:$C,Data!$B$8,$B:$B,$B88)</f>
        <v>0</v>
      </c>
      <c r="P88" s="55">
        <f t="shared" si="20"/>
        <v>0</v>
      </c>
      <c r="Q88" s="55">
        <f t="shared" si="21"/>
        <v>0</v>
      </c>
      <c r="R88" s="25" t="b">
        <f>AND($L88="A",$C$5=Data!$G$24)</f>
        <v>0</v>
      </c>
      <c r="S88" s="25" t="b">
        <f>AND($L88="A",$C$5=Data!$G$23)</f>
        <v>0</v>
      </c>
      <c r="T88" s="55">
        <f t="shared" si="22"/>
        <v>0</v>
      </c>
      <c r="U88" s="55">
        <f t="shared" si="16"/>
        <v>0</v>
      </c>
      <c r="V88" s="25" t="b">
        <f>AND($L88="B",$C$6=Data!$G$24)</f>
        <v>0</v>
      </c>
      <c r="W88" s="25" t="b">
        <f>AND($L88="B",$C$6=Data!$G$23)</f>
        <v>0</v>
      </c>
      <c r="X88" s="55">
        <f t="shared" si="23"/>
        <v>0</v>
      </c>
      <c r="Y88" s="55">
        <f t="shared" si="17"/>
        <v>0</v>
      </c>
      <c r="Z88" s="25" t="b">
        <f>AND($L88="C",$C$7=Data!$G$24)</f>
        <v>0</v>
      </c>
      <c r="AA88" s="25" t="b">
        <f>AND($L88="C",$C$7=Data!$G$23)</f>
        <v>0</v>
      </c>
      <c r="AB88" s="55">
        <f t="shared" si="24"/>
        <v>0</v>
      </c>
      <c r="AC88" s="55">
        <f t="shared" si="18"/>
        <v>0</v>
      </c>
      <c r="AE88" s="55">
        <f t="shared" si="25"/>
        <v>0</v>
      </c>
      <c r="AG88" s="125" t="b">
        <f>OR(AND($C$5=Data!$G$24,K88="A"),AND($C$6=Data!$G$24,K88="B"),AND($C$7=Data!$G$24,K88="C"))*COUNTIFS(B:B,B88,K:K,K88,B:B,"&lt;&gt;"&amp;"",C:C,"&lt;&gt;"&amp;"")&gt;1</f>
        <v>0</v>
      </c>
      <c r="AH88" s="125" t="b">
        <f t="shared" si="26"/>
        <v>0</v>
      </c>
      <c r="AI88" s="55">
        <f t="shared" si="27"/>
        <v>0</v>
      </c>
    </row>
    <row r="89" spans="1:35" ht="30.75" customHeight="1" x14ac:dyDescent="0.25">
      <c r="A89" s="57"/>
      <c r="B89" s="57"/>
      <c r="C89" s="59"/>
      <c r="D89" s="119"/>
      <c r="E89" s="43"/>
      <c r="F89" s="43"/>
      <c r="G89" s="58"/>
      <c r="H89" s="123"/>
      <c r="I89" s="132"/>
      <c r="J89" s="135">
        <f t="shared" si="19"/>
        <v>0</v>
      </c>
      <c r="K89" s="64" t="str">
        <f t="shared" si="14"/>
        <v>0</v>
      </c>
      <c r="L89" s="65" t="str">
        <f t="shared" si="15"/>
        <v>0</v>
      </c>
      <c r="M89" s="55">
        <f>SUMIFS($J:$J,$C:$C,Data!$B$6,$B:$B,$B89)</f>
        <v>0</v>
      </c>
      <c r="N89" s="55">
        <f>SUMIFS($J:$J,$C:$C,Data!$B$7,$B:$B,$B89)</f>
        <v>0</v>
      </c>
      <c r="O89" s="55">
        <f>SUMIFS($J:$J,$C:$C,Data!$B$8,$B:$B,$B89)</f>
        <v>0</v>
      </c>
      <c r="P89" s="55">
        <f t="shared" si="20"/>
        <v>0</v>
      </c>
      <c r="Q89" s="55">
        <f t="shared" si="21"/>
        <v>0</v>
      </c>
      <c r="R89" s="25" t="b">
        <f>AND($L89="A",$C$5=Data!$G$24)</f>
        <v>0</v>
      </c>
      <c r="S89" s="25" t="b">
        <f>AND($L89="A",$C$5=Data!$G$23)</f>
        <v>0</v>
      </c>
      <c r="T89" s="55">
        <f t="shared" si="22"/>
        <v>0</v>
      </c>
      <c r="U89" s="55">
        <f t="shared" si="16"/>
        <v>0</v>
      </c>
      <c r="V89" s="25" t="b">
        <f>AND($L89="B",$C$6=Data!$G$24)</f>
        <v>0</v>
      </c>
      <c r="W89" s="25" t="b">
        <f>AND($L89="B",$C$6=Data!$G$23)</f>
        <v>0</v>
      </c>
      <c r="X89" s="55">
        <f t="shared" si="23"/>
        <v>0</v>
      </c>
      <c r="Y89" s="55">
        <f t="shared" si="17"/>
        <v>0</v>
      </c>
      <c r="Z89" s="25" t="b">
        <f>AND($L89="C",$C$7=Data!$G$24)</f>
        <v>0</v>
      </c>
      <c r="AA89" s="25" t="b">
        <f>AND($L89="C",$C$7=Data!$G$23)</f>
        <v>0</v>
      </c>
      <c r="AB89" s="55">
        <f t="shared" si="24"/>
        <v>0</v>
      </c>
      <c r="AC89" s="55">
        <f t="shared" si="18"/>
        <v>0</v>
      </c>
      <c r="AE89" s="55">
        <f t="shared" si="25"/>
        <v>0</v>
      </c>
      <c r="AG89" s="125" t="b">
        <f>OR(AND($C$5=Data!$G$24,K89="A"),AND($C$6=Data!$G$24,K89="B"),AND($C$7=Data!$G$24,K89="C"))*COUNTIFS(B:B,B89,K:K,K89,B:B,"&lt;&gt;"&amp;"",C:C,"&lt;&gt;"&amp;"")&gt;1</f>
        <v>0</v>
      </c>
      <c r="AH89" s="125" t="b">
        <f t="shared" si="26"/>
        <v>0</v>
      </c>
      <c r="AI89" s="55">
        <f t="shared" si="27"/>
        <v>0</v>
      </c>
    </row>
    <row r="90" spans="1:35" ht="30.75" customHeight="1" x14ac:dyDescent="0.25">
      <c r="A90" s="57"/>
      <c r="B90" s="57"/>
      <c r="C90" s="59"/>
      <c r="D90" s="119"/>
      <c r="E90" s="43"/>
      <c r="F90" s="43"/>
      <c r="G90" s="58"/>
      <c r="H90" s="123"/>
      <c r="I90" s="132"/>
      <c r="J90" s="135">
        <f t="shared" si="19"/>
        <v>0</v>
      </c>
      <c r="K90" s="64" t="str">
        <f t="shared" si="14"/>
        <v>0</v>
      </c>
      <c r="L90" s="65" t="str">
        <f t="shared" si="15"/>
        <v>0</v>
      </c>
      <c r="M90" s="55">
        <f>SUMIFS($J:$J,$C:$C,Data!$B$6,$B:$B,$B90)</f>
        <v>0</v>
      </c>
      <c r="N90" s="55">
        <f>SUMIFS($J:$J,$C:$C,Data!$B$7,$B:$B,$B90)</f>
        <v>0</v>
      </c>
      <c r="O90" s="55">
        <f>SUMIFS($J:$J,$C:$C,Data!$B$8,$B:$B,$B90)</f>
        <v>0</v>
      </c>
      <c r="P90" s="55">
        <f t="shared" si="20"/>
        <v>0</v>
      </c>
      <c r="Q90" s="55">
        <f t="shared" si="21"/>
        <v>0</v>
      </c>
      <c r="R90" s="25" t="b">
        <f>AND($L90="A",$C$5=Data!$G$24)</f>
        <v>0</v>
      </c>
      <c r="S90" s="25" t="b">
        <f>AND($L90="A",$C$5=Data!$G$23)</f>
        <v>0</v>
      </c>
      <c r="T90" s="55">
        <f t="shared" si="22"/>
        <v>0</v>
      </c>
      <c r="U90" s="55">
        <f t="shared" si="16"/>
        <v>0</v>
      </c>
      <c r="V90" s="25" t="b">
        <f>AND($L90="B",$C$6=Data!$G$24)</f>
        <v>0</v>
      </c>
      <c r="W90" s="25" t="b">
        <f>AND($L90="B",$C$6=Data!$G$23)</f>
        <v>0</v>
      </c>
      <c r="X90" s="55">
        <f t="shared" si="23"/>
        <v>0</v>
      </c>
      <c r="Y90" s="55">
        <f t="shared" si="17"/>
        <v>0</v>
      </c>
      <c r="Z90" s="25" t="b">
        <f>AND($L90="C",$C$7=Data!$G$24)</f>
        <v>0</v>
      </c>
      <c r="AA90" s="25" t="b">
        <f>AND($L90="C",$C$7=Data!$G$23)</f>
        <v>0</v>
      </c>
      <c r="AB90" s="55">
        <f t="shared" si="24"/>
        <v>0</v>
      </c>
      <c r="AC90" s="55">
        <f t="shared" si="18"/>
        <v>0</v>
      </c>
      <c r="AE90" s="55">
        <f t="shared" si="25"/>
        <v>0</v>
      </c>
      <c r="AG90" s="125" t="b">
        <f>OR(AND($C$5=Data!$G$24,K90="A"),AND($C$6=Data!$G$24,K90="B"),AND($C$7=Data!$G$24,K90="C"))*COUNTIFS(B:B,B90,K:K,K90,B:B,"&lt;&gt;"&amp;"",C:C,"&lt;&gt;"&amp;"")&gt;1</f>
        <v>0</v>
      </c>
      <c r="AH90" s="125" t="b">
        <f t="shared" si="26"/>
        <v>0</v>
      </c>
      <c r="AI90" s="55">
        <f t="shared" si="27"/>
        <v>0</v>
      </c>
    </row>
    <row r="91" spans="1:35" ht="30.75" customHeight="1" x14ac:dyDescent="0.25">
      <c r="A91" s="57"/>
      <c r="B91" s="57"/>
      <c r="C91" s="59"/>
      <c r="D91" s="119"/>
      <c r="E91" s="43"/>
      <c r="F91" s="43"/>
      <c r="G91" s="58"/>
      <c r="H91" s="123"/>
      <c r="I91" s="132"/>
      <c r="J91" s="135">
        <f t="shared" si="19"/>
        <v>0</v>
      </c>
      <c r="K91" s="64" t="str">
        <f t="shared" si="14"/>
        <v>0</v>
      </c>
      <c r="L91" s="65" t="str">
        <f t="shared" si="15"/>
        <v>0</v>
      </c>
      <c r="M91" s="55">
        <f>SUMIFS($J:$J,$C:$C,Data!$B$6,$B:$B,$B91)</f>
        <v>0</v>
      </c>
      <c r="N91" s="55">
        <f>SUMIFS($J:$J,$C:$C,Data!$B$7,$B:$B,$B91)</f>
        <v>0</v>
      </c>
      <c r="O91" s="55">
        <f>SUMIFS($J:$J,$C:$C,Data!$B$8,$B:$B,$B91)</f>
        <v>0</v>
      </c>
      <c r="P91" s="55">
        <f t="shared" si="20"/>
        <v>0</v>
      </c>
      <c r="Q91" s="55">
        <f t="shared" si="21"/>
        <v>0</v>
      </c>
      <c r="R91" s="25" t="b">
        <f>AND($L91="A",$C$5=Data!$G$24)</f>
        <v>0</v>
      </c>
      <c r="S91" s="25" t="b">
        <f>AND($L91="A",$C$5=Data!$G$23)</f>
        <v>0</v>
      </c>
      <c r="T91" s="55">
        <f t="shared" si="22"/>
        <v>0</v>
      </c>
      <c r="U91" s="55">
        <f t="shared" si="16"/>
        <v>0</v>
      </c>
      <c r="V91" s="25" t="b">
        <f>AND($L91="B",$C$6=Data!$G$24)</f>
        <v>0</v>
      </c>
      <c r="W91" s="25" t="b">
        <f>AND($L91="B",$C$6=Data!$G$23)</f>
        <v>0</v>
      </c>
      <c r="X91" s="55">
        <f t="shared" si="23"/>
        <v>0</v>
      </c>
      <c r="Y91" s="55">
        <f t="shared" si="17"/>
        <v>0</v>
      </c>
      <c r="Z91" s="25" t="b">
        <f>AND($L91="C",$C$7=Data!$G$24)</f>
        <v>0</v>
      </c>
      <c r="AA91" s="25" t="b">
        <f>AND($L91="C",$C$7=Data!$G$23)</f>
        <v>0</v>
      </c>
      <c r="AB91" s="55">
        <f t="shared" si="24"/>
        <v>0</v>
      </c>
      <c r="AC91" s="55">
        <f t="shared" si="18"/>
        <v>0</v>
      </c>
      <c r="AE91" s="55">
        <f t="shared" si="25"/>
        <v>0</v>
      </c>
      <c r="AG91" s="125" t="b">
        <f>OR(AND($C$5=Data!$G$24,K91="A"),AND($C$6=Data!$G$24,K91="B"),AND($C$7=Data!$G$24,K91="C"))*COUNTIFS(B:B,B91,K:K,K91,B:B,"&lt;&gt;"&amp;"",C:C,"&lt;&gt;"&amp;"")&gt;1</f>
        <v>0</v>
      </c>
      <c r="AH91" s="125" t="b">
        <f t="shared" si="26"/>
        <v>0</v>
      </c>
      <c r="AI91" s="55">
        <f t="shared" si="27"/>
        <v>0</v>
      </c>
    </row>
    <row r="92" spans="1:35" ht="30.75" customHeight="1" x14ac:dyDescent="0.25">
      <c r="A92" s="57"/>
      <c r="B92" s="57"/>
      <c r="C92" s="59"/>
      <c r="D92" s="119"/>
      <c r="E92" s="43"/>
      <c r="F92" s="43"/>
      <c r="G92" s="58"/>
      <c r="H92" s="123"/>
      <c r="I92" s="132"/>
      <c r="J92" s="135">
        <f t="shared" si="19"/>
        <v>0</v>
      </c>
      <c r="K92" s="64" t="str">
        <f t="shared" si="14"/>
        <v>0</v>
      </c>
      <c r="L92" s="65" t="str">
        <f t="shared" si="15"/>
        <v>0</v>
      </c>
      <c r="M92" s="55">
        <f>SUMIFS($J:$J,$C:$C,Data!$B$6,$B:$B,$B92)</f>
        <v>0</v>
      </c>
      <c r="N92" s="55">
        <f>SUMIFS($J:$J,$C:$C,Data!$B$7,$B:$B,$B92)</f>
        <v>0</v>
      </c>
      <c r="O92" s="55">
        <f>SUMIFS($J:$J,$C:$C,Data!$B$8,$B:$B,$B92)</f>
        <v>0</v>
      </c>
      <c r="P92" s="55">
        <f t="shared" si="20"/>
        <v>0</v>
      </c>
      <c r="Q92" s="55">
        <f t="shared" si="21"/>
        <v>0</v>
      </c>
      <c r="R92" s="25" t="b">
        <f>AND($L92="A",$C$5=Data!$G$24)</f>
        <v>0</v>
      </c>
      <c r="S92" s="25" t="b">
        <f>AND($L92="A",$C$5=Data!$G$23)</f>
        <v>0</v>
      </c>
      <c r="T92" s="55">
        <f t="shared" si="22"/>
        <v>0</v>
      </c>
      <c r="U92" s="55">
        <f t="shared" si="16"/>
        <v>0</v>
      </c>
      <c r="V92" s="25" t="b">
        <f>AND($L92="B",$C$6=Data!$G$24)</f>
        <v>0</v>
      </c>
      <c r="W92" s="25" t="b">
        <f>AND($L92="B",$C$6=Data!$G$23)</f>
        <v>0</v>
      </c>
      <c r="X92" s="55">
        <f t="shared" si="23"/>
        <v>0</v>
      </c>
      <c r="Y92" s="55">
        <f t="shared" si="17"/>
        <v>0</v>
      </c>
      <c r="Z92" s="25" t="b">
        <f>AND($L92="C",$C$7=Data!$G$24)</f>
        <v>0</v>
      </c>
      <c r="AA92" s="25" t="b">
        <f>AND($L92="C",$C$7=Data!$G$23)</f>
        <v>0</v>
      </c>
      <c r="AB92" s="55">
        <f t="shared" si="24"/>
        <v>0</v>
      </c>
      <c r="AC92" s="55">
        <f t="shared" si="18"/>
        <v>0</v>
      </c>
      <c r="AE92" s="55">
        <f t="shared" si="25"/>
        <v>0</v>
      </c>
      <c r="AG92" s="125" t="b">
        <f>OR(AND($C$5=Data!$G$24,K92="A"),AND($C$6=Data!$G$24,K92="B"),AND($C$7=Data!$G$24,K92="C"))*COUNTIFS(B:B,B92,K:K,K92,B:B,"&lt;&gt;"&amp;"",C:C,"&lt;&gt;"&amp;"")&gt;1</f>
        <v>0</v>
      </c>
      <c r="AH92" s="125" t="b">
        <f t="shared" si="26"/>
        <v>0</v>
      </c>
      <c r="AI92" s="55">
        <f t="shared" si="27"/>
        <v>0</v>
      </c>
    </row>
    <row r="93" spans="1:35" ht="30.75" customHeight="1" x14ac:dyDescent="0.25">
      <c r="A93" s="57"/>
      <c r="B93" s="57"/>
      <c r="C93" s="59"/>
      <c r="D93" s="119"/>
      <c r="E93" s="43"/>
      <c r="F93" s="43"/>
      <c r="G93" s="58"/>
      <c r="H93" s="123"/>
      <c r="I93" s="132"/>
      <c r="J93" s="135">
        <f t="shared" si="19"/>
        <v>0</v>
      </c>
      <c r="K93" s="64" t="str">
        <f t="shared" si="14"/>
        <v>0</v>
      </c>
      <c r="L93" s="65" t="str">
        <f t="shared" si="15"/>
        <v>0</v>
      </c>
      <c r="M93" s="55">
        <f>SUMIFS($J:$J,$C:$C,Data!$B$6,$B:$B,$B93)</f>
        <v>0</v>
      </c>
      <c r="N93" s="55">
        <f>SUMIFS($J:$J,$C:$C,Data!$B$7,$B:$B,$B93)</f>
        <v>0</v>
      </c>
      <c r="O93" s="55">
        <f>SUMIFS($J:$J,$C:$C,Data!$B$8,$B:$B,$B93)</f>
        <v>0</v>
      </c>
      <c r="P93" s="55">
        <f t="shared" si="20"/>
        <v>0</v>
      </c>
      <c r="Q93" s="55">
        <f t="shared" si="21"/>
        <v>0</v>
      </c>
      <c r="R93" s="25" t="b">
        <f>AND($L93="A",$C$5=Data!$G$24)</f>
        <v>0</v>
      </c>
      <c r="S93" s="25" t="b">
        <f>AND($L93="A",$C$5=Data!$G$23)</f>
        <v>0</v>
      </c>
      <c r="T93" s="55">
        <f t="shared" si="22"/>
        <v>0</v>
      </c>
      <c r="U93" s="55">
        <f t="shared" si="16"/>
        <v>0</v>
      </c>
      <c r="V93" s="25" t="b">
        <f>AND($L93="B",$C$6=Data!$G$24)</f>
        <v>0</v>
      </c>
      <c r="W93" s="25" t="b">
        <f>AND($L93="B",$C$6=Data!$G$23)</f>
        <v>0</v>
      </c>
      <c r="X93" s="55">
        <f t="shared" si="23"/>
        <v>0</v>
      </c>
      <c r="Y93" s="55">
        <f t="shared" si="17"/>
        <v>0</v>
      </c>
      <c r="Z93" s="25" t="b">
        <f>AND($L93="C",$C$7=Data!$G$24)</f>
        <v>0</v>
      </c>
      <c r="AA93" s="25" t="b">
        <f>AND($L93="C",$C$7=Data!$G$23)</f>
        <v>0</v>
      </c>
      <c r="AB93" s="55">
        <f t="shared" si="24"/>
        <v>0</v>
      </c>
      <c r="AC93" s="55">
        <f t="shared" si="18"/>
        <v>0</v>
      </c>
      <c r="AE93" s="55">
        <f t="shared" si="25"/>
        <v>0</v>
      </c>
      <c r="AG93" s="125" t="b">
        <f>OR(AND($C$5=Data!$G$24,K93="A"),AND($C$6=Data!$G$24,K93="B"),AND($C$7=Data!$G$24,K93="C"))*COUNTIFS(B:B,B93,K:K,K93,B:B,"&lt;&gt;"&amp;"",C:C,"&lt;&gt;"&amp;"")&gt;1</f>
        <v>0</v>
      </c>
      <c r="AH93" s="125" t="b">
        <f t="shared" si="26"/>
        <v>0</v>
      </c>
      <c r="AI93" s="55">
        <f t="shared" si="27"/>
        <v>0</v>
      </c>
    </row>
    <row r="94" spans="1:35" ht="30.75" customHeight="1" x14ac:dyDescent="0.25">
      <c r="A94" s="57"/>
      <c r="B94" s="57"/>
      <c r="C94" s="59"/>
      <c r="D94" s="119"/>
      <c r="E94" s="43"/>
      <c r="F94" s="43"/>
      <c r="G94" s="58"/>
      <c r="H94" s="123"/>
      <c r="I94" s="132"/>
      <c r="J94" s="135">
        <f t="shared" si="19"/>
        <v>0</v>
      </c>
      <c r="K94" s="64" t="str">
        <f t="shared" si="14"/>
        <v>0</v>
      </c>
      <c r="L94" s="65" t="str">
        <f t="shared" si="15"/>
        <v>0</v>
      </c>
      <c r="M94" s="55">
        <f>SUMIFS($J:$J,$C:$C,Data!$B$6,$B:$B,$B94)</f>
        <v>0</v>
      </c>
      <c r="N94" s="55">
        <f>SUMIFS($J:$J,$C:$C,Data!$B$7,$B:$B,$B94)</f>
        <v>0</v>
      </c>
      <c r="O94" s="55">
        <f>SUMIFS($J:$J,$C:$C,Data!$B$8,$B:$B,$B94)</f>
        <v>0</v>
      </c>
      <c r="P94" s="55">
        <f t="shared" si="20"/>
        <v>0</v>
      </c>
      <c r="Q94" s="55">
        <f t="shared" si="21"/>
        <v>0</v>
      </c>
      <c r="R94" s="25" t="b">
        <f>AND($L94="A",$C$5=Data!$G$24)</f>
        <v>0</v>
      </c>
      <c r="S94" s="25" t="b">
        <f>AND($L94="A",$C$5=Data!$G$23)</f>
        <v>0</v>
      </c>
      <c r="T94" s="55">
        <f t="shared" si="22"/>
        <v>0</v>
      </c>
      <c r="U94" s="55">
        <f t="shared" si="16"/>
        <v>0</v>
      </c>
      <c r="V94" s="25" t="b">
        <f>AND($L94="B",$C$6=Data!$G$24)</f>
        <v>0</v>
      </c>
      <c r="W94" s="25" t="b">
        <f>AND($L94="B",$C$6=Data!$G$23)</f>
        <v>0</v>
      </c>
      <c r="X94" s="55">
        <f t="shared" si="23"/>
        <v>0</v>
      </c>
      <c r="Y94" s="55">
        <f t="shared" si="17"/>
        <v>0</v>
      </c>
      <c r="Z94" s="25" t="b">
        <f>AND($L94="C",$C$7=Data!$G$24)</f>
        <v>0</v>
      </c>
      <c r="AA94" s="25" t="b">
        <f>AND($L94="C",$C$7=Data!$G$23)</f>
        <v>0</v>
      </c>
      <c r="AB94" s="55">
        <f t="shared" si="24"/>
        <v>0</v>
      </c>
      <c r="AC94" s="55">
        <f t="shared" si="18"/>
        <v>0</v>
      </c>
      <c r="AE94" s="55">
        <f t="shared" si="25"/>
        <v>0</v>
      </c>
      <c r="AG94" s="125" t="b">
        <f>OR(AND($C$5=Data!$G$24,K94="A"),AND($C$6=Data!$G$24,K94="B"),AND($C$7=Data!$G$24,K94="C"))*COUNTIFS(B:B,B94,K:K,K94,B:B,"&lt;&gt;"&amp;"",C:C,"&lt;&gt;"&amp;"")&gt;1</f>
        <v>0</v>
      </c>
      <c r="AH94" s="125" t="b">
        <f t="shared" si="26"/>
        <v>0</v>
      </c>
      <c r="AI94" s="55">
        <f t="shared" si="27"/>
        <v>0</v>
      </c>
    </row>
    <row r="95" spans="1:35" ht="30.75" customHeight="1" x14ac:dyDescent="0.25">
      <c r="A95" s="57"/>
      <c r="B95" s="57"/>
      <c r="C95" s="59"/>
      <c r="D95" s="119"/>
      <c r="E95" s="43"/>
      <c r="F95" s="43"/>
      <c r="G95" s="58"/>
      <c r="H95" s="123"/>
      <c r="I95" s="132"/>
      <c r="J95" s="135">
        <f t="shared" si="19"/>
        <v>0</v>
      </c>
      <c r="K95" s="64" t="str">
        <f t="shared" si="14"/>
        <v>0</v>
      </c>
      <c r="L95" s="65" t="str">
        <f t="shared" si="15"/>
        <v>0</v>
      </c>
      <c r="M95" s="55">
        <f>SUMIFS($J:$J,$C:$C,Data!$B$6,$B:$B,$B95)</f>
        <v>0</v>
      </c>
      <c r="N95" s="55">
        <f>SUMIFS($J:$J,$C:$C,Data!$B$7,$B:$B,$B95)</f>
        <v>0</v>
      </c>
      <c r="O95" s="55">
        <f>SUMIFS($J:$J,$C:$C,Data!$B$8,$B:$B,$B95)</f>
        <v>0</v>
      </c>
      <c r="P95" s="55">
        <f t="shared" si="20"/>
        <v>0</v>
      </c>
      <c r="Q95" s="55">
        <f t="shared" si="21"/>
        <v>0</v>
      </c>
      <c r="R95" s="25" t="b">
        <f>AND($L95="A",$C$5=Data!$G$24)</f>
        <v>0</v>
      </c>
      <c r="S95" s="25" t="b">
        <f>AND($L95="A",$C$5=Data!$G$23)</f>
        <v>0</v>
      </c>
      <c r="T95" s="55">
        <f t="shared" si="22"/>
        <v>0</v>
      </c>
      <c r="U95" s="55">
        <f t="shared" si="16"/>
        <v>0</v>
      </c>
      <c r="V95" s="25" t="b">
        <f>AND($L95="B",$C$6=Data!$G$24)</f>
        <v>0</v>
      </c>
      <c r="W95" s="25" t="b">
        <f>AND($L95="B",$C$6=Data!$G$23)</f>
        <v>0</v>
      </c>
      <c r="X95" s="55">
        <f t="shared" si="23"/>
        <v>0</v>
      </c>
      <c r="Y95" s="55">
        <f t="shared" si="17"/>
        <v>0</v>
      </c>
      <c r="Z95" s="25" t="b">
        <f>AND($L95="C",$C$7=Data!$G$24)</f>
        <v>0</v>
      </c>
      <c r="AA95" s="25" t="b">
        <f>AND($L95="C",$C$7=Data!$G$23)</f>
        <v>0</v>
      </c>
      <c r="AB95" s="55">
        <f t="shared" si="24"/>
        <v>0</v>
      </c>
      <c r="AC95" s="55">
        <f t="shared" si="18"/>
        <v>0</v>
      </c>
      <c r="AE95" s="55">
        <f t="shared" si="25"/>
        <v>0</v>
      </c>
      <c r="AG95" s="125" t="b">
        <f>OR(AND($C$5=Data!$G$24,K95="A"),AND($C$6=Data!$G$24,K95="B"),AND($C$7=Data!$G$24,K95="C"))*COUNTIFS(B:B,B95,K:K,K95,B:B,"&lt;&gt;"&amp;"",C:C,"&lt;&gt;"&amp;"")&gt;1</f>
        <v>0</v>
      </c>
      <c r="AH95" s="125" t="b">
        <f t="shared" si="26"/>
        <v>0</v>
      </c>
      <c r="AI95" s="55">
        <f t="shared" si="27"/>
        <v>0</v>
      </c>
    </row>
    <row r="96" spans="1:35" ht="30.75" customHeight="1" x14ac:dyDescent="0.25">
      <c r="A96" s="57"/>
      <c r="B96" s="57"/>
      <c r="C96" s="59"/>
      <c r="D96" s="119"/>
      <c r="E96" s="43"/>
      <c r="F96" s="43"/>
      <c r="G96" s="58"/>
      <c r="H96" s="123"/>
      <c r="I96" s="132"/>
      <c r="J96" s="135">
        <f t="shared" si="19"/>
        <v>0</v>
      </c>
      <c r="K96" s="64" t="str">
        <f t="shared" si="14"/>
        <v>0</v>
      </c>
      <c r="L96" s="65" t="str">
        <f t="shared" si="15"/>
        <v>0</v>
      </c>
      <c r="M96" s="55">
        <f>SUMIFS($J:$J,$C:$C,Data!$B$6,$B:$B,$B96)</f>
        <v>0</v>
      </c>
      <c r="N96" s="55">
        <f>SUMIFS($J:$J,$C:$C,Data!$B$7,$B:$B,$B96)</f>
        <v>0</v>
      </c>
      <c r="O96" s="55">
        <f>SUMIFS($J:$J,$C:$C,Data!$B$8,$B:$B,$B96)</f>
        <v>0</v>
      </c>
      <c r="P96" s="55">
        <f t="shared" si="20"/>
        <v>0</v>
      </c>
      <c r="Q96" s="55">
        <f t="shared" si="21"/>
        <v>0</v>
      </c>
      <c r="R96" s="25" t="b">
        <f>AND($L96="A",$C$5=Data!$G$24)</f>
        <v>0</v>
      </c>
      <c r="S96" s="25" t="b">
        <f>AND($L96="A",$C$5=Data!$G$23)</f>
        <v>0</v>
      </c>
      <c r="T96" s="55">
        <f t="shared" si="22"/>
        <v>0</v>
      </c>
      <c r="U96" s="55">
        <f t="shared" si="16"/>
        <v>0</v>
      </c>
      <c r="V96" s="25" t="b">
        <f>AND($L96="B",$C$6=Data!$G$24)</f>
        <v>0</v>
      </c>
      <c r="W96" s="25" t="b">
        <f>AND($L96="B",$C$6=Data!$G$23)</f>
        <v>0</v>
      </c>
      <c r="X96" s="55">
        <f t="shared" si="23"/>
        <v>0</v>
      </c>
      <c r="Y96" s="55">
        <f t="shared" si="17"/>
        <v>0</v>
      </c>
      <c r="Z96" s="25" t="b">
        <f>AND($L96="C",$C$7=Data!$G$24)</f>
        <v>0</v>
      </c>
      <c r="AA96" s="25" t="b">
        <f>AND($L96="C",$C$7=Data!$G$23)</f>
        <v>0</v>
      </c>
      <c r="AB96" s="55">
        <f t="shared" si="24"/>
        <v>0</v>
      </c>
      <c r="AC96" s="55">
        <f t="shared" si="18"/>
        <v>0</v>
      </c>
      <c r="AE96" s="55">
        <f t="shared" si="25"/>
        <v>0</v>
      </c>
      <c r="AG96" s="125" t="b">
        <f>OR(AND($C$5=Data!$G$24,K96="A"),AND($C$6=Data!$G$24,K96="B"),AND($C$7=Data!$G$24,K96="C"))*COUNTIFS(B:B,B96,K:K,K96,B:B,"&lt;&gt;"&amp;"",C:C,"&lt;&gt;"&amp;"")&gt;1</f>
        <v>0</v>
      </c>
      <c r="AH96" s="125" t="b">
        <f t="shared" si="26"/>
        <v>0</v>
      </c>
      <c r="AI96" s="55">
        <f t="shared" si="27"/>
        <v>0</v>
      </c>
    </row>
    <row r="97" spans="1:35" ht="30.75" customHeight="1" x14ac:dyDescent="0.25">
      <c r="A97" s="57"/>
      <c r="B97" s="57"/>
      <c r="C97" s="59"/>
      <c r="D97" s="119"/>
      <c r="E97" s="43"/>
      <c r="F97" s="43"/>
      <c r="G97" s="58"/>
      <c r="H97" s="123"/>
      <c r="I97" s="132"/>
      <c r="J97" s="135">
        <f t="shared" si="19"/>
        <v>0</v>
      </c>
      <c r="K97" s="64" t="str">
        <f t="shared" si="14"/>
        <v>0</v>
      </c>
      <c r="L97" s="65" t="str">
        <f t="shared" si="15"/>
        <v>0</v>
      </c>
      <c r="M97" s="55">
        <f>SUMIFS($J:$J,$C:$C,Data!$B$6,$B:$B,$B97)</f>
        <v>0</v>
      </c>
      <c r="N97" s="55">
        <f>SUMIFS($J:$J,$C:$C,Data!$B$7,$B:$B,$B97)</f>
        <v>0</v>
      </c>
      <c r="O97" s="55">
        <f>SUMIFS($J:$J,$C:$C,Data!$B$8,$B:$B,$B97)</f>
        <v>0</v>
      </c>
      <c r="P97" s="55">
        <f t="shared" si="20"/>
        <v>0</v>
      </c>
      <c r="Q97" s="55">
        <f t="shared" si="21"/>
        <v>0</v>
      </c>
      <c r="R97" s="25" t="b">
        <f>AND($L97="A",$C$5=Data!$G$24)</f>
        <v>0</v>
      </c>
      <c r="S97" s="25" t="b">
        <f>AND($L97="A",$C$5=Data!$G$23)</f>
        <v>0</v>
      </c>
      <c r="T97" s="55">
        <f t="shared" si="22"/>
        <v>0</v>
      </c>
      <c r="U97" s="55">
        <f t="shared" si="16"/>
        <v>0</v>
      </c>
      <c r="V97" s="25" t="b">
        <f>AND($L97="B",$C$6=Data!$G$24)</f>
        <v>0</v>
      </c>
      <c r="W97" s="25" t="b">
        <f>AND($L97="B",$C$6=Data!$G$23)</f>
        <v>0</v>
      </c>
      <c r="X97" s="55">
        <f t="shared" si="23"/>
        <v>0</v>
      </c>
      <c r="Y97" s="55">
        <f t="shared" si="17"/>
        <v>0</v>
      </c>
      <c r="Z97" s="25" t="b">
        <f>AND($L97="C",$C$7=Data!$G$24)</f>
        <v>0</v>
      </c>
      <c r="AA97" s="25" t="b">
        <f>AND($L97="C",$C$7=Data!$G$23)</f>
        <v>0</v>
      </c>
      <c r="AB97" s="55">
        <f t="shared" si="24"/>
        <v>0</v>
      </c>
      <c r="AC97" s="55">
        <f t="shared" si="18"/>
        <v>0</v>
      </c>
      <c r="AE97" s="55">
        <f t="shared" si="25"/>
        <v>0</v>
      </c>
      <c r="AG97" s="125" t="b">
        <f>OR(AND($C$5=Data!$G$24,K97="A"),AND($C$6=Data!$G$24,K97="B"),AND($C$7=Data!$G$24,K97="C"))*COUNTIFS(B:B,B97,K:K,K97,B:B,"&lt;&gt;"&amp;"",C:C,"&lt;&gt;"&amp;"")&gt;1</f>
        <v>0</v>
      </c>
      <c r="AH97" s="125" t="b">
        <f t="shared" si="26"/>
        <v>0</v>
      </c>
      <c r="AI97" s="55">
        <f t="shared" si="27"/>
        <v>0</v>
      </c>
    </row>
    <row r="98" spans="1:35" ht="30.75" customHeight="1" x14ac:dyDescent="0.25">
      <c r="A98" s="57"/>
      <c r="B98" s="57"/>
      <c r="C98" s="59"/>
      <c r="D98" s="119"/>
      <c r="E98" s="43"/>
      <c r="F98" s="43"/>
      <c r="G98" s="58"/>
      <c r="H98" s="123"/>
      <c r="I98" s="132"/>
      <c r="J98" s="135">
        <f t="shared" si="19"/>
        <v>0</v>
      </c>
      <c r="K98" s="64" t="str">
        <f t="shared" si="14"/>
        <v>0</v>
      </c>
      <c r="L98" s="65" t="str">
        <f t="shared" si="15"/>
        <v>0</v>
      </c>
      <c r="M98" s="55">
        <f>SUMIFS($J:$J,$C:$C,Data!$B$6,$B:$B,$B98)</f>
        <v>0</v>
      </c>
      <c r="N98" s="55">
        <f>SUMIFS($J:$J,$C:$C,Data!$B$7,$B:$B,$B98)</f>
        <v>0</v>
      </c>
      <c r="O98" s="55">
        <f>SUMIFS($J:$J,$C:$C,Data!$B$8,$B:$B,$B98)</f>
        <v>0</v>
      </c>
      <c r="P98" s="55">
        <f t="shared" si="20"/>
        <v>0</v>
      </c>
      <c r="Q98" s="55">
        <f t="shared" si="21"/>
        <v>0</v>
      </c>
      <c r="R98" s="25" t="b">
        <f>AND($L98="A",$C$5=Data!$G$24)</f>
        <v>0</v>
      </c>
      <c r="S98" s="25" t="b">
        <f>AND($L98="A",$C$5=Data!$G$23)</f>
        <v>0</v>
      </c>
      <c r="T98" s="55">
        <f t="shared" si="22"/>
        <v>0</v>
      </c>
      <c r="U98" s="55">
        <f t="shared" si="16"/>
        <v>0</v>
      </c>
      <c r="V98" s="25" t="b">
        <f>AND($L98="B",$C$6=Data!$G$24)</f>
        <v>0</v>
      </c>
      <c r="W98" s="25" t="b">
        <f>AND($L98="B",$C$6=Data!$G$23)</f>
        <v>0</v>
      </c>
      <c r="X98" s="55">
        <f t="shared" si="23"/>
        <v>0</v>
      </c>
      <c r="Y98" s="55">
        <f t="shared" si="17"/>
        <v>0</v>
      </c>
      <c r="Z98" s="25" t="b">
        <f>AND($L98="C",$C$7=Data!$G$24)</f>
        <v>0</v>
      </c>
      <c r="AA98" s="25" t="b">
        <f>AND($L98="C",$C$7=Data!$G$23)</f>
        <v>0</v>
      </c>
      <c r="AB98" s="55">
        <f t="shared" si="24"/>
        <v>0</v>
      </c>
      <c r="AC98" s="55">
        <f t="shared" si="18"/>
        <v>0</v>
      </c>
      <c r="AE98" s="55">
        <f t="shared" si="25"/>
        <v>0</v>
      </c>
      <c r="AG98" s="125" t="b">
        <f>OR(AND($C$5=Data!$G$24,K98="A"),AND($C$6=Data!$G$24,K98="B"),AND($C$7=Data!$G$24,K98="C"))*COUNTIFS(B:B,B98,K:K,K98,B:B,"&lt;&gt;"&amp;"",C:C,"&lt;&gt;"&amp;"")&gt;1</f>
        <v>0</v>
      </c>
      <c r="AH98" s="125" t="b">
        <f t="shared" si="26"/>
        <v>0</v>
      </c>
      <c r="AI98" s="55">
        <f t="shared" si="27"/>
        <v>0</v>
      </c>
    </row>
    <row r="99" spans="1:35" ht="30.75" customHeight="1" x14ac:dyDescent="0.25">
      <c r="A99" s="57"/>
      <c r="B99" s="57"/>
      <c r="C99" s="59"/>
      <c r="D99" s="119"/>
      <c r="E99" s="43"/>
      <c r="F99" s="43"/>
      <c r="G99" s="58"/>
      <c r="H99" s="123"/>
      <c r="I99" s="132"/>
      <c r="J99" s="135">
        <f t="shared" si="19"/>
        <v>0</v>
      </c>
      <c r="K99" s="64" t="str">
        <f t="shared" si="14"/>
        <v>0</v>
      </c>
      <c r="L99" s="65" t="str">
        <f t="shared" si="15"/>
        <v>0</v>
      </c>
      <c r="M99" s="55">
        <f>SUMIFS($J:$J,$C:$C,Data!$B$6,$B:$B,$B99)</f>
        <v>0</v>
      </c>
      <c r="N99" s="55">
        <f>SUMIFS($J:$J,$C:$C,Data!$B$7,$B:$B,$B99)</f>
        <v>0</v>
      </c>
      <c r="O99" s="55">
        <f>SUMIFS($J:$J,$C:$C,Data!$B$8,$B:$B,$B99)</f>
        <v>0</v>
      </c>
      <c r="P99" s="55">
        <f t="shared" si="20"/>
        <v>0</v>
      </c>
      <c r="Q99" s="55">
        <f t="shared" si="21"/>
        <v>0</v>
      </c>
      <c r="R99" s="25" t="b">
        <f>AND($L99="A",$C$5=Data!$G$24)</f>
        <v>0</v>
      </c>
      <c r="S99" s="25" t="b">
        <f>AND($L99="A",$C$5=Data!$G$23)</f>
        <v>0</v>
      </c>
      <c r="T99" s="55">
        <f t="shared" si="22"/>
        <v>0</v>
      </c>
      <c r="U99" s="55">
        <f t="shared" si="16"/>
        <v>0</v>
      </c>
      <c r="V99" s="25" t="b">
        <f>AND($L99="B",$C$6=Data!$G$24)</f>
        <v>0</v>
      </c>
      <c r="W99" s="25" t="b">
        <f>AND($L99="B",$C$6=Data!$G$23)</f>
        <v>0</v>
      </c>
      <c r="X99" s="55">
        <f t="shared" si="23"/>
        <v>0</v>
      </c>
      <c r="Y99" s="55">
        <f t="shared" si="17"/>
        <v>0</v>
      </c>
      <c r="Z99" s="25" t="b">
        <f>AND($L99="C",$C$7=Data!$G$24)</f>
        <v>0</v>
      </c>
      <c r="AA99" s="25" t="b">
        <f>AND($L99="C",$C$7=Data!$G$23)</f>
        <v>0</v>
      </c>
      <c r="AB99" s="55">
        <f t="shared" si="24"/>
        <v>0</v>
      </c>
      <c r="AC99" s="55">
        <f t="shared" si="18"/>
        <v>0</v>
      </c>
      <c r="AE99" s="55">
        <f t="shared" si="25"/>
        <v>0</v>
      </c>
      <c r="AG99" s="125" t="b">
        <f>OR(AND($C$5=Data!$G$24,K99="A"),AND($C$6=Data!$G$24,K99="B"),AND($C$7=Data!$G$24,K99="C"))*COUNTIFS(B:B,B99,K:K,K99,B:B,"&lt;&gt;"&amp;"",C:C,"&lt;&gt;"&amp;"")&gt;1</f>
        <v>0</v>
      </c>
      <c r="AH99" s="125" t="b">
        <f t="shared" si="26"/>
        <v>0</v>
      </c>
      <c r="AI99" s="55">
        <f t="shared" si="27"/>
        <v>0</v>
      </c>
    </row>
    <row r="100" spans="1:35" ht="30.75" customHeight="1" x14ac:dyDescent="0.25">
      <c r="A100" s="57"/>
      <c r="B100" s="57"/>
      <c r="C100" s="59"/>
      <c r="D100" s="119"/>
      <c r="E100" s="43"/>
      <c r="F100" s="43"/>
      <c r="G100" s="58"/>
      <c r="H100" s="123"/>
      <c r="I100" s="132"/>
      <c r="J100" s="135">
        <f t="shared" si="19"/>
        <v>0</v>
      </c>
      <c r="K100" s="64" t="str">
        <f t="shared" si="14"/>
        <v>0</v>
      </c>
      <c r="L100" s="65" t="str">
        <f t="shared" si="15"/>
        <v>0</v>
      </c>
      <c r="M100" s="55">
        <f>SUMIFS($J:$J,$C:$C,Data!$B$6,$B:$B,$B100)</f>
        <v>0</v>
      </c>
      <c r="N100" s="55">
        <f>SUMIFS($J:$J,$C:$C,Data!$B$7,$B:$B,$B100)</f>
        <v>0</v>
      </c>
      <c r="O100" s="55">
        <f>SUMIFS($J:$J,$C:$C,Data!$B$8,$B:$B,$B100)</f>
        <v>0</v>
      </c>
      <c r="P100" s="55">
        <f t="shared" si="20"/>
        <v>0</v>
      </c>
      <c r="Q100" s="55">
        <f t="shared" si="21"/>
        <v>0</v>
      </c>
      <c r="R100" s="25" t="b">
        <f>AND($L100="A",$C$5=Data!$G$24)</f>
        <v>0</v>
      </c>
      <c r="S100" s="25" t="b">
        <f>AND($L100="A",$C$5=Data!$G$23)</f>
        <v>0</v>
      </c>
      <c r="T100" s="55">
        <f t="shared" si="22"/>
        <v>0</v>
      </c>
      <c r="U100" s="55">
        <f t="shared" si="16"/>
        <v>0</v>
      </c>
      <c r="V100" s="25" t="b">
        <f>AND($L100="B",$C$6=Data!$G$24)</f>
        <v>0</v>
      </c>
      <c r="W100" s="25" t="b">
        <f>AND($L100="B",$C$6=Data!$G$23)</f>
        <v>0</v>
      </c>
      <c r="X100" s="55">
        <f t="shared" si="23"/>
        <v>0</v>
      </c>
      <c r="Y100" s="55">
        <f t="shared" si="17"/>
        <v>0</v>
      </c>
      <c r="Z100" s="25" t="b">
        <f>AND($L100="C",$C$7=Data!$G$24)</f>
        <v>0</v>
      </c>
      <c r="AA100" s="25" t="b">
        <f>AND($L100="C",$C$7=Data!$G$23)</f>
        <v>0</v>
      </c>
      <c r="AB100" s="55">
        <f t="shared" si="24"/>
        <v>0</v>
      </c>
      <c r="AC100" s="55">
        <f t="shared" si="18"/>
        <v>0</v>
      </c>
      <c r="AE100" s="55">
        <f t="shared" si="25"/>
        <v>0</v>
      </c>
      <c r="AG100" s="125" t="b">
        <f>OR(AND($C$5=Data!$G$24,K100="A"),AND($C$6=Data!$G$24,K100="B"),AND($C$7=Data!$G$24,K100="C"))*COUNTIFS(B:B,B100,K:K,K100,B:B,"&lt;&gt;"&amp;"",C:C,"&lt;&gt;"&amp;"")&gt;1</f>
        <v>0</v>
      </c>
      <c r="AH100" s="125" t="b">
        <f t="shared" si="26"/>
        <v>0</v>
      </c>
      <c r="AI100" s="55">
        <f t="shared" si="27"/>
        <v>0</v>
      </c>
    </row>
    <row r="101" spans="1:35" ht="30.75" customHeight="1" x14ac:dyDescent="0.25">
      <c r="A101" s="57"/>
      <c r="B101" s="57"/>
      <c r="C101" s="59"/>
      <c r="D101" s="119"/>
      <c r="E101" s="43"/>
      <c r="F101" s="43"/>
      <c r="G101" s="58"/>
      <c r="H101" s="123"/>
      <c r="I101" s="132"/>
      <c r="J101" s="135">
        <f t="shared" si="19"/>
        <v>0</v>
      </c>
      <c r="K101" s="64" t="str">
        <f t="shared" si="14"/>
        <v>0</v>
      </c>
      <c r="L101" s="65" t="str">
        <f t="shared" si="15"/>
        <v>0</v>
      </c>
      <c r="M101" s="55">
        <f>SUMIFS($J:$J,$C:$C,Data!$B$6,$B:$B,$B101)</f>
        <v>0</v>
      </c>
      <c r="N101" s="55">
        <f>SUMIFS($J:$J,$C:$C,Data!$B$7,$B:$B,$B101)</f>
        <v>0</v>
      </c>
      <c r="O101" s="55">
        <f>SUMIFS($J:$J,$C:$C,Data!$B$8,$B:$B,$B101)</f>
        <v>0</v>
      </c>
      <c r="P101" s="55">
        <f t="shared" si="20"/>
        <v>0</v>
      </c>
      <c r="Q101" s="55">
        <f t="shared" si="21"/>
        <v>0</v>
      </c>
      <c r="R101" s="25" t="b">
        <f>AND($L101="A",$C$5=Data!$G$24)</f>
        <v>0</v>
      </c>
      <c r="S101" s="25" t="b">
        <f>AND($L101="A",$C$5=Data!$G$23)</f>
        <v>0</v>
      </c>
      <c r="T101" s="55">
        <f t="shared" si="22"/>
        <v>0</v>
      </c>
      <c r="U101" s="55">
        <f t="shared" si="16"/>
        <v>0</v>
      </c>
      <c r="V101" s="25" t="b">
        <f>AND($L101="B",$C$6=Data!$G$24)</f>
        <v>0</v>
      </c>
      <c r="W101" s="25" t="b">
        <f>AND($L101="B",$C$6=Data!$G$23)</f>
        <v>0</v>
      </c>
      <c r="X101" s="55">
        <f t="shared" si="23"/>
        <v>0</v>
      </c>
      <c r="Y101" s="55">
        <f t="shared" si="17"/>
        <v>0</v>
      </c>
      <c r="Z101" s="25" t="b">
        <f>AND($L101="C",$C$7=Data!$G$24)</f>
        <v>0</v>
      </c>
      <c r="AA101" s="25" t="b">
        <f>AND($L101="C",$C$7=Data!$G$23)</f>
        <v>0</v>
      </c>
      <c r="AB101" s="55">
        <f t="shared" si="24"/>
        <v>0</v>
      </c>
      <c r="AC101" s="55">
        <f t="shared" si="18"/>
        <v>0</v>
      </c>
      <c r="AE101" s="55">
        <f t="shared" si="25"/>
        <v>0</v>
      </c>
      <c r="AG101" s="125" t="b">
        <f>OR(AND($C$5=Data!$G$24,K101="A"),AND($C$6=Data!$G$24,K101="B"),AND($C$7=Data!$G$24,K101="C"))*COUNTIFS(B:B,B101,K:K,K101,B:B,"&lt;&gt;"&amp;"",C:C,"&lt;&gt;"&amp;"")&gt;1</f>
        <v>0</v>
      </c>
      <c r="AH101" s="125" t="b">
        <f t="shared" si="26"/>
        <v>0</v>
      </c>
      <c r="AI101" s="55">
        <f t="shared" si="27"/>
        <v>0</v>
      </c>
    </row>
    <row r="102" spans="1:35" ht="30.75" customHeight="1" x14ac:dyDescent="0.25">
      <c r="A102" s="57"/>
      <c r="B102" s="57"/>
      <c r="C102" s="59"/>
      <c r="D102" s="119"/>
      <c r="E102" s="43"/>
      <c r="F102" s="43"/>
      <c r="G102" s="58"/>
      <c r="H102" s="123"/>
      <c r="I102" s="132"/>
      <c r="J102" s="135">
        <f t="shared" si="19"/>
        <v>0</v>
      </c>
      <c r="K102" s="64" t="str">
        <f t="shared" si="14"/>
        <v>0</v>
      </c>
      <c r="L102" s="65" t="str">
        <f t="shared" si="15"/>
        <v>0</v>
      </c>
      <c r="M102" s="55">
        <f>SUMIFS($J:$J,$C:$C,Data!$B$6,$B:$B,$B102)</f>
        <v>0</v>
      </c>
      <c r="N102" s="55">
        <f>SUMIFS($J:$J,$C:$C,Data!$B$7,$B:$B,$B102)</f>
        <v>0</v>
      </c>
      <c r="O102" s="55">
        <f>SUMIFS($J:$J,$C:$C,Data!$B$8,$B:$B,$B102)</f>
        <v>0</v>
      </c>
      <c r="P102" s="55">
        <f t="shared" si="20"/>
        <v>0</v>
      </c>
      <c r="Q102" s="55">
        <f t="shared" si="21"/>
        <v>0</v>
      </c>
      <c r="R102" s="25" t="b">
        <f>AND($L102="A",$C$5=Data!$G$24)</f>
        <v>0</v>
      </c>
      <c r="S102" s="25" t="b">
        <f>AND($L102="A",$C$5=Data!$G$23)</f>
        <v>0</v>
      </c>
      <c r="T102" s="55">
        <f t="shared" si="22"/>
        <v>0</v>
      </c>
      <c r="U102" s="55">
        <f t="shared" si="16"/>
        <v>0</v>
      </c>
      <c r="V102" s="25" t="b">
        <f>AND($L102="B",$C$6=Data!$G$24)</f>
        <v>0</v>
      </c>
      <c r="W102" s="25" t="b">
        <f>AND($L102="B",$C$6=Data!$G$23)</f>
        <v>0</v>
      </c>
      <c r="X102" s="55">
        <f t="shared" si="23"/>
        <v>0</v>
      </c>
      <c r="Y102" s="55">
        <f t="shared" si="17"/>
        <v>0</v>
      </c>
      <c r="Z102" s="25" t="b">
        <f>AND($L102="C",$C$7=Data!$G$24)</f>
        <v>0</v>
      </c>
      <c r="AA102" s="25" t="b">
        <f>AND($L102="C",$C$7=Data!$G$23)</f>
        <v>0</v>
      </c>
      <c r="AB102" s="55">
        <f t="shared" si="24"/>
        <v>0</v>
      </c>
      <c r="AC102" s="55">
        <f t="shared" si="18"/>
        <v>0</v>
      </c>
      <c r="AE102" s="55">
        <f t="shared" si="25"/>
        <v>0</v>
      </c>
      <c r="AG102" s="125" t="b">
        <f>OR(AND($C$5=Data!$G$24,K102="A"),AND($C$6=Data!$G$24,K102="B"),AND($C$7=Data!$G$24,K102="C"))*COUNTIFS(B:B,B102,K:K,K102,B:B,"&lt;&gt;"&amp;"",C:C,"&lt;&gt;"&amp;"")&gt;1</f>
        <v>0</v>
      </c>
      <c r="AH102" s="125" t="b">
        <f t="shared" si="26"/>
        <v>0</v>
      </c>
      <c r="AI102" s="55">
        <f t="shared" si="27"/>
        <v>0</v>
      </c>
    </row>
    <row r="103" spans="1:35" ht="30.75" customHeight="1" x14ac:dyDescent="0.25">
      <c r="A103" s="57"/>
      <c r="B103" s="57"/>
      <c r="C103" s="59"/>
      <c r="D103" s="119"/>
      <c r="E103" s="43"/>
      <c r="F103" s="43"/>
      <c r="G103" s="58"/>
      <c r="H103" s="123"/>
      <c r="I103" s="132"/>
      <c r="J103" s="135">
        <f t="shared" si="19"/>
        <v>0</v>
      </c>
      <c r="K103" s="64" t="str">
        <f t="shared" si="14"/>
        <v>0</v>
      </c>
      <c r="L103" s="65" t="str">
        <f t="shared" si="15"/>
        <v>0</v>
      </c>
      <c r="M103" s="55">
        <f>SUMIFS($J:$J,$C:$C,Data!$B$6,$B:$B,$B103)</f>
        <v>0</v>
      </c>
      <c r="N103" s="55">
        <f>SUMIFS($J:$J,$C:$C,Data!$B$7,$B:$B,$B103)</f>
        <v>0</v>
      </c>
      <c r="O103" s="55">
        <f>SUMIFS($J:$J,$C:$C,Data!$B$8,$B:$B,$B103)</f>
        <v>0</v>
      </c>
      <c r="P103" s="55">
        <f t="shared" si="20"/>
        <v>0</v>
      </c>
      <c r="Q103" s="55">
        <f t="shared" si="21"/>
        <v>0</v>
      </c>
      <c r="R103" s="25" t="b">
        <f>AND($L103="A",$C$5=Data!$G$24)</f>
        <v>0</v>
      </c>
      <c r="S103" s="25" t="b">
        <f>AND($L103="A",$C$5=Data!$G$23)</f>
        <v>0</v>
      </c>
      <c r="T103" s="55">
        <f t="shared" si="22"/>
        <v>0</v>
      </c>
      <c r="U103" s="55">
        <f t="shared" si="16"/>
        <v>0</v>
      </c>
      <c r="V103" s="25" t="b">
        <f>AND($L103="B",$C$6=Data!$G$24)</f>
        <v>0</v>
      </c>
      <c r="W103" s="25" t="b">
        <f>AND($L103="B",$C$6=Data!$G$23)</f>
        <v>0</v>
      </c>
      <c r="X103" s="55">
        <f t="shared" si="23"/>
        <v>0</v>
      </c>
      <c r="Y103" s="55">
        <f t="shared" si="17"/>
        <v>0</v>
      </c>
      <c r="Z103" s="25" t="b">
        <f>AND($L103="C",$C$7=Data!$G$24)</f>
        <v>0</v>
      </c>
      <c r="AA103" s="25" t="b">
        <f>AND($L103="C",$C$7=Data!$G$23)</f>
        <v>0</v>
      </c>
      <c r="AB103" s="55">
        <f t="shared" si="24"/>
        <v>0</v>
      </c>
      <c r="AC103" s="55">
        <f t="shared" si="18"/>
        <v>0</v>
      </c>
      <c r="AE103" s="55">
        <f t="shared" si="25"/>
        <v>0</v>
      </c>
      <c r="AG103" s="125" t="b">
        <f>OR(AND($C$5=Data!$G$24,K103="A"),AND($C$6=Data!$G$24,K103="B"),AND($C$7=Data!$G$24,K103="C"))*COUNTIFS(B:B,B103,K:K,K103,B:B,"&lt;&gt;"&amp;"",C:C,"&lt;&gt;"&amp;"")&gt;1</f>
        <v>0</v>
      </c>
      <c r="AH103" s="125" t="b">
        <f t="shared" si="26"/>
        <v>0</v>
      </c>
      <c r="AI103" s="55">
        <f t="shared" si="27"/>
        <v>0</v>
      </c>
    </row>
    <row r="104" spans="1:35" ht="30.75" customHeight="1" x14ac:dyDescent="0.25">
      <c r="A104" s="57"/>
      <c r="B104" s="57"/>
      <c r="C104" s="59"/>
      <c r="D104" s="119"/>
      <c r="E104" s="43"/>
      <c r="F104" s="43"/>
      <c r="G104" s="58"/>
      <c r="H104" s="123"/>
      <c r="I104" s="132"/>
      <c r="J104" s="135">
        <f t="shared" si="19"/>
        <v>0</v>
      </c>
      <c r="K104" s="64" t="str">
        <f t="shared" si="14"/>
        <v>0</v>
      </c>
      <c r="L104" s="65" t="str">
        <f t="shared" si="15"/>
        <v>0</v>
      </c>
      <c r="M104" s="55">
        <f>SUMIFS($J:$J,$C:$C,Data!$B$6,$B:$B,$B104)</f>
        <v>0</v>
      </c>
      <c r="N104" s="55">
        <f>SUMIFS($J:$J,$C:$C,Data!$B$7,$B:$B,$B104)</f>
        <v>0</v>
      </c>
      <c r="O104" s="55">
        <f>SUMIFS($J:$J,$C:$C,Data!$B$8,$B:$B,$B104)</f>
        <v>0</v>
      </c>
      <c r="P104" s="55">
        <f t="shared" si="20"/>
        <v>0</v>
      </c>
      <c r="Q104" s="55">
        <f t="shared" si="21"/>
        <v>0</v>
      </c>
      <c r="R104" s="25" t="b">
        <f>AND($L104="A",$C$5=Data!$G$24)</f>
        <v>0</v>
      </c>
      <c r="S104" s="25" t="b">
        <f>AND($L104="A",$C$5=Data!$G$23)</f>
        <v>0</v>
      </c>
      <c r="T104" s="55">
        <f t="shared" si="22"/>
        <v>0</v>
      </c>
      <c r="U104" s="55">
        <f t="shared" si="16"/>
        <v>0</v>
      </c>
      <c r="V104" s="25" t="b">
        <f>AND($L104="B",$C$6=Data!$G$24)</f>
        <v>0</v>
      </c>
      <c r="W104" s="25" t="b">
        <f>AND($L104="B",$C$6=Data!$G$23)</f>
        <v>0</v>
      </c>
      <c r="X104" s="55">
        <f t="shared" si="23"/>
        <v>0</v>
      </c>
      <c r="Y104" s="55">
        <f t="shared" si="17"/>
        <v>0</v>
      </c>
      <c r="Z104" s="25" t="b">
        <f>AND($L104="C",$C$7=Data!$G$24)</f>
        <v>0</v>
      </c>
      <c r="AA104" s="25" t="b">
        <f>AND($L104="C",$C$7=Data!$G$23)</f>
        <v>0</v>
      </c>
      <c r="AB104" s="55">
        <f t="shared" si="24"/>
        <v>0</v>
      </c>
      <c r="AC104" s="55">
        <f t="shared" si="18"/>
        <v>0</v>
      </c>
      <c r="AE104" s="55">
        <f t="shared" si="25"/>
        <v>0</v>
      </c>
      <c r="AG104" s="125" t="b">
        <f>OR(AND($C$5=Data!$G$24,K104="A"),AND($C$6=Data!$G$24,K104="B"),AND($C$7=Data!$G$24,K104="C"))*COUNTIFS(B:B,B104,K:K,K104,B:B,"&lt;&gt;"&amp;"",C:C,"&lt;&gt;"&amp;"")&gt;1</f>
        <v>0</v>
      </c>
      <c r="AH104" s="125" t="b">
        <f t="shared" si="26"/>
        <v>0</v>
      </c>
      <c r="AI104" s="55">
        <f t="shared" si="27"/>
        <v>0</v>
      </c>
    </row>
    <row r="105" spans="1:35" ht="30.75" customHeight="1" x14ac:dyDescent="0.25">
      <c r="A105" s="57"/>
      <c r="B105" s="57"/>
      <c r="C105" s="59"/>
      <c r="D105" s="119"/>
      <c r="E105" s="43"/>
      <c r="F105" s="43"/>
      <c r="G105" s="58"/>
      <c r="H105" s="123"/>
      <c r="I105" s="132"/>
      <c r="J105" s="135">
        <f t="shared" si="19"/>
        <v>0</v>
      </c>
      <c r="K105" s="64" t="str">
        <f t="shared" si="14"/>
        <v>0</v>
      </c>
      <c r="L105" s="65" t="str">
        <f t="shared" si="15"/>
        <v>0</v>
      </c>
      <c r="M105" s="55">
        <f>SUMIFS($J:$J,$C:$C,Data!$B$6,$B:$B,$B105)</f>
        <v>0</v>
      </c>
      <c r="N105" s="55">
        <f>SUMIFS($J:$J,$C:$C,Data!$B$7,$B:$B,$B105)</f>
        <v>0</v>
      </c>
      <c r="O105" s="55">
        <f>SUMIFS($J:$J,$C:$C,Data!$B$8,$B:$B,$B105)</f>
        <v>0</v>
      </c>
      <c r="P105" s="55">
        <f t="shared" si="20"/>
        <v>0</v>
      </c>
      <c r="Q105" s="55">
        <f t="shared" si="21"/>
        <v>0</v>
      </c>
      <c r="R105" s="25" t="b">
        <f>AND($L105="A",$C$5=Data!$G$24)</f>
        <v>0</v>
      </c>
      <c r="S105" s="25" t="b">
        <f>AND($L105="A",$C$5=Data!$G$23)</f>
        <v>0</v>
      </c>
      <c r="T105" s="55">
        <f t="shared" si="22"/>
        <v>0</v>
      </c>
      <c r="U105" s="55">
        <f t="shared" si="16"/>
        <v>0</v>
      </c>
      <c r="V105" s="25" t="b">
        <f>AND($L105="B",$C$6=Data!$G$24)</f>
        <v>0</v>
      </c>
      <c r="W105" s="25" t="b">
        <f>AND($L105="B",$C$6=Data!$G$23)</f>
        <v>0</v>
      </c>
      <c r="X105" s="55">
        <f t="shared" si="23"/>
        <v>0</v>
      </c>
      <c r="Y105" s="55">
        <f t="shared" si="17"/>
        <v>0</v>
      </c>
      <c r="Z105" s="25" t="b">
        <f>AND($L105="C",$C$7=Data!$G$24)</f>
        <v>0</v>
      </c>
      <c r="AA105" s="25" t="b">
        <f>AND($L105="C",$C$7=Data!$G$23)</f>
        <v>0</v>
      </c>
      <c r="AB105" s="55">
        <f t="shared" si="24"/>
        <v>0</v>
      </c>
      <c r="AC105" s="55">
        <f t="shared" si="18"/>
        <v>0</v>
      </c>
      <c r="AE105" s="55">
        <f t="shared" si="25"/>
        <v>0</v>
      </c>
      <c r="AG105" s="125" t="b">
        <f>OR(AND($C$5=Data!$G$24,K105="A"),AND($C$6=Data!$G$24,K105="B"),AND($C$7=Data!$G$24,K105="C"))*COUNTIFS(B:B,B105,K:K,K105,B:B,"&lt;&gt;"&amp;"",C:C,"&lt;&gt;"&amp;"")&gt;1</f>
        <v>0</v>
      </c>
      <c r="AH105" s="125" t="b">
        <f t="shared" si="26"/>
        <v>0</v>
      </c>
      <c r="AI105" s="55">
        <f t="shared" si="27"/>
        <v>0</v>
      </c>
    </row>
    <row r="106" spans="1:35" ht="30.75" customHeight="1" x14ac:dyDescent="0.25">
      <c r="A106" s="57"/>
      <c r="B106" s="57"/>
      <c r="C106" s="59"/>
      <c r="D106" s="119"/>
      <c r="E106" s="43"/>
      <c r="F106" s="43"/>
      <c r="G106" s="58"/>
      <c r="H106" s="123"/>
      <c r="I106" s="132"/>
      <c r="J106" s="135">
        <f t="shared" si="19"/>
        <v>0</v>
      </c>
      <c r="K106" s="64" t="str">
        <f t="shared" si="14"/>
        <v>0</v>
      </c>
      <c r="L106" s="65" t="str">
        <f t="shared" si="15"/>
        <v>0</v>
      </c>
      <c r="M106" s="55">
        <f>SUMIFS($J:$J,$C:$C,Data!$B$6,$B:$B,$B106)</f>
        <v>0</v>
      </c>
      <c r="N106" s="55">
        <f>SUMIFS($J:$J,$C:$C,Data!$B$7,$B:$B,$B106)</f>
        <v>0</v>
      </c>
      <c r="O106" s="55">
        <f>SUMIFS($J:$J,$C:$C,Data!$B$8,$B:$B,$B106)</f>
        <v>0</v>
      </c>
      <c r="P106" s="55">
        <f t="shared" si="20"/>
        <v>0</v>
      </c>
      <c r="Q106" s="55">
        <f t="shared" si="21"/>
        <v>0</v>
      </c>
      <c r="R106" s="25" t="b">
        <f>AND($L106="A",$C$5=Data!$G$24)</f>
        <v>0</v>
      </c>
      <c r="S106" s="25" t="b">
        <f>AND($L106="A",$C$5=Data!$G$23)</f>
        <v>0</v>
      </c>
      <c r="T106" s="55">
        <f t="shared" si="22"/>
        <v>0</v>
      </c>
      <c r="U106" s="55">
        <f t="shared" si="16"/>
        <v>0</v>
      </c>
      <c r="V106" s="25" t="b">
        <f>AND($L106="B",$C$6=Data!$G$24)</f>
        <v>0</v>
      </c>
      <c r="W106" s="25" t="b">
        <f>AND($L106="B",$C$6=Data!$G$23)</f>
        <v>0</v>
      </c>
      <c r="X106" s="55">
        <f t="shared" si="23"/>
        <v>0</v>
      </c>
      <c r="Y106" s="55">
        <f t="shared" si="17"/>
        <v>0</v>
      </c>
      <c r="Z106" s="25" t="b">
        <f>AND($L106="C",$C$7=Data!$G$24)</f>
        <v>0</v>
      </c>
      <c r="AA106" s="25" t="b">
        <f>AND($L106="C",$C$7=Data!$G$23)</f>
        <v>0</v>
      </c>
      <c r="AB106" s="55">
        <f t="shared" si="24"/>
        <v>0</v>
      </c>
      <c r="AC106" s="55">
        <f t="shared" si="18"/>
        <v>0</v>
      </c>
      <c r="AE106" s="55">
        <f t="shared" si="25"/>
        <v>0</v>
      </c>
      <c r="AG106" s="125" t="b">
        <f>OR(AND($C$5=Data!$G$24,K106="A"),AND($C$6=Data!$G$24,K106="B"),AND($C$7=Data!$G$24,K106="C"))*COUNTIFS(B:B,B106,K:K,K106,B:B,"&lt;&gt;"&amp;"",C:C,"&lt;&gt;"&amp;"")&gt;1</f>
        <v>0</v>
      </c>
      <c r="AH106" s="125" t="b">
        <f t="shared" si="26"/>
        <v>0</v>
      </c>
      <c r="AI106" s="55">
        <f t="shared" si="27"/>
        <v>0</v>
      </c>
    </row>
    <row r="107" spans="1:35" ht="30.75" customHeight="1" x14ac:dyDescent="0.25">
      <c r="A107" s="57"/>
      <c r="B107" s="57"/>
      <c r="C107" s="59"/>
      <c r="D107" s="119"/>
      <c r="E107" s="43"/>
      <c r="F107" s="43"/>
      <c r="G107" s="58"/>
      <c r="H107" s="123"/>
      <c r="I107" s="132"/>
      <c r="J107" s="135">
        <f t="shared" si="19"/>
        <v>0</v>
      </c>
      <c r="K107" s="64" t="str">
        <f t="shared" si="14"/>
        <v>0</v>
      </c>
      <c r="L107" s="65" t="str">
        <f t="shared" si="15"/>
        <v>0</v>
      </c>
      <c r="M107" s="55">
        <f>SUMIFS($J:$J,$C:$C,Data!$B$6,$B:$B,$B107)</f>
        <v>0</v>
      </c>
      <c r="N107" s="55">
        <f>SUMIFS($J:$J,$C:$C,Data!$B$7,$B:$B,$B107)</f>
        <v>0</v>
      </c>
      <c r="O107" s="55">
        <f>SUMIFS($J:$J,$C:$C,Data!$B$8,$B:$B,$B107)</f>
        <v>0</v>
      </c>
      <c r="P107" s="55">
        <f t="shared" si="20"/>
        <v>0</v>
      </c>
      <c r="Q107" s="55">
        <f t="shared" si="21"/>
        <v>0</v>
      </c>
      <c r="R107" s="25" t="b">
        <f>AND($L107="A",$C$5=Data!$G$24)</f>
        <v>0</v>
      </c>
      <c r="S107" s="25" t="b">
        <f>AND($L107="A",$C$5=Data!$G$23)</f>
        <v>0</v>
      </c>
      <c r="T107" s="55">
        <f t="shared" si="22"/>
        <v>0</v>
      </c>
      <c r="U107" s="55">
        <f t="shared" si="16"/>
        <v>0</v>
      </c>
      <c r="V107" s="25" t="b">
        <f>AND($L107="B",$C$6=Data!$G$24)</f>
        <v>0</v>
      </c>
      <c r="W107" s="25" t="b">
        <f>AND($L107="B",$C$6=Data!$G$23)</f>
        <v>0</v>
      </c>
      <c r="X107" s="55">
        <f t="shared" si="23"/>
        <v>0</v>
      </c>
      <c r="Y107" s="55">
        <f t="shared" si="17"/>
        <v>0</v>
      </c>
      <c r="Z107" s="25" t="b">
        <f>AND($L107="C",$C$7=Data!$G$24)</f>
        <v>0</v>
      </c>
      <c r="AA107" s="25" t="b">
        <f>AND($L107="C",$C$7=Data!$G$23)</f>
        <v>0</v>
      </c>
      <c r="AB107" s="55">
        <f t="shared" si="24"/>
        <v>0</v>
      </c>
      <c r="AC107" s="55">
        <f t="shared" si="18"/>
        <v>0</v>
      </c>
      <c r="AE107" s="55">
        <f t="shared" si="25"/>
        <v>0</v>
      </c>
      <c r="AG107" s="125" t="b">
        <f>OR(AND($C$5=Data!$G$24,K107="A"),AND($C$6=Data!$G$24,K107="B"),AND($C$7=Data!$G$24,K107="C"))*COUNTIFS(B:B,B107,K:K,K107,B:B,"&lt;&gt;"&amp;"",C:C,"&lt;&gt;"&amp;"")&gt;1</f>
        <v>0</v>
      </c>
      <c r="AH107" s="125" t="b">
        <f t="shared" si="26"/>
        <v>0</v>
      </c>
      <c r="AI107" s="55">
        <f t="shared" si="27"/>
        <v>0</v>
      </c>
    </row>
    <row r="108" spans="1:35" ht="30.75" customHeight="1" x14ac:dyDescent="0.25">
      <c r="A108" s="57"/>
      <c r="B108" s="57"/>
      <c r="C108" s="59"/>
      <c r="D108" s="119"/>
      <c r="E108" s="43"/>
      <c r="F108" s="43"/>
      <c r="G108" s="58"/>
      <c r="H108" s="123"/>
      <c r="I108" s="132"/>
      <c r="J108" s="135">
        <f t="shared" si="19"/>
        <v>0</v>
      </c>
      <c r="K108" s="64" t="str">
        <f t="shared" si="14"/>
        <v>0</v>
      </c>
      <c r="L108" s="65" t="str">
        <f t="shared" si="15"/>
        <v>0</v>
      </c>
      <c r="M108" s="55">
        <f>SUMIFS($J:$J,$C:$C,Data!$B$6,$B:$B,$B108)</f>
        <v>0</v>
      </c>
      <c r="N108" s="55">
        <f>SUMIFS($J:$J,$C:$C,Data!$B$7,$B:$B,$B108)</f>
        <v>0</v>
      </c>
      <c r="O108" s="55">
        <f>SUMIFS($J:$J,$C:$C,Data!$B$8,$B:$B,$B108)</f>
        <v>0</v>
      </c>
      <c r="P108" s="55">
        <f t="shared" si="20"/>
        <v>0</v>
      </c>
      <c r="Q108" s="55">
        <f t="shared" si="21"/>
        <v>0</v>
      </c>
      <c r="R108" s="25" t="b">
        <f>AND($L108="A",$C$5=Data!$G$24)</f>
        <v>0</v>
      </c>
      <c r="S108" s="25" t="b">
        <f>AND($L108="A",$C$5=Data!$G$23)</f>
        <v>0</v>
      </c>
      <c r="T108" s="55">
        <f t="shared" si="22"/>
        <v>0</v>
      </c>
      <c r="U108" s="55">
        <f t="shared" si="16"/>
        <v>0</v>
      </c>
      <c r="V108" s="25" t="b">
        <f>AND($L108="B",$C$6=Data!$G$24)</f>
        <v>0</v>
      </c>
      <c r="W108" s="25" t="b">
        <f>AND($L108="B",$C$6=Data!$G$23)</f>
        <v>0</v>
      </c>
      <c r="X108" s="55">
        <f t="shared" si="23"/>
        <v>0</v>
      </c>
      <c r="Y108" s="55">
        <f t="shared" si="17"/>
        <v>0</v>
      </c>
      <c r="Z108" s="25" t="b">
        <f>AND($L108="C",$C$7=Data!$G$24)</f>
        <v>0</v>
      </c>
      <c r="AA108" s="25" t="b">
        <f>AND($L108="C",$C$7=Data!$G$23)</f>
        <v>0</v>
      </c>
      <c r="AB108" s="55">
        <f t="shared" si="24"/>
        <v>0</v>
      </c>
      <c r="AC108" s="55">
        <f t="shared" si="18"/>
        <v>0</v>
      </c>
      <c r="AE108" s="55">
        <f t="shared" si="25"/>
        <v>0</v>
      </c>
      <c r="AG108" s="125" t="b">
        <f>OR(AND($C$5=Data!$G$24,K108="A"),AND($C$6=Data!$G$24,K108="B"),AND($C$7=Data!$G$24,K108="C"))*COUNTIFS(B:B,B108,K:K,K108,B:B,"&lt;&gt;"&amp;"",C:C,"&lt;&gt;"&amp;"")&gt;1</f>
        <v>0</v>
      </c>
      <c r="AH108" s="125" t="b">
        <f t="shared" si="26"/>
        <v>0</v>
      </c>
      <c r="AI108" s="55">
        <f t="shared" si="27"/>
        <v>0</v>
      </c>
    </row>
    <row r="109" spans="1:35" ht="30.75" customHeight="1" x14ac:dyDescent="0.25">
      <c r="A109" s="57"/>
      <c r="B109" s="57"/>
      <c r="C109" s="59"/>
      <c r="D109" s="119"/>
      <c r="E109" s="43"/>
      <c r="F109" s="43"/>
      <c r="G109" s="58"/>
      <c r="H109" s="123"/>
      <c r="I109" s="132"/>
      <c r="J109" s="135">
        <f t="shared" si="19"/>
        <v>0</v>
      </c>
      <c r="K109" s="64" t="str">
        <f t="shared" si="14"/>
        <v>0</v>
      </c>
      <c r="L109" s="65" t="str">
        <f t="shared" si="15"/>
        <v>0</v>
      </c>
      <c r="M109" s="55">
        <f>SUMIFS($J:$J,$C:$C,Data!$B$6,$B:$B,$B109)</f>
        <v>0</v>
      </c>
      <c r="N109" s="55">
        <f>SUMIFS($J:$J,$C:$C,Data!$B$7,$B:$B,$B109)</f>
        <v>0</v>
      </c>
      <c r="O109" s="55">
        <f>SUMIFS($J:$J,$C:$C,Data!$B$8,$B:$B,$B109)</f>
        <v>0</v>
      </c>
      <c r="P109" s="55">
        <f t="shared" si="20"/>
        <v>0</v>
      </c>
      <c r="Q109" s="55">
        <f t="shared" si="21"/>
        <v>0</v>
      </c>
      <c r="R109" s="25" t="b">
        <f>AND($L109="A",$C$5=Data!$G$24)</f>
        <v>0</v>
      </c>
      <c r="S109" s="25" t="b">
        <f>AND($L109="A",$C$5=Data!$G$23)</f>
        <v>0</v>
      </c>
      <c r="T109" s="55">
        <f t="shared" si="22"/>
        <v>0</v>
      </c>
      <c r="U109" s="55">
        <f t="shared" si="16"/>
        <v>0</v>
      </c>
      <c r="V109" s="25" t="b">
        <f>AND($L109="B",$C$6=Data!$G$24)</f>
        <v>0</v>
      </c>
      <c r="W109" s="25" t="b">
        <f>AND($L109="B",$C$6=Data!$G$23)</f>
        <v>0</v>
      </c>
      <c r="X109" s="55">
        <f t="shared" si="23"/>
        <v>0</v>
      </c>
      <c r="Y109" s="55">
        <f t="shared" si="17"/>
        <v>0</v>
      </c>
      <c r="Z109" s="25" t="b">
        <f>AND($L109="C",$C$7=Data!$G$24)</f>
        <v>0</v>
      </c>
      <c r="AA109" s="25" t="b">
        <f>AND($L109="C",$C$7=Data!$G$23)</f>
        <v>0</v>
      </c>
      <c r="AB109" s="55">
        <f t="shared" si="24"/>
        <v>0</v>
      </c>
      <c r="AC109" s="55">
        <f t="shared" si="18"/>
        <v>0</v>
      </c>
      <c r="AE109" s="55">
        <f t="shared" si="25"/>
        <v>0</v>
      </c>
      <c r="AG109" s="125" t="b">
        <f>OR(AND($C$5=Data!$G$24,K109="A"),AND($C$6=Data!$G$24,K109="B"),AND($C$7=Data!$G$24,K109="C"))*COUNTIFS(B:B,B109,K:K,K109,B:B,"&lt;&gt;"&amp;"",C:C,"&lt;&gt;"&amp;"")&gt;1</f>
        <v>0</v>
      </c>
      <c r="AH109" s="125" t="b">
        <f t="shared" si="26"/>
        <v>0</v>
      </c>
      <c r="AI109" s="55">
        <f t="shared" si="27"/>
        <v>0</v>
      </c>
    </row>
    <row r="110" spans="1:35" ht="30.75" customHeight="1" x14ac:dyDescent="0.25">
      <c r="A110" s="57"/>
      <c r="B110" s="57"/>
      <c r="C110" s="59"/>
      <c r="D110" s="119"/>
      <c r="E110" s="43"/>
      <c r="F110" s="43"/>
      <c r="G110" s="58"/>
      <c r="H110" s="123"/>
      <c r="I110" s="132"/>
      <c r="J110" s="135">
        <f t="shared" si="19"/>
        <v>0</v>
      </c>
      <c r="K110" s="64" t="str">
        <f t="shared" si="14"/>
        <v>0</v>
      </c>
      <c r="L110" s="65" t="str">
        <f t="shared" si="15"/>
        <v>0</v>
      </c>
      <c r="M110" s="55">
        <f>SUMIFS($J:$J,$C:$C,Data!$B$6,$B:$B,$B110)</f>
        <v>0</v>
      </c>
      <c r="N110" s="55">
        <f>SUMIFS($J:$J,$C:$C,Data!$B$7,$B:$B,$B110)</f>
        <v>0</v>
      </c>
      <c r="O110" s="55">
        <f>SUMIFS($J:$J,$C:$C,Data!$B$8,$B:$B,$B110)</f>
        <v>0</v>
      </c>
      <c r="P110" s="55">
        <f t="shared" si="20"/>
        <v>0</v>
      </c>
      <c r="Q110" s="55">
        <f t="shared" si="21"/>
        <v>0</v>
      </c>
      <c r="R110" s="25" t="b">
        <f>AND($L110="A",$C$5=Data!$G$24)</f>
        <v>0</v>
      </c>
      <c r="S110" s="25" t="b">
        <f>AND($L110="A",$C$5=Data!$G$23)</f>
        <v>0</v>
      </c>
      <c r="T110" s="55">
        <f t="shared" si="22"/>
        <v>0</v>
      </c>
      <c r="U110" s="55">
        <f t="shared" si="16"/>
        <v>0</v>
      </c>
      <c r="V110" s="25" t="b">
        <f>AND($L110="B",$C$6=Data!$G$24)</f>
        <v>0</v>
      </c>
      <c r="W110" s="25" t="b">
        <f>AND($L110="B",$C$6=Data!$G$23)</f>
        <v>0</v>
      </c>
      <c r="X110" s="55">
        <f t="shared" si="23"/>
        <v>0</v>
      </c>
      <c r="Y110" s="55">
        <f t="shared" si="17"/>
        <v>0</v>
      </c>
      <c r="Z110" s="25" t="b">
        <f>AND($L110="C",$C$7=Data!$G$24)</f>
        <v>0</v>
      </c>
      <c r="AA110" s="25" t="b">
        <f>AND($L110="C",$C$7=Data!$G$23)</f>
        <v>0</v>
      </c>
      <c r="AB110" s="55">
        <f t="shared" si="24"/>
        <v>0</v>
      </c>
      <c r="AC110" s="55">
        <f t="shared" si="18"/>
        <v>0</v>
      </c>
      <c r="AE110" s="55">
        <f t="shared" si="25"/>
        <v>0</v>
      </c>
      <c r="AG110" s="125" t="b">
        <f>OR(AND($C$5=Data!$G$24,K110="A"),AND($C$6=Data!$G$24,K110="B"),AND($C$7=Data!$G$24,K110="C"))*COUNTIFS(B:B,B110,K:K,K110,B:B,"&lt;&gt;"&amp;"",C:C,"&lt;&gt;"&amp;"")&gt;1</f>
        <v>0</v>
      </c>
      <c r="AH110" s="125" t="b">
        <f t="shared" si="26"/>
        <v>0</v>
      </c>
      <c r="AI110" s="55">
        <f t="shared" si="27"/>
        <v>0</v>
      </c>
    </row>
    <row r="111" spans="1:35" ht="30.75" customHeight="1" x14ac:dyDescent="0.25">
      <c r="A111" s="57"/>
      <c r="B111" s="57"/>
      <c r="C111" s="59"/>
      <c r="D111" s="119"/>
      <c r="E111" s="43"/>
      <c r="F111" s="43"/>
      <c r="G111" s="58"/>
      <c r="H111" s="123"/>
      <c r="I111" s="132"/>
      <c r="J111" s="135">
        <f t="shared" si="19"/>
        <v>0</v>
      </c>
      <c r="K111" s="64" t="str">
        <f t="shared" si="14"/>
        <v>0</v>
      </c>
      <c r="L111" s="65" t="str">
        <f t="shared" si="15"/>
        <v>0</v>
      </c>
      <c r="M111" s="55">
        <f>SUMIFS($J:$J,$C:$C,Data!$B$6,$B:$B,$B111)</f>
        <v>0</v>
      </c>
      <c r="N111" s="55">
        <f>SUMIFS($J:$J,$C:$C,Data!$B$7,$B:$B,$B111)</f>
        <v>0</v>
      </c>
      <c r="O111" s="55">
        <f>SUMIFS($J:$J,$C:$C,Data!$B$8,$B:$B,$B111)</f>
        <v>0</v>
      </c>
      <c r="P111" s="55">
        <f t="shared" si="20"/>
        <v>0</v>
      </c>
      <c r="Q111" s="55">
        <f t="shared" si="21"/>
        <v>0</v>
      </c>
      <c r="R111" s="25" t="b">
        <f>AND($L111="A",$C$5=Data!$G$24)</f>
        <v>0</v>
      </c>
      <c r="S111" s="25" t="b">
        <f>AND($L111="A",$C$5=Data!$G$23)</f>
        <v>0</v>
      </c>
      <c r="T111" s="55">
        <f t="shared" si="22"/>
        <v>0</v>
      </c>
      <c r="U111" s="55">
        <f t="shared" si="16"/>
        <v>0</v>
      </c>
      <c r="V111" s="25" t="b">
        <f>AND($L111="B",$C$6=Data!$G$24)</f>
        <v>0</v>
      </c>
      <c r="W111" s="25" t="b">
        <f>AND($L111="B",$C$6=Data!$G$23)</f>
        <v>0</v>
      </c>
      <c r="X111" s="55">
        <f t="shared" si="23"/>
        <v>0</v>
      </c>
      <c r="Y111" s="55">
        <f t="shared" si="17"/>
        <v>0</v>
      </c>
      <c r="Z111" s="25" t="b">
        <f>AND($L111="C",$C$7=Data!$G$24)</f>
        <v>0</v>
      </c>
      <c r="AA111" s="25" t="b">
        <f>AND($L111="C",$C$7=Data!$G$23)</f>
        <v>0</v>
      </c>
      <c r="AB111" s="55">
        <f t="shared" si="24"/>
        <v>0</v>
      </c>
      <c r="AC111" s="55">
        <f t="shared" si="18"/>
        <v>0</v>
      </c>
      <c r="AE111" s="55">
        <f t="shared" si="25"/>
        <v>0</v>
      </c>
      <c r="AG111" s="125" t="b">
        <f>OR(AND($C$5=Data!$G$24,K111="A"),AND($C$6=Data!$G$24,K111="B"),AND($C$7=Data!$G$24,K111="C"))*COUNTIFS(B:B,B111,K:K,K111,B:B,"&lt;&gt;"&amp;"",C:C,"&lt;&gt;"&amp;"")&gt;1</f>
        <v>0</v>
      </c>
      <c r="AH111" s="125" t="b">
        <f t="shared" si="26"/>
        <v>0</v>
      </c>
      <c r="AI111" s="55">
        <f t="shared" si="27"/>
        <v>0</v>
      </c>
    </row>
    <row r="112" spans="1:35" ht="30.75" customHeight="1" x14ac:dyDescent="0.25">
      <c r="A112" s="57"/>
      <c r="B112" s="57"/>
      <c r="C112" s="59"/>
      <c r="D112" s="119"/>
      <c r="E112" s="43"/>
      <c r="F112" s="43"/>
      <c r="G112" s="58"/>
      <c r="H112" s="123"/>
      <c r="I112" s="132"/>
      <c r="J112" s="135">
        <f t="shared" si="19"/>
        <v>0</v>
      </c>
      <c r="K112" s="64" t="str">
        <f t="shared" si="14"/>
        <v>0</v>
      </c>
      <c r="L112" s="65" t="str">
        <f t="shared" si="15"/>
        <v>0</v>
      </c>
      <c r="M112" s="55">
        <f>SUMIFS($J:$J,$C:$C,Data!$B$6,$B:$B,$B112)</f>
        <v>0</v>
      </c>
      <c r="N112" s="55">
        <f>SUMIFS($J:$J,$C:$C,Data!$B$7,$B:$B,$B112)</f>
        <v>0</v>
      </c>
      <c r="O112" s="55">
        <f>SUMIFS($J:$J,$C:$C,Data!$B$8,$B:$B,$B112)</f>
        <v>0</v>
      </c>
      <c r="P112" s="55">
        <f t="shared" si="20"/>
        <v>0</v>
      </c>
      <c r="Q112" s="55">
        <f t="shared" si="21"/>
        <v>0</v>
      </c>
      <c r="R112" s="25" t="b">
        <f>AND($L112="A",$C$5=Data!$G$24)</f>
        <v>0</v>
      </c>
      <c r="S112" s="25" t="b">
        <f>AND($L112="A",$C$5=Data!$G$23)</f>
        <v>0</v>
      </c>
      <c r="T112" s="55">
        <f t="shared" si="22"/>
        <v>0</v>
      </c>
      <c r="U112" s="55">
        <f t="shared" si="16"/>
        <v>0</v>
      </c>
      <c r="V112" s="25" t="b">
        <f>AND($L112="B",$C$6=Data!$G$24)</f>
        <v>0</v>
      </c>
      <c r="W112" s="25" t="b">
        <f>AND($L112="B",$C$6=Data!$G$23)</f>
        <v>0</v>
      </c>
      <c r="X112" s="55">
        <f t="shared" si="23"/>
        <v>0</v>
      </c>
      <c r="Y112" s="55">
        <f t="shared" si="17"/>
        <v>0</v>
      </c>
      <c r="Z112" s="25" t="b">
        <f>AND($L112="C",$C$7=Data!$G$24)</f>
        <v>0</v>
      </c>
      <c r="AA112" s="25" t="b">
        <f>AND($L112="C",$C$7=Data!$G$23)</f>
        <v>0</v>
      </c>
      <c r="AB112" s="55">
        <f t="shared" si="24"/>
        <v>0</v>
      </c>
      <c r="AC112" s="55">
        <f t="shared" si="18"/>
        <v>0</v>
      </c>
      <c r="AE112" s="55">
        <f t="shared" si="25"/>
        <v>0</v>
      </c>
      <c r="AG112" s="125" t="b">
        <f>OR(AND($C$5=Data!$G$24,K112="A"),AND($C$6=Data!$G$24,K112="B"),AND($C$7=Data!$G$24,K112="C"))*COUNTIFS(B:B,B112,K:K,K112,B:B,"&lt;&gt;"&amp;"",C:C,"&lt;&gt;"&amp;"")&gt;1</f>
        <v>0</v>
      </c>
      <c r="AH112" s="125" t="b">
        <f t="shared" si="26"/>
        <v>0</v>
      </c>
      <c r="AI112" s="55">
        <f t="shared" si="27"/>
        <v>0</v>
      </c>
    </row>
    <row r="113" spans="1:35" ht="30.75" customHeight="1" x14ac:dyDescent="0.25">
      <c r="A113" s="57"/>
      <c r="B113" s="57"/>
      <c r="C113" s="59"/>
      <c r="D113" s="119"/>
      <c r="E113" s="43"/>
      <c r="F113" s="43"/>
      <c r="G113" s="58"/>
      <c r="H113" s="123"/>
      <c r="I113" s="132"/>
      <c r="J113" s="135">
        <f t="shared" si="19"/>
        <v>0</v>
      </c>
      <c r="K113" s="64" t="str">
        <f t="shared" si="14"/>
        <v>0</v>
      </c>
      <c r="L113" s="65" t="str">
        <f t="shared" si="15"/>
        <v>0</v>
      </c>
      <c r="M113" s="55">
        <f>SUMIFS($J:$J,$C:$C,Data!$B$6,$B:$B,$B113)</f>
        <v>0</v>
      </c>
      <c r="N113" s="55">
        <f>SUMIFS($J:$J,$C:$C,Data!$B$7,$B:$B,$B113)</f>
        <v>0</v>
      </c>
      <c r="O113" s="55">
        <f>SUMIFS($J:$J,$C:$C,Data!$B$8,$B:$B,$B113)</f>
        <v>0</v>
      </c>
      <c r="P113" s="55">
        <f t="shared" si="20"/>
        <v>0</v>
      </c>
      <c r="Q113" s="55">
        <f t="shared" si="21"/>
        <v>0</v>
      </c>
      <c r="R113" s="25" t="b">
        <f>AND($L113="A",$C$5=Data!$G$24)</f>
        <v>0</v>
      </c>
      <c r="S113" s="25" t="b">
        <f>AND($L113="A",$C$5=Data!$G$23)</f>
        <v>0</v>
      </c>
      <c r="T113" s="55">
        <f t="shared" si="22"/>
        <v>0</v>
      </c>
      <c r="U113" s="55">
        <f t="shared" si="16"/>
        <v>0</v>
      </c>
      <c r="V113" s="25" t="b">
        <f>AND($L113="B",$C$6=Data!$G$24)</f>
        <v>0</v>
      </c>
      <c r="W113" s="25" t="b">
        <f>AND($L113="B",$C$6=Data!$G$23)</f>
        <v>0</v>
      </c>
      <c r="X113" s="55">
        <f t="shared" si="23"/>
        <v>0</v>
      </c>
      <c r="Y113" s="55">
        <f t="shared" si="17"/>
        <v>0</v>
      </c>
      <c r="Z113" s="25" t="b">
        <f>AND($L113="C",$C$7=Data!$G$24)</f>
        <v>0</v>
      </c>
      <c r="AA113" s="25" t="b">
        <f>AND($L113="C",$C$7=Data!$G$23)</f>
        <v>0</v>
      </c>
      <c r="AB113" s="55">
        <f t="shared" si="24"/>
        <v>0</v>
      </c>
      <c r="AC113" s="55">
        <f t="shared" si="18"/>
        <v>0</v>
      </c>
      <c r="AE113" s="55">
        <f t="shared" si="25"/>
        <v>0</v>
      </c>
      <c r="AG113" s="125" t="b">
        <f>OR(AND($C$5=Data!$G$24,K113="A"),AND($C$6=Data!$G$24,K113="B"),AND($C$7=Data!$G$24,K113="C"))*COUNTIFS(B:B,B113,K:K,K113,B:B,"&lt;&gt;"&amp;"",C:C,"&lt;&gt;"&amp;"")&gt;1</f>
        <v>0</v>
      </c>
      <c r="AH113" s="125" t="b">
        <f t="shared" si="26"/>
        <v>0</v>
      </c>
      <c r="AI113" s="55">
        <f t="shared" si="27"/>
        <v>0</v>
      </c>
    </row>
    <row r="114" spans="1:35" ht="30.75" customHeight="1" x14ac:dyDescent="0.25">
      <c r="A114" s="57"/>
      <c r="B114" s="57"/>
      <c r="C114" s="59"/>
      <c r="D114" s="119"/>
      <c r="E114" s="43"/>
      <c r="F114" s="43"/>
      <c r="G114" s="58"/>
      <c r="H114" s="123"/>
      <c r="I114" s="132"/>
      <c r="J114" s="135">
        <f t="shared" si="19"/>
        <v>0</v>
      </c>
      <c r="K114" s="64" t="str">
        <f t="shared" si="14"/>
        <v>0</v>
      </c>
      <c r="L114" s="65" t="str">
        <f t="shared" si="15"/>
        <v>0</v>
      </c>
      <c r="M114" s="55">
        <f>SUMIFS($J:$J,$C:$C,Data!$B$6,$B:$B,$B114)</f>
        <v>0</v>
      </c>
      <c r="N114" s="55">
        <f>SUMIFS($J:$J,$C:$C,Data!$B$7,$B:$B,$B114)</f>
        <v>0</v>
      </c>
      <c r="O114" s="55">
        <f>SUMIFS($J:$J,$C:$C,Data!$B$8,$B:$B,$B114)</f>
        <v>0</v>
      </c>
      <c r="P114" s="55">
        <f t="shared" si="20"/>
        <v>0</v>
      </c>
      <c r="Q114" s="55">
        <f t="shared" si="21"/>
        <v>0</v>
      </c>
      <c r="R114" s="25" t="b">
        <f>AND($L114="A",$C$5=Data!$G$24)</f>
        <v>0</v>
      </c>
      <c r="S114" s="25" t="b">
        <f>AND($L114="A",$C$5=Data!$G$23)</f>
        <v>0</v>
      </c>
      <c r="T114" s="55">
        <f t="shared" si="22"/>
        <v>0</v>
      </c>
      <c r="U114" s="55">
        <f t="shared" si="16"/>
        <v>0</v>
      </c>
      <c r="V114" s="25" t="b">
        <f>AND($L114="B",$C$6=Data!$G$24)</f>
        <v>0</v>
      </c>
      <c r="W114" s="25" t="b">
        <f>AND($L114="B",$C$6=Data!$G$23)</f>
        <v>0</v>
      </c>
      <c r="X114" s="55">
        <f t="shared" si="23"/>
        <v>0</v>
      </c>
      <c r="Y114" s="55">
        <f t="shared" si="17"/>
        <v>0</v>
      </c>
      <c r="Z114" s="25" t="b">
        <f>AND($L114="C",$C$7=Data!$G$24)</f>
        <v>0</v>
      </c>
      <c r="AA114" s="25" t="b">
        <f>AND($L114="C",$C$7=Data!$G$23)</f>
        <v>0</v>
      </c>
      <c r="AB114" s="55">
        <f t="shared" si="24"/>
        <v>0</v>
      </c>
      <c r="AC114" s="55">
        <f t="shared" si="18"/>
        <v>0</v>
      </c>
      <c r="AE114" s="55">
        <f t="shared" si="25"/>
        <v>0</v>
      </c>
      <c r="AG114" s="125" t="b">
        <f>OR(AND($C$5=Data!$G$24,K114="A"),AND($C$6=Data!$G$24,K114="B"),AND($C$7=Data!$G$24,K114="C"))*COUNTIFS(B:B,B114,K:K,K114,B:B,"&lt;&gt;"&amp;"",C:C,"&lt;&gt;"&amp;"")&gt;1</f>
        <v>0</v>
      </c>
      <c r="AH114" s="125" t="b">
        <f t="shared" si="26"/>
        <v>0</v>
      </c>
      <c r="AI114" s="55">
        <f t="shared" si="27"/>
        <v>0</v>
      </c>
    </row>
    <row r="115" spans="1:35" ht="30.75" customHeight="1" x14ac:dyDescent="0.25">
      <c r="A115" s="57"/>
      <c r="B115" s="57"/>
      <c r="C115" s="59"/>
      <c r="D115" s="119"/>
      <c r="E115" s="43"/>
      <c r="F115" s="43"/>
      <c r="G115" s="58"/>
      <c r="H115" s="123"/>
      <c r="I115" s="132"/>
      <c r="J115" s="135">
        <f t="shared" si="19"/>
        <v>0</v>
      </c>
      <c r="K115" s="64" t="str">
        <f t="shared" si="14"/>
        <v>0</v>
      </c>
      <c r="L115" s="65" t="str">
        <f t="shared" si="15"/>
        <v>0</v>
      </c>
      <c r="M115" s="55">
        <f>SUMIFS($J:$J,$C:$C,Data!$B$6,$B:$B,$B115)</f>
        <v>0</v>
      </c>
      <c r="N115" s="55">
        <f>SUMIFS($J:$J,$C:$C,Data!$B$7,$B:$B,$B115)</f>
        <v>0</v>
      </c>
      <c r="O115" s="55">
        <f>SUMIFS($J:$J,$C:$C,Data!$B$8,$B:$B,$B115)</f>
        <v>0</v>
      </c>
      <c r="P115" s="55">
        <f t="shared" si="20"/>
        <v>0</v>
      </c>
      <c r="Q115" s="55">
        <f t="shared" si="21"/>
        <v>0</v>
      </c>
      <c r="R115" s="25" t="b">
        <f>AND($L115="A",$C$5=Data!$G$24)</f>
        <v>0</v>
      </c>
      <c r="S115" s="25" t="b">
        <f>AND($L115="A",$C$5=Data!$G$23)</f>
        <v>0</v>
      </c>
      <c r="T115" s="55">
        <f t="shared" si="22"/>
        <v>0</v>
      </c>
      <c r="U115" s="55">
        <f t="shared" si="16"/>
        <v>0</v>
      </c>
      <c r="V115" s="25" t="b">
        <f>AND($L115="B",$C$6=Data!$G$24)</f>
        <v>0</v>
      </c>
      <c r="W115" s="25" t="b">
        <f>AND($L115="B",$C$6=Data!$G$23)</f>
        <v>0</v>
      </c>
      <c r="X115" s="55">
        <f t="shared" si="23"/>
        <v>0</v>
      </c>
      <c r="Y115" s="55">
        <f t="shared" si="17"/>
        <v>0</v>
      </c>
      <c r="Z115" s="25" t="b">
        <f>AND($L115="C",$C$7=Data!$G$24)</f>
        <v>0</v>
      </c>
      <c r="AA115" s="25" t="b">
        <f>AND($L115="C",$C$7=Data!$G$23)</f>
        <v>0</v>
      </c>
      <c r="AB115" s="55">
        <f t="shared" si="24"/>
        <v>0</v>
      </c>
      <c r="AC115" s="55">
        <f t="shared" si="18"/>
        <v>0</v>
      </c>
      <c r="AE115" s="55">
        <f t="shared" si="25"/>
        <v>0</v>
      </c>
      <c r="AG115" s="125" t="b">
        <f>OR(AND($C$5=Data!$G$24,K115="A"),AND($C$6=Data!$G$24,K115="B"),AND($C$7=Data!$G$24,K115="C"))*COUNTIFS(B:B,B115,K:K,K115,B:B,"&lt;&gt;"&amp;"",C:C,"&lt;&gt;"&amp;"")&gt;1</f>
        <v>0</v>
      </c>
      <c r="AH115" s="125" t="b">
        <f t="shared" si="26"/>
        <v>0</v>
      </c>
      <c r="AI115" s="55">
        <f t="shared" si="27"/>
        <v>0</v>
      </c>
    </row>
    <row r="116" spans="1:35" ht="30.75" customHeight="1" x14ac:dyDescent="0.25">
      <c r="A116" s="57"/>
      <c r="B116" s="57"/>
      <c r="C116" s="59"/>
      <c r="D116" s="119"/>
      <c r="E116" s="43"/>
      <c r="F116" s="43"/>
      <c r="G116" s="58"/>
      <c r="H116" s="123"/>
      <c r="I116" s="132"/>
      <c r="J116" s="135">
        <f t="shared" si="19"/>
        <v>0</v>
      </c>
      <c r="K116" s="64" t="str">
        <f t="shared" si="14"/>
        <v>0</v>
      </c>
      <c r="L116" s="65" t="str">
        <f t="shared" si="15"/>
        <v>0</v>
      </c>
      <c r="M116" s="55">
        <f>SUMIFS($J:$J,$C:$C,Data!$B$6,$B:$B,$B116)</f>
        <v>0</v>
      </c>
      <c r="N116" s="55">
        <f>SUMIFS($J:$J,$C:$C,Data!$B$7,$B:$B,$B116)</f>
        <v>0</v>
      </c>
      <c r="O116" s="55">
        <f>SUMIFS($J:$J,$C:$C,Data!$B$8,$B:$B,$B116)</f>
        <v>0</v>
      </c>
      <c r="P116" s="55">
        <f t="shared" si="20"/>
        <v>0</v>
      </c>
      <c r="Q116" s="55">
        <f t="shared" si="21"/>
        <v>0</v>
      </c>
      <c r="R116" s="25" t="b">
        <f>AND($L116="A",$C$5=Data!$G$24)</f>
        <v>0</v>
      </c>
      <c r="S116" s="25" t="b">
        <f>AND($L116="A",$C$5=Data!$G$23)</f>
        <v>0</v>
      </c>
      <c r="T116" s="55">
        <f t="shared" si="22"/>
        <v>0</v>
      </c>
      <c r="U116" s="55">
        <f t="shared" si="16"/>
        <v>0</v>
      </c>
      <c r="V116" s="25" t="b">
        <f>AND($L116="B",$C$6=Data!$G$24)</f>
        <v>0</v>
      </c>
      <c r="W116" s="25" t="b">
        <f>AND($L116="B",$C$6=Data!$G$23)</f>
        <v>0</v>
      </c>
      <c r="X116" s="55">
        <f t="shared" si="23"/>
        <v>0</v>
      </c>
      <c r="Y116" s="55">
        <f t="shared" si="17"/>
        <v>0</v>
      </c>
      <c r="Z116" s="25" t="b">
        <f>AND($L116="C",$C$7=Data!$G$24)</f>
        <v>0</v>
      </c>
      <c r="AA116" s="25" t="b">
        <f>AND($L116="C",$C$7=Data!$G$23)</f>
        <v>0</v>
      </c>
      <c r="AB116" s="55">
        <f t="shared" si="24"/>
        <v>0</v>
      </c>
      <c r="AC116" s="55">
        <f t="shared" si="18"/>
        <v>0</v>
      </c>
      <c r="AE116" s="55">
        <f t="shared" si="25"/>
        <v>0</v>
      </c>
      <c r="AG116" s="125" t="b">
        <f>OR(AND($C$5=Data!$G$24,K116="A"),AND($C$6=Data!$G$24,K116="B"),AND($C$7=Data!$G$24,K116="C"))*COUNTIFS(B:B,B116,K:K,K116,B:B,"&lt;&gt;"&amp;"",C:C,"&lt;&gt;"&amp;"")&gt;1</f>
        <v>0</v>
      </c>
      <c r="AH116" s="125" t="b">
        <f t="shared" si="26"/>
        <v>0</v>
      </c>
      <c r="AI116" s="55">
        <f t="shared" si="27"/>
        <v>0</v>
      </c>
    </row>
    <row r="117" spans="1:35" ht="30.75" customHeight="1" x14ac:dyDescent="0.25">
      <c r="A117" s="57"/>
      <c r="B117" s="57"/>
      <c r="C117" s="59"/>
      <c r="D117" s="119"/>
      <c r="E117" s="43"/>
      <c r="F117" s="43"/>
      <c r="G117" s="58"/>
      <c r="H117" s="123"/>
      <c r="I117" s="132"/>
      <c r="J117" s="135">
        <f t="shared" si="19"/>
        <v>0</v>
      </c>
      <c r="K117" s="64" t="str">
        <f t="shared" si="14"/>
        <v>0</v>
      </c>
      <c r="L117" s="65" t="str">
        <f t="shared" si="15"/>
        <v>0</v>
      </c>
      <c r="M117" s="55">
        <f>SUMIFS($J:$J,$C:$C,Data!$B$6,$B:$B,$B117)</f>
        <v>0</v>
      </c>
      <c r="N117" s="55">
        <f>SUMIFS($J:$J,$C:$C,Data!$B$7,$B:$B,$B117)</f>
        <v>0</v>
      </c>
      <c r="O117" s="55">
        <f>SUMIFS($J:$J,$C:$C,Data!$B$8,$B:$B,$B117)</f>
        <v>0</v>
      </c>
      <c r="P117" s="55">
        <f t="shared" si="20"/>
        <v>0</v>
      </c>
      <c r="Q117" s="55">
        <f t="shared" si="21"/>
        <v>0</v>
      </c>
      <c r="R117" s="25" t="b">
        <f>AND($L117="A",$C$5=Data!$G$24)</f>
        <v>0</v>
      </c>
      <c r="S117" s="25" t="b">
        <f>AND($L117="A",$C$5=Data!$G$23)</f>
        <v>0</v>
      </c>
      <c r="T117" s="55">
        <f t="shared" si="22"/>
        <v>0</v>
      </c>
      <c r="U117" s="55">
        <f t="shared" si="16"/>
        <v>0</v>
      </c>
      <c r="V117" s="25" t="b">
        <f>AND($L117="B",$C$6=Data!$G$24)</f>
        <v>0</v>
      </c>
      <c r="W117" s="25" t="b">
        <f>AND($L117="B",$C$6=Data!$G$23)</f>
        <v>0</v>
      </c>
      <c r="X117" s="55">
        <f t="shared" si="23"/>
        <v>0</v>
      </c>
      <c r="Y117" s="55">
        <f t="shared" si="17"/>
        <v>0</v>
      </c>
      <c r="Z117" s="25" t="b">
        <f>AND($L117="C",$C$7=Data!$G$24)</f>
        <v>0</v>
      </c>
      <c r="AA117" s="25" t="b">
        <f>AND($L117="C",$C$7=Data!$G$23)</f>
        <v>0</v>
      </c>
      <c r="AB117" s="55">
        <f t="shared" si="24"/>
        <v>0</v>
      </c>
      <c r="AC117" s="55">
        <f t="shared" si="18"/>
        <v>0</v>
      </c>
      <c r="AE117" s="55">
        <f t="shared" si="25"/>
        <v>0</v>
      </c>
      <c r="AG117" s="125" t="b">
        <f>OR(AND($C$5=Data!$G$24,K117="A"),AND($C$6=Data!$G$24,K117="B"),AND($C$7=Data!$G$24,K117="C"))*COUNTIFS(B:B,B117,K:K,K117,B:B,"&lt;&gt;"&amp;"",C:C,"&lt;&gt;"&amp;"")&gt;1</f>
        <v>0</v>
      </c>
      <c r="AH117" s="125" t="b">
        <f t="shared" si="26"/>
        <v>0</v>
      </c>
      <c r="AI117" s="55">
        <f t="shared" si="27"/>
        <v>0</v>
      </c>
    </row>
    <row r="118" spans="1:35" ht="30.75" customHeight="1" x14ac:dyDescent="0.25">
      <c r="A118" s="57"/>
      <c r="B118" s="57"/>
      <c r="C118" s="59"/>
      <c r="D118" s="119"/>
      <c r="E118" s="43"/>
      <c r="F118" s="43"/>
      <c r="G118" s="58"/>
      <c r="H118" s="123"/>
      <c r="I118" s="132"/>
      <c r="J118" s="135">
        <f t="shared" si="19"/>
        <v>0</v>
      </c>
      <c r="K118" s="64" t="str">
        <f t="shared" si="14"/>
        <v>0</v>
      </c>
      <c r="L118" s="65" t="str">
        <f t="shared" si="15"/>
        <v>0</v>
      </c>
      <c r="M118" s="55">
        <f>SUMIFS($J:$J,$C:$C,Data!$B$6,$B:$B,$B118)</f>
        <v>0</v>
      </c>
      <c r="N118" s="55">
        <f>SUMIFS($J:$J,$C:$C,Data!$B$7,$B:$B,$B118)</f>
        <v>0</v>
      </c>
      <c r="O118" s="55">
        <f>SUMIFS($J:$J,$C:$C,Data!$B$8,$B:$B,$B118)</f>
        <v>0</v>
      </c>
      <c r="P118" s="55">
        <f t="shared" si="20"/>
        <v>0</v>
      </c>
      <c r="Q118" s="55">
        <f t="shared" si="21"/>
        <v>0</v>
      </c>
      <c r="R118" s="25" t="b">
        <f>AND($L118="A",$C$5=Data!$G$24)</f>
        <v>0</v>
      </c>
      <c r="S118" s="25" t="b">
        <f>AND($L118="A",$C$5=Data!$G$23)</f>
        <v>0</v>
      </c>
      <c r="T118" s="55">
        <f t="shared" si="22"/>
        <v>0</v>
      </c>
      <c r="U118" s="55">
        <f t="shared" si="16"/>
        <v>0</v>
      </c>
      <c r="V118" s="25" t="b">
        <f>AND($L118="B",$C$6=Data!$G$24)</f>
        <v>0</v>
      </c>
      <c r="W118" s="25" t="b">
        <f>AND($L118="B",$C$6=Data!$G$23)</f>
        <v>0</v>
      </c>
      <c r="X118" s="55">
        <f t="shared" si="23"/>
        <v>0</v>
      </c>
      <c r="Y118" s="55">
        <f t="shared" si="17"/>
        <v>0</v>
      </c>
      <c r="Z118" s="25" t="b">
        <f>AND($L118="C",$C$7=Data!$G$24)</f>
        <v>0</v>
      </c>
      <c r="AA118" s="25" t="b">
        <f>AND($L118="C",$C$7=Data!$G$23)</f>
        <v>0</v>
      </c>
      <c r="AB118" s="55">
        <f t="shared" si="24"/>
        <v>0</v>
      </c>
      <c r="AC118" s="55">
        <f t="shared" si="18"/>
        <v>0</v>
      </c>
      <c r="AE118" s="55">
        <f t="shared" si="25"/>
        <v>0</v>
      </c>
      <c r="AG118" s="125" t="b">
        <f>OR(AND($C$5=Data!$G$24,K118="A"),AND($C$6=Data!$G$24,K118="B"),AND($C$7=Data!$G$24,K118="C"))*COUNTIFS(B:B,B118,K:K,K118,B:B,"&lt;&gt;"&amp;"",C:C,"&lt;&gt;"&amp;"")&gt;1</f>
        <v>0</v>
      </c>
      <c r="AH118" s="125" t="b">
        <f t="shared" si="26"/>
        <v>0</v>
      </c>
      <c r="AI118" s="55">
        <f t="shared" si="27"/>
        <v>0</v>
      </c>
    </row>
    <row r="119" spans="1:35" ht="30.75" customHeight="1" x14ac:dyDescent="0.25">
      <c r="A119" s="57"/>
      <c r="B119" s="57"/>
      <c r="C119" s="59"/>
      <c r="D119" s="119"/>
      <c r="E119" s="43"/>
      <c r="F119" s="43"/>
      <c r="G119" s="58"/>
      <c r="H119" s="123"/>
      <c r="I119" s="132"/>
      <c r="J119" s="135">
        <f t="shared" si="19"/>
        <v>0</v>
      </c>
      <c r="K119" s="64" t="str">
        <f t="shared" si="14"/>
        <v>0</v>
      </c>
      <c r="L119" s="65" t="str">
        <f t="shared" si="15"/>
        <v>0</v>
      </c>
      <c r="M119" s="55">
        <f>SUMIFS($J:$J,$C:$C,Data!$B$6,$B:$B,$B119)</f>
        <v>0</v>
      </c>
      <c r="N119" s="55">
        <f>SUMIFS($J:$J,$C:$C,Data!$B$7,$B:$B,$B119)</f>
        <v>0</v>
      </c>
      <c r="O119" s="55">
        <f>SUMIFS($J:$J,$C:$C,Data!$B$8,$B:$B,$B119)</f>
        <v>0</v>
      </c>
      <c r="P119" s="55">
        <f t="shared" si="20"/>
        <v>0</v>
      </c>
      <c r="Q119" s="55">
        <f t="shared" si="21"/>
        <v>0</v>
      </c>
      <c r="R119" s="25" t="b">
        <f>AND($L119="A",$C$5=Data!$G$24)</f>
        <v>0</v>
      </c>
      <c r="S119" s="25" t="b">
        <f>AND($L119="A",$C$5=Data!$G$23)</f>
        <v>0</v>
      </c>
      <c r="T119" s="55">
        <f t="shared" si="22"/>
        <v>0</v>
      </c>
      <c r="U119" s="55">
        <f t="shared" si="16"/>
        <v>0</v>
      </c>
      <c r="V119" s="25" t="b">
        <f>AND($L119="B",$C$6=Data!$G$24)</f>
        <v>0</v>
      </c>
      <c r="W119" s="25" t="b">
        <f>AND($L119="B",$C$6=Data!$G$23)</f>
        <v>0</v>
      </c>
      <c r="X119" s="55">
        <f t="shared" si="23"/>
        <v>0</v>
      </c>
      <c r="Y119" s="55">
        <f t="shared" si="17"/>
        <v>0</v>
      </c>
      <c r="Z119" s="25" t="b">
        <f>AND($L119="C",$C$7=Data!$G$24)</f>
        <v>0</v>
      </c>
      <c r="AA119" s="25" t="b">
        <f>AND($L119="C",$C$7=Data!$G$23)</f>
        <v>0</v>
      </c>
      <c r="AB119" s="55">
        <f t="shared" si="24"/>
        <v>0</v>
      </c>
      <c r="AC119" s="55">
        <f t="shared" si="18"/>
        <v>0</v>
      </c>
      <c r="AE119" s="55">
        <f t="shared" si="25"/>
        <v>0</v>
      </c>
      <c r="AG119" s="125" t="b">
        <f>OR(AND($C$5=Data!$G$24,K119="A"),AND($C$6=Data!$G$24,K119="B"),AND($C$7=Data!$G$24,K119="C"))*COUNTIFS(B:B,B119,K:K,K119,B:B,"&lt;&gt;"&amp;"",C:C,"&lt;&gt;"&amp;"")&gt;1</f>
        <v>0</v>
      </c>
      <c r="AH119" s="125" t="b">
        <f t="shared" si="26"/>
        <v>0</v>
      </c>
      <c r="AI119" s="55">
        <f t="shared" si="27"/>
        <v>0</v>
      </c>
    </row>
    <row r="120" spans="1:35" ht="30.75" customHeight="1" x14ac:dyDescent="0.25">
      <c r="A120" s="57"/>
      <c r="B120" s="57"/>
      <c r="C120" s="59"/>
      <c r="D120" s="119"/>
      <c r="E120" s="43"/>
      <c r="F120" s="43"/>
      <c r="G120" s="58"/>
      <c r="H120" s="123"/>
      <c r="I120" s="132"/>
      <c r="J120" s="135">
        <f t="shared" si="19"/>
        <v>0</v>
      </c>
      <c r="K120" s="64" t="str">
        <f t="shared" si="14"/>
        <v>0</v>
      </c>
      <c r="L120" s="65" t="str">
        <f t="shared" si="15"/>
        <v>0</v>
      </c>
      <c r="M120" s="55">
        <f>SUMIFS($J:$J,$C:$C,Data!$B$6,$B:$B,$B120)</f>
        <v>0</v>
      </c>
      <c r="N120" s="55">
        <f>SUMIFS($J:$J,$C:$C,Data!$B$7,$B:$B,$B120)</f>
        <v>0</v>
      </c>
      <c r="O120" s="55">
        <f>SUMIFS($J:$J,$C:$C,Data!$B$8,$B:$B,$B120)</f>
        <v>0</v>
      </c>
      <c r="P120" s="55">
        <f t="shared" si="20"/>
        <v>0</v>
      </c>
      <c r="Q120" s="55">
        <f t="shared" si="21"/>
        <v>0</v>
      </c>
      <c r="R120" s="25" t="b">
        <f>AND($L120="A",$C$5=Data!$G$24)</f>
        <v>0</v>
      </c>
      <c r="S120" s="25" t="b">
        <f>AND($L120="A",$C$5=Data!$G$23)</f>
        <v>0</v>
      </c>
      <c r="T120" s="55">
        <f t="shared" si="22"/>
        <v>0</v>
      </c>
      <c r="U120" s="55">
        <f t="shared" si="16"/>
        <v>0</v>
      </c>
      <c r="V120" s="25" t="b">
        <f>AND($L120="B",$C$6=Data!$G$24)</f>
        <v>0</v>
      </c>
      <c r="W120" s="25" t="b">
        <f>AND($L120="B",$C$6=Data!$G$23)</f>
        <v>0</v>
      </c>
      <c r="X120" s="55">
        <f t="shared" si="23"/>
        <v>0</v>
      </c>
      <c r="Y120" s="55">
        <f t="shared" si="17"/>
        <v>0</v>
      </c>
      <c r="Z120" s="25" t="b">
        <f>AND($L120="C",$C$7=Data!$G$24)</f>
        <v>0</v>
      </c>
      <c r="AA120" s="25" t="b">
        <f>AND($L120="C",$C$7=Data!$G$23)</f>
        <v>0</v>
      </c>
      <c r="AB120" s="55">
        <f t="shared" si="24"/>
        <v>0</v>
      </c>
      <c r="AC120" s="55">
        <f t="shared" si="18"/>
        <v>0</v>
      </c>
      <c r="AE120" s="55">
        <f t="shared" si="25"/>
        <v>0</v>
      </c>
      <c r="AG120" s="125" t="b">
        <f>OR(AND($C$5=Data!$G$24,K120="A"),AND($C$6=Data!$G$24,K120="B"),AND($C$7=Data!$G$24,K120="C"))*COUNTIFS(B:B,B120,K:K,K120,B:B,"&lt;&gt;"&amp;"",C:C,"&lt;&gt;"&amp;"")&gt;1</f>
        <v>0</v>
      </c>
      <c r="AH120" s="125" t="b">
        <f t="shared" si="26"/>
        <v>0</v>
      </c>
      <c r="AI120" s="55">
        <f t="shared" si="27"/>
        <v>0</v>
      </c>
    </row>
    <row r="121" spans="1:35" ht="30.75" customHeight="1" x14ac:dyDescent="0.25">
      <c r="A121" s="57"/>
      <c r="B121" s="57"/>
      <c r="C121" s="59"/>
      <c r="D121" s="119"/>
      <c r="E121" s="43"/>
      <c r="F121" s="43"/>
      <c r="G121" s="58"/>
      <c r="H121" s="123"/>
      <c r="I121" s="132"/>
      <c r="J121" s="135">
        <f t="shared" si="19"/>
        <v>0</v>
      </c>
      <c r="K121" s="64" t="str">
        <f t="shared" si="14"/>
        <v>0</v>
      </c>
      <c r="L121" s="65" t="str">
        <f t="shared" si="15"/>
        <v>0</v>
      </c>
      <c r="M121" s="55">
        <f>SUMIFS($J:$J,$C:$C,Data!$B$6,$B:$B,$B121)</f>
        <v>0</v>
      </c>
      <c r="N121" s="55">
        <f>SUMIFS($J:$J,$C:$C,Data!$B$7,$B:$B,$B121)</f>
        <v>0</v>
      </c>
      <c r="O121" s="55">
        <f>SUMIFS($J:$J,$C:$C,Data!$B$8,$B:$B,$B121)</f>
        <v>0</v>
      </c>
      <c r="P121" s="55">
        <f t="shared" si="20"/>
        <v>0</v>
      </c>
      <c r="Q121" s="55">
        <f t="shared" si="21"/>
        <v>0</v>
      </c>
      <c r="R121" s="25" t="b">
        <f>AND($L121="A",$C$5=Data!$G$24)</f>
        <v>0</v>
      </c>
      <c r="S121" s="25" t="b">
        <f>AND($L121="A",$C$5=Data!$G$23)</f>
        <v>0</v>
      </c>
      <c r="T121" s="55">
        <f t="shared" si="22"/>
        <v>0</v>
      </c>
      <c r="U121" s="55">
        <f t="shared" si="16"/>
        <v>0</v>
      </c>
      <c r="V121" s="25" t="b">
        <f>AND($L121="B",$C$6=Data!$G$24)</f>
        <v>0</v>
      </c>
      <c r="W121" s="25" t="b">
        <f>AND($L121="B",$C$6=Data!$G$23)</f>
        <v>0</v>
      </c>
      <c r="X121" s="55">
        <f t="shared" si="23"/>
        <v>0</v>
      </c>
      <c r="Y121" s="55">
        <f t="shared" si="17"/>
        <v>0</v>
      </c>
      <c r="Z121" s="25" t="b">
        <f>AND($L121="C",$C$7=Data!$G$24)</f>
        <v>0</v>
      </c>
      <c r="AA121" s="25" t="b">
        <f>AND($L121="C",$C$7=Data!$G$23)</f>
        <v>0</v>
      </c>
      <c r="AB121" s="55">
        <f t="shared" si="24"/>
        <v>0</v>
      </c>
      <c r="AC121" s="55">
        <f t="shared" si="18"/>
        <v>0</v>
      </c>
      <c r="AE121" s="55">
        <f t="shared" si="25"/>
        <v>0</v>
      </c>
      <c r="AG121" s="125" t="b">
        <f>OR(AND($C$5=Data!$G$24,K121="A"),AND($C$6=Data!$G$24,K121="B"),AND($C$7=Data!$G$24,K121="C"))*COUNTIFS(B:B,B121,K:K,K121,B:B,"&lt;&gt;"&amp;"",C:C,"&lt;&gt;"&amp;"")&gt;1</f>
        <v>0</v>
      </c>
      <c r="AH121" s="125" t="b">
        <f t="shared" si="26"/>
        <v>0</v>
      </c>
      <c r="AI121" s="55">
        <f t="shared" si="27"/>
        <v>0</v>
      </c>
    </row>
    <row r="122" spans="1:35" ht="30.75" customHeight="1" x14ac:dyDescent="0.25">
      <c r="A122" s="57"/>
      <c r="B122" s="57"/>
      <c r="C122" s="59"/>
      <c r="D122" s="119"/>
      <c r="E122" s="43"/>
      <c r="F122" s="43"/>
      <c r="G122" s="58"/>
      <c r="H122" s="123"/>
      <c r="I122" s="132"/>
      <c r="J122" s="135">
        <f t="shared" si="19"/>
        <v>0</v>
      </c>
      <c r="K122" s="64" t="str">
        <f t="shared" si="14"/>
        <v>0</v>
      </c>
      <c r="L122" s="65" t="str">
        <f t="shared" si="15"/>
        <v>0</v>
      </c>
      <c r="M122" s="55">
        <f>SUMIFS($J:$J,$C:$C,Data!$B$6,$B:$B,$B122)</f>
        <v>0</v>
      </c>
      <c r="N122" s="55">
        <f>SUMIFS($J:$J,$C:$C,Data!$B$7,$B:$B,$B122)</f>
        <v>0</v>
      </c>
      <c r="O122" s="55">
        <f>SUMIFS($J:$J,$C:$C,Data!$B$8,$B:$B,$B122)</f>
        <v>0</v>
      </c>
      <c r="P122" s="55">
        <f t="shared" si="20"/>
        <v>0</v>
      </c>
      <c r="Q122" s="55">
        <f t="shared" si="21"/>
        <v>0</v>
      </c>
      <c r="R122" s="25" t="b">
        <f>AND($L122="A",$C$5=Data!$G$24)</f>
        <v>0</v>
      </c>
      <c r="S122" s="25" t="b">
        <f>AND($L122="A",$C$5=Data!$G$23)</f>
        <v>0</v>
      </c>
      <c r="T122" s="55">
        <f t="shared" si="22"/>
        <v>0</v>
      </c>
      <c r="U122" s="55">
        <f t="shared" si="16"/>
        <v>0</v>
      </c>
      <c r="V122" s="25" t="b">
        <f>AND($L122="B",$C$6=Data!$G$24)</f>
        <v>0</v>
      </c>
      <c r="W122" s="25" t="b">
        <f>AND($L122="B",$C$6=Data!$G$23)</f>
        <v>0</v>
      </c>
      <c r="X122" s="55">
        <f t="shared" si="23"/>
        <v>0</v>
      </c>
      <c r="Y122" s="55">
        <f t="shared" si="17"/>
        <v>0</v>
      </c>
      <c r="Z122" s="25" t="b">
        <f>AND($L122="C",$C$7=Data!$G$24)</f>
        <v>0</v>
      </c>
      <c r="AA122" s="25" t="b">
        <f>AND($L122="C",$C$7=Data!$G$23)</f>
        <v>0</v>
      </c>
      <c r="AB122" s="55">
        <f t="shared" si="24"/>
        <v>0</v>
      </c>
      <c r="AC122" s="55">
        <f t="shared" si="18"/>
        <v>0</v>
      </c>
      <c r="AE122" s="55">
        <f t="shared" si="25"/>
        <v>0</v>
      </c>
      <c r="AG122" s="125" t="b">
        <f>OR(AND($C$5=Data!$G$24,K122="A"),AND($C$6=Data!$G$24,K122="B"),AND($C$7=Data!$G$24,K122="C"))*COUNTIFS(B:B,B122,K:K,K122,B:B,"&lt;&gt;"&amp;"",C:C,"&lt;&gt;"&amp;"")&gt;1</f>
        <v>0</v>
      </c>
      <c r="AH122" s="125" t="b">
        <f t="shared" si="26"/>
        <v>0</v>
      </c>
      <c r="AI122" s="55">
        <f t="shared" si="27"/>
        <v>0</v>
      </c>
    </row>
    <row r="123" spans="1:35" ht="30.75" customHeight="1" x14ac:dyDescent="0.25">
      <c r="A123" s="57"/>
      <c r="B123" s="57"/>
      <c r="C123" s="59"/>
      <c r="D123" s="119"/>
      <c r="E123" s="43"/>
      <c r="F123" s="43"/>
      <c r="G123" s="58"/>
      <c r="H123" s="123"/>
      <c r="I123" s="132"/>
      <c r="J123" s="135">
        <f t="shared" si="19"/>
        <v>0</v>
      </c>
      <c r="K123" s="64" t="str">
        <f t="shared" si="14"/>
        <v>0</v>
      </c>
      <c r="L123" s="65" t="str">
        <f t="shared" si="15"/>
        <v>0</v>
      </c>
      <c r="M123" s="55">
        <f>SUMIFS($J:$J,$C:$C,Data!$B$6,$B:$B,$B123)</f>
        <v>0</v>
      </c>
      <c r="N123" s="55">
        <f>SUMIFS($J:$J,$C:$C,Data!$B$7,$B:$B,$B123)</f>
        <v>0</v>
      </c>
      <c r="O123" s="55">
        <f>SUMIFS($J:$J,$C:$C,Data!$B$8,$B:$B,$B123)</f>
        <v>0</v>
      </c>
      <c r="P123" s="55">
        <f t="shared" si="20"/>
        <v>0</v>
      </c>
      <c r="Q123" s="55">
        <f t="shared" si="21"/>
        <v>0</v>
      </c>
      <c r="R123" s="25" t="b">
        <f>AND($L123="A",$C$5=Data!$G$24)</f>
        <v>0</v>
      </c>
      <c r="S123" s="25" t="b">
        <f>AND($L123="A",$C$5=Data!$G$23)</f>
        <v>0</v>
      </c>
      <c r="T123" s="55">
        <f t="shared" si="22"/>
        <v>0</v>
      </c>
      <c r="U123" s="55">
        <f t="shared" si="16"/>
        <v>0</v>
      </c>
      <c r="V123" s="25" t="b">
        <f>AND($L123="B",$C$6=Data!$G$24)</f>
        <v>0</v>
      </c>
      <c r="W123" s="25" t="b">
        <f>AND($L123="B",$C$6=Data!$G$23)</f>
        <v>0</v>
      </c>
      <c r="X123" s="55">
        <f t="shared" si="23"/>
        <v>0</v>
      </c>
      <c r="Y123" s="55">
        <f t="shared" si="17"/>
        <v>0</v>
      </c>
      <c r="Z123" s="25" t="b">
        <f>AND($L123="C",$C$7=Data!$G$24)</f>
        <v>0</v>
      </c>
      <c r="AA123" s="25" t="b">
        <f>AND($L123="C",$C$7=Data!$G$23)</f>
        <v>0</v>
      </c>
      <c r="AB123" s="55">
        <f t="shared" si="24"/>
        <v>0</v>
      </c>
      <c r="AC123" s="55">
        <f t="shared" si="18"/>
        <v>0</v>
      </c>
      <c r="AE123" s="55">
        <f t="shared" si="25"/>
        <v>0</v>
      </c>
      <c r="AG123" s="125" t="b">
        <f>OR(AND($C$5=Data!$G$24,K123="A"),AND($C$6=Data!$G$24,K123="B"),AND($C$7=Data!$G$24,K123="C"))*COUNTIFS(B:B,B123,K:K,K123,B:B,"&lt;&gt;"&amp;"",C:C,"&lt;&gt;"&amp;"")&gt;1</f>
        <v>0</v>
      </c>
      <c r="AH123" s="125" t="b">
        <f t="shared" si="26"/>
        <v>0</v>
      </c>
      <c r="AI123" s="55">
        <f t="shared" si="27"/>
        <v>0</v>
      </c>
    </row>
    <row r="124" spans="1:35" ht="30.75" customHeight="1" x14ac:dyDescent="0.25">
      <c r="A124" s="57"/>
      <c r="B124" s="57"/>
      <c r="C124" s="59"/>
      <c r="D124" s="119"/>
      <c r="E124" s="43"/>
      <c r="F124" s="43"/>
      <c r="G124" s="58"/>
      <c r="H124" s="123"/>
      <c r="I124" s="132"/>
      <c r="J124" s="135">
        <f t="shared" si="19"/>
        <v>0</v>
      </c>
      <c r="K124" s="64" t="str">
        <f t="shared" si="14"/>
        <v>0</v>
      </c>
      <c r="L124" s="65" t="str">
        <f t="shared" si="15"/>
        <v>0</v>
      </c>
      <c r="M124" s="55">
        <f>SUMIFS($J:$J,$C:$C,Data!$B$6,$B:$B,$B124)</f>
        <v>0</v>
      </c>
      <c r="N124" s="55">
        <f>SUMIFS($J:$J,$C:$C,Data!$B$7,$B:$B,$B124)</f>
        <v>0</v>
      </c>
      <c r="O124" s="55">
        <f>SUMIFS($J:$J,$C:$C,Data!$B$8,$B:$B,$B124)</f>
        <v>0</v>
      </c>
      <c r="P124" s="55">
        <f t="shared" si="20"/>
        <v>0</v>
      </c>
      <c r="Q124" s="55">
        <f t="shared" si="21"/>
        <v>0</v>
      </c>
      <c r="R124" s="25" t="b">
        <f>AND($L124="A",$C$5=Data!$G$24)</f>
        <v>0</v>
      </c>
      <c r="S124" s="25" t="b">
        <f>AND($L124="A",$C$5=Data!$G$23)</f>
        <v>0</v>
      </c>
      <c r="T124" s="55">
        <f t="shared" si="22"/>
        <v>0</v>
      </c>
      <c r="U124" s="55">
        <f t="shared" si="16"/>
        <v>0</v>
      </c>
      <c r="V124" s="25" t="b">
        <f>AND($L124="B",$C$6=Data!$G$24)</f>
        <v>0</v>
      </c>
      <c r="W124" s="25" t="b">
        <f>AND($L124="B",$C$6=Data!$G$23)</f>
        <v>0</v>
      </c>
      <c r="X124" s="55">
        <f t="shared" si="23"/>
        <v>0</v>
      </c>
      <c r="Y124" s="55">
        <f t="shared" si="17"/>
        <v>0</v>
      </c>
      <c r="Z124" s="25" t="b">
        <f>AND($L124="C",$C$7=Data!$G$24)</f>
        <v>0</v>
      </c>
      <c r="AA124" s="25" t="b">
        <f>AND($L124="C",$C$7=Data!$G$23)</f>
        <v>0</v>
      </c>
      <c r="AB124" s="55">
        <f t="shared" si="24"/>
        <v>0</v>
      </c>
      <c r="AC124" s="55">
        <f t="shared" si="18"/>
        <v>0</v>
      </c>
      <c r="AE124" s="55">
        <f t="shared" si="25"/>
        <v>0</v>
      </c>
      <c r="AG124" s="125" t="b">
        <f>OR(AND($C$5=Data!$G$24,K124="A"),AND($C$6=Data!$G$24,K124="B"),AND($C$7=Data!$G$24,K124="C"))*COUNTIFS(B:B,B124,K:K,K124,B:B,"&lt;&gt;"&amp;"",C:C,"&lt;&gt;"&amp;"")&gt;1</f>
        <v>0</v>
      </c>
      <c r="AH124" s="125" t="b">
        <f t="shared" si="26"/>
        <v>0</v>
      </c>
      <c r="AI124" s="55">
        <f t="shared" si="27"/>
        <v>0</v>
      </c>
    </row>
    <row r="125" spans="1:35" ht="30.75" customHeight="1" x14ac:dyDescent="0.25">
      <c r="A125" s="57"/>
      <c r="B125" s="57"/>
      <c r="C125" s="59"/>
      <c r="D125" s="119"/>
      <c r="E125" s="43"/>
      <c r="F125" s="43"/>
      <c r="G125" s="58"/>
      <c r="H125" s="123"/>
      <c r="I125" s="132"/>
      <c r="J125" s="135">
        <f t="shared" si="19"/>
        <v>0</v>
      </c>
      <c r="K125" s="64" t="str">
        <f t="shared" si="14"/>
        <v>0</v>
      </c>
      <c r="L125" s="65" t="str">
        <f t="shared" si="15"/>
        <v>0</v>
      </c>
      <c r="M125" s="55">
        <f>SUMIFS($J:$J,$C:$C,Data!$B$6,$B:$B,$B125)</f>
        <v>0</v>
      </c>
      <c r="N125" s="55">
        <f>SUMIFS($J:$J,$C:$C,Data!$B$7,$B:$B,$B125)</f>
        <v>0</v>
      </c>
      <c r="O125" s="55">
        <f>SUMIFS($J:$J,$C:$C,Data!$B$8,$B:$B,$B125)</f>
        <v>0</v>
      </c>
      <c r="P125" s="55">
        <f t="shared" si="20"/>
        <v>0</v>
      </c>
      <c r="Q125" s="55">
        <f t="shared" si="21"/>
        <v>0</v>
      </c>
      <c r="R125" s="25" t="b">
        <f>AND($L125="A",$C$5=Data!$G$24)</f>
        <v>0</v>
      </c>
      <c r="S125" s="25" t="b">
        <f>AND($L125="A",$C$5=Data!$G$23)</f>
        <v>0</v>
      </c>
      <c r="T125" s="55">
        <f t="shared" si="22"/>
        <v>0</v>
      </c>
      <c r="U125" s="55">
        <f t="shared" si="16"/>
        <v>0</v>
      </c>
      <c r="V125" s="25" t="b">
        <f>AND($L125="B",$C$6=Data!$G$24)</f>
        <v>0</v>
      </c>
      <c r="W125" s="25" t="b">
        <f>AND($L125="B",$C$6=Data!$G$23)</f>
        <v>0</v>
      </c>
      <c r="X125" s="55">
        <f t="shared" si="23"/>
        <v>0</v>
      </c>
      <c r="Y125" s="55">
        <f t="shared" si="17"/>
        <v>0</v>
      </c>
      <c r="Z125" s="25" t="b">
        <f>AND($L125="C",$C$7=Data!$G$24)</f>
        <v>0</v>
      </c>
      <c r="AA125" s="25" t="b">
        <f>AND($L125="C",$C$7=Data!$G$23)</f>
        <v>0</v>
      </c>
      <c r="AB125" s="55">
        <f t="shared" si="24"/>
        <v>0</v>
      </c>
      <c r="AC125" s="55">
        <f t="shared" si="18"/>
        <v>0</v>
      </c>
      <c r="AE125" s="55">
        <f t="shared" si="25"/>
        <v>0</v>
      </c>
      <c r="AG125" s="125" t="b">
        <f>OR(AND($C$5=Data!$G$24,K125="A"),AND($C$6=Data!$G$24,K125="B"),AND($C$7=Data!$G$24,K125="C"))*COUNTIFS(B:B,B125,K:K,K125,B:B,"&lt;&gt;"&amp;"",C:C,"&lt;&gt;"&amp;"")&gt;1</f>
        <v>0</v>
      </c>
      <c r="AH125" s="125" t="b">
        <f t="shared" si="26"/>
        <v>0</v>
      </c>
      <c r="AI125" s="55">
        <f t="shared" si="27"/>
        <v>0</v>
      </c>
    </row>
    <row r="126" spans="1:35" ht="30.75" customHeight="1" x14ac:dyDescent="0.25">
      <c r="A126" s="57"/>
      <c r="B126" s="57"/>
      <c r="C126" s="59"/>
      <c r="D126" s="119"/>
      <c r="E126" s="43"/>
      <c r="F126" s="43"/>
      <c r="G126" s="58"/>
      <c r="H126" s="123"/>
      <c r="I126" s="132"/>
      <c r="J126" s="135">
        <f t="shared" si="19"/>
        <v>0</v>
      </c>
      <c r="K126" s="64" t="str">
        <f t="shared" si="14"/>
        <v>0</v>
      </c>
      <c r="L126" s="65" t="str">
        <f t="shared" si="15"/>
        <v>0</v>
      </c>
      <c r="M126" s="55">
        <f>SUMIFS($J:$J,$C:$C,Data!$B$6,$B:$B,$B126)</f>
        <v>0</v>
      </c>
      <c r="N126" s="55">
        <f>SUMIFS($J:$J,$C:$C,Data!$B$7,$B:$B,$B126)</f>
        <v>0</v>
      </c>
      <c r="O126" s="55">
        <f>SUMIFS($J:$J,$C:$C,Data!$B$8,$B:$B,$B126)</f>
        <v>0</v>
      </c>
      <c r="P126" s="55">
        <f t="shared" si="20"/>
        <v>0</v>
      </c>
      <c r="Q126" s="55">
        <f t="shared" si="21"/>
        <v>0</v>
      </c>
      <c r="R126" s="25" t="b">
        <f>AND($L126="A",$C$5=Data!$G$24)</f>
        <v>0</v>
      </c>
      <c r="S126" s="25" t="b">
        <f>AND($L126="A",$C$5=Data!$G$23)</f>
        <v>0</v>
      </c>
      <c r="T126" s="55">
        <f t="shared" si="22"/>
        <v>0</v>
      </c>
      <c r="U126" s="55">
        <f t="shared" si="16"/>
        <v>0</v>
      </c>
      <c r="V126" s="25" t="b">
        <f>AND($L126="B",$C$6=Data!$G$24)</f>
        <v>0</v>
      </c>
      <c r="W126" s="25" t="b">
        <f>AND($L126="B",$C$6=Data!$G$23)</f>
        <v>0</v>
      </c>
      <c r="X126" s="55">
        <f t="shared" si="23"/>
        <v>0</v>
      </c>
      <c r="Y126" s="55">
        <f t="shared" si="17"/>
        <v>0</v>
      </c>
      <c r="Z126" s="25" t="b">
        <f>AND($L126="C",$C$7=Data!$G$24)</f>
        <v>0</v>
      </c>
      <c r="AA126" s="25" t="b">
        <f>AND($L126="C",$C$7=Data!$G$23)</f>
        <v>0</v>
      </c>
      <c r="AB126" s="55">
        <f t="shared" si="24"/>
        <v>0</v>
      </c>
      <c r="AC126" s="55">
        <f t="shared" si="18"/>
        <v>0</v>
      </c>
      <c r="AE126" s="55">
        <f t="shared" si="25"/>
        <v>0</v>
      </c>
      <c r="AG126" s="125" t="b">
        <f>OR(AND($C$5=Data!$G$24,K126="A"),AND($C$6=Data!$G$24,K126="B"),AND($C$7=Data!$G$24,K126="C"))*COUNTIFS(B:B,B126,K:K,K126,B:B,"&lt;&gt;"&amp;"",C:C,"&lt;&gt;"&amp;"")&gt;1</f>
        <v>0</v>
      </c>
      <c r="AH126" s="125" t="b">
        <f t="shared" si="26"/>
        <v>0</v>
      </c>
      <c r="AI126" s="55">
        <f t="shared" si="27"/>
        <v>0</v>
      </c>
    </row>
    <row r="127" spans="1:35" ht="30.75" customHeight="1" x14ac:dyDescent="0.25">
      <c r="A127" s="57"/>
      <c r="B127" s="57"/>
      <c r="C127" s="59"/>
      <c r="D127" s="119"/>
      <c r="E127" s="43"/>
      <c r="F127" s="43"/>
      <c r="G127" s="58"/>
      <c r="H127" s="123"/>
      <c r="I127" s="132"/>
      <c r="J127" s="135">
        <f t="shared" si="19"/>
        <v>0</v>
      </c>
      <c r="K127" s="64" t="str">
        <f t="shared" si="14"/>
        <v>0</v>
      </c>
      <c r="L127" s="65" t="str">
        <f t="shared" si="15"/>
        <v>0</v>
      </c>
      <c r="M127" s="55">
        <f>SUMIFS($J:$J,$C:$C,Data!$B$6,$B:$B,$B127)</f>
        <v>0</v>
      </c>
      <c r="N127" s="55">
        <f>SUMIFS($J:$J,$C:$C,Data!$B$7,$B:$B,$B127)</f>
        <v>0</v>
      </c>
      <c r="O127" s="55">
        <f>SUMIFS($J:$J,$C:$C,Data!$B$8,$B:$B,$B127)</f>
        <v>0</v>
      </c>
      <c r="P127" s="55">
        <f t="shared" si="20"/>
        <v>0</v>
      </c>
      <c r="Q127" s="55">
        <f t="shared" si="21"/>
        <v>0</v>
      </c>
      <c r="R127" s="25" t="b">
        <f>AND($L127="A",$C$5=Data!$G$24)</f>
        <v>0</v>
      </c>
      <c r="S127" s="25" t="b">
        <f>AND($L127="A",$C$5=Data!$G$23)</f>
        <v>0</v>
      </c>
      <c r="T127" s="55">
        <f t="shared" si="22"/>
        <v>0</v>
      </c>
      <c r="U127" s="55">
        <f t="shared" si="16"/>
        <v>0</v>
      </c>
      <c r="V127" s="25" t="b">
        <f>AND($L127="B",$C$6=Data!$G$24)</f>
        <v>0</v>
      </c>
      <c r="W127" s="25" t="b">
        <f>AND($L127="B",$C$6=Data!$G$23)</f>
        <v>0</v>
      </c>
      <c r="X127" s="55">
        <f t="shared" si="23"/>
        <v>0</v>
      </c>
      <c r="Y127" s="55">
        <f t="shared" si="17"/>
        <v>0</v>
      </c>
      <c r="Z127" s="25" t="b">
        <f>AND($L127="C",$C$7=Data!$G$24)</f>
        <v>0</v>
      </c>
      <c r="AA127" s="25" t="b">
        <f>AND($L127="C",$C$7=Data!$G$23)</f>
        <v>0</v>
      </c>
      <c r="AB127" s="55">
        <f t="shared" si="24"/>
        <v>0</v>
      </c>
      <c r="AC127" s="55">
        <f t="shared" si="18"/>
        <v>0</v>
      </c>
      <c r="AE127" s="55">
        <f t="shared" si="25"/>
        <v>0</v>
      </c>
      <c r="AG127" s="125" t="b">
        <f>OR(AND($C$5=Data!$G$24,K127="A"),AND($C$6=Data!$G$24,K127="B"),AND($C$7=Data!$G$24,K127="C"))*COUNTIFS(B:B,B127,K:K,K127,B:B,"&lt;&gt;"&amp;"",C:C,"&lt;&gt;"&amp;"")&gt;1</f>
        <v>0</v>
      </c>
      <c r="AH127" s="125" t="b">
        <f t="shared" si="26"/>
        <v>0</v>
      </c>
      <c r="AI127" s="55">
        <f t="shared" si="27"/>
        <v>0</v>
      </c>
    </row>
    <row r="128" spans="1:35" ht="30.75" customHeight="1" x14ac:dyDescent="0.25">
      <c r="A128" s="57"/>
      <c r="B128" s="57"/>
      <c r="C128" s="59"/>
      <c r="D128" s="119"/>
      <c r="E128" s="43"/>
      <c r="F128" s="43"/>
      <c r="G128" s="58"/>
      <c r="H128" s="123"/>
      <c r="I128" s="132"/>
      <c r="J128" s="135">
        <f t="shared" si="19"/>
        <v>0</v>
      </c>
      <c r="K128" s="64" t="str">
        <f t="shared" si="14"/>
        <v>0</v>
      </c>
      <c r="L128" s="65" t="str">
        <f t="shared" si="15"/>
        <v>0</v>
      </c>
      <c r="M128" s="55">
        <f>SUMIFS($J:$J,$C:$C,Data!$B$6,$B:$B,$B128)</f>
        <v>0</v>
      </c>
      <c r="N128" s="55">
        <f>SUMIFS($J:$J,$C:$C,Data!$B$7,$B:$B,$B128)</f>
        <v>0</v>
      </c>
      <c r="O128" s="55">
        <f>SUMIFS($J:$J,$C:$C,Data!$B$8,$B:$B,$B128)</f>
        <v>0</v>
      </c>
      <c r="P128" s="55">
        <f t="shared" si="20"/>
        <v>0</v>
      </c>
      <c r="Q128" s="55">
        <f t="shared" si="21"/>
        <v>0</v>
      </c>
      <c r="R128" s="25" t="b">
        <f>AND($L128="A",$C$5=Data!$G$24)</f>
        <v>0</v>
      </c>
      <c r="S128" s="25" t="b">
        <f>AND($L128="A",$C$5=Data!$G$23)</f>
        <v>0</v>
      </c>
      <c r="T128" s="55">
        <f t="shared" si="22"/>
        <v>0</v>
      </c>
      <c r="U128" s="55">
        <f t="shared" si="16"/>
        <v>0</v>
      </c>
      <c r="V128" s="25" t="b">
        <f>AND($L128="B",$C$6=Data!$G$24)</f>
        <v>0</v>
      </c>
      <c r="W128" s="25" t="b">
        <f>AND($L128="B",$C$6=Data!$G$23)</f>
        <v>0</v>
      </c>
      <c r="X128" s="55">
        <f t="shared" si="23"/>
        <v>0</v>
      </c>
      <c r="Y128" s="55">
        <f t="shared" si="17"/>
        <v>0</v>
      </c>
      <c r="Z128" s="25" t="b">
        <f>AND($L128="C",$C$7=Data!$G$24)</f>
        <v>0</v>
      </c>
      <c r="AA128" s="25" t="b">
        <f>AND($L128="C",$C$7=Data!$G$23)</f>
        <v>0</v>
      </c>
      <c r="AB128" s="55">
        <f t="shared" si="24"/>
        <v>0</v>
      </c>
      <c r="AC128" s="55">
        <f t="shared" si="18"/>
        <v>0</v>
      </c>
      <c r="AE128" s="55">
        <f t="shared" si="25"/>
        <v>0</v>
      </c>
      <c r="AG128" s="125" t="b">
        <f>OR(AND($C$5=Data!$G$24,K128="A"),AND($C$6=Data!$G$24,K128="B"),AND($C$7=Data!$G$24,K128="C"))*COUNTIFS(B:B,B128,K:K,K128,B:B,"&lt;&gt;"&amp;"",C:C,"&lt;&gt;"&amp;"")&gt;1</f>
        <v>0</v>
      </c>
      <c r="AH128" s="125" t="b">
        <f t="shared" si="26"/>
        <v>0</v>
      </c>
      <c r="AI128" s="55">
        <f t="shared" si="27"/>
        <v>0</v>
      </c>
    </row>
    <row r="129" spans="1:35" ht="30.75" customHeight="1" x14ac:dyDescent="0.25">
      <c r="A129" s="57"/>
      <c r="B129" s="57"/>
      <c r="C129" s="59"/>
      <c r="D129" s="119"/>
      <c r="E129" s="43"/>
      <c r="F129" s="43"/>
      <c r="G129" s="58"/>
      <c r="H129" s="123"/>
      <c r="I129" s="132"/>
      <c r="J129" s="135">
        <f t="shared" si="19"/>
        <v>0</v>
      </c>
      <c r="K129" s="64" t="str">
        <f t="shared" si="14"/>
        <v>0</v>
      </c>
      <c r="L129" s="65" t="str">
        <f t="shared" si="15"/>
        <v>0</v>
      </c>
      <c r="M129" s="55">
        <f>SUMIFS($J:$J,$C:$C,Data!$B$6,$B:$B,$B129)</f>
        <v>0</v>
      </c>
      <c r="N129" s="55">
        <f>SUMIFS($J:$J,$C:$C,Data!$B$7,$B:$B,$B129)</f>
        <v>0</v>
      </c>
      <c r="O129" s="55">
        <f>SUMIFS($J:$J,$C:$C,Data!$B$8,$B:$B,$B129)</f>
        <v>0</v>
      </c>
      <c r="P129" s="55">
        <f t="shared" si="20"/>
        <v>0</v>
      </c>
      <c r="Q129" s="55">
        <f t="shared" si="21"/>
        <v>0</v>
      </c>
      <c r="R129" s="25" t="b">
        <f>AND($L129="A",$C$5=Data!$G$24)</f>
        <v>0</v>
      </c>
      <c r="S129" s="25" t="b">
        <f>AND($L129="A",$C$5=Data!$G$23)</f>
        <v>0</v>
      </c>
      <c r="T129" s="55">
        <f t="shared" si="22"/>
        <v>0</v>
      </c>
      <c r="U129" s="55">
        <f t="shared" si="16"/>
        <v>0</v>
      </c>
      <c r="V129" s="25" t="b">
        <f>AND($L129="B",$C$6=Data!$G$24)</f>
        <v>0</v>
      </c>
      <c r="W129" s="25" t="b">
        <f>AND($L129="B",$C$6=Data!$G$23)</f>
        <v>0</v>
      </c>
      <c r="X129" s="55">
        <f t="shared" si="23"/>
        <v>0</v>
      </c>
      <c r="Y129" s="55">
        <f t="shared" si="17"/>
        <v>0</v>
      </c>
      <c r="Z129" s="25" t="b">
        <f>AND($L129="C",$C$7=Data!$G$24)</f>
        <v>0</v>
      </c>
      <c r="AA129" s="25" t="b">
        <f>AND($L129="C",$C$7=Data!$G$23)</f>
        <v>0</v>
      </c>
      <c r="AB129" s="55">
        <f t="shared" si="24"/>
        <v>0</v>
      </c>
      <c r="AC129" s="55">
        <f t="shared" si="18"/>
        <v>0</v>
      </c>
      <c r="AE129" s="55">
        <f t="shared" si="25"/>
        <v>0</v>
      </c>
      <c r="AG129" s="125" t="b">
        <f>OR(AND($C$5=Data!$G$24,K129="A"),AND($C$6=Data!$G$24,K129="B"),AND($C$7=Data!$G$24,K129="C"))*COUNTIFS(B:B,B129,K:K,K129,B:B,"&lt;&gt;"&amp;"",C:C,"&lt;&gt;"&amp;"")&gt;1</f>
        <v>0</v>
      </c>
      <c r="AH129" s="125" t="b">
        <f t="shared" si="26"/>
        <v>0</v>
      </c>
      <c r="AI129" s="55">
        <f t="shared" si="27"/>
        <v>0</v>
      </c>
    </row>
    <row r="130" spans="1:35" ht="30.75" customHeight="1" x14ac:dyDescent="0.25">
      <c r="A130" s="57"/>
      <c r="B130" s="57"/>
      <c r="C130" s="59"/>
      <c r="D130" s="119"/>
      <c r="E130" s="43"/>
      <c r="F130" s="43"/>
      <c r="G130" s="58"/>
      <c r="H130" s="123"/>
      <c r="I130" s="132"/>
      <c r="J130" s="135">
        <f t="shared" si="19"/>
        <v>0</v>
      </c>
      <c r="K130" s="64" t="str">
        <f t="shared" si="14"/>
        <v>0</v>
      </c>
      <c r="L130" s="65" t="str">
        <f t="shared" si="15"/>
        <v>0</v>
      </c>
      <c r="M130" s="55">
        <f>SUMIFS($J:$J,$C:$C,Data!$B$6,$B:$B,$B130)</f>
        <v>0</v>
      </c>
      <c r="N130" s="55">
        <f>SUMIFS($J:$J,$C:$C,Data!$B$7,$B:$B,$B130)</f>
        <v>0</v>
      </c>
      <c r="O130" s="55">
        <f>SUMIFS($J:$J,$C:$C,Data!$B$8,$B:$B,$B130)</f>
        <v>0</v>
      </c>
      <c r="P130" s="55">
        <f t="shared" si="20"/>
        <v>0</v>
      </c>
      <c r="Q130" s="55">
        <f t="shared" si="21"/>
        <v>0</v>
      </c>
      <c r="R130" s="25" t="b">
        <f>AND($L130="A",$C$5=Data!$G$24)</f>
        <v>0</v>
      </c>
      <c r="S130" s="25" t="b">
        <f>AND($L130="A",$C$5=Data!$G$23)</f>
        <v>0</v>
      </c>
      <c r="T130" s="55">
        <f t="shared" si="22"/>
        <v>0</v>
      </c>
      <c r="U130" s="55">
        <f t="shared" si="16"/>
        <v>0</v>
      </c>
      <c r="V130" s="25" t="b">
        <f>AND($L130="B",$C$6=Data!$G$24)</f>
        <v>0</v>
      </c>
      <c r="W130" s="25" t="b">
        <f>AND($L130="B",$C$6=Data!$G$23)</f>
        <v>0</v>
      </c>
      <c r="X130" s="55">
        <f t="shared" si="23"/>
        <v>0</v>
      </c>
      <c r="Y130" s="55">
        <f t="shared" si="17"/>
        <v>0</v>
      </c>
      <c r="Z130" s="25" t="b">
        <f>AND($L130="C",$C$7=Data!$G$24)</f>
        <v>0</v>
      </c>
      <c r="AA130" s="25" t="b">
        <f>AND($L130="C",$C$7=Data!$G$23)</f>
        <v>0</v>
      </c>
      <c r="AB130" s="55">
        <f t="shared" si="24"/>
        <v>0</v>
      </c>
      <c r="AC130" s="55">
        <f t="shared" si="18"/>
        <v>0</v>
      </c>
      <c r="AE130" s="55">
        <f t="shared" si="25"/>
        <v>0</v>
      </c>
      <c r="AG130" s="125" t="b">
        <f>OR(AND($C$5=Data!$G$24,K130="A"),AND($C$6=Data!$G$24,K130="B"),AND($C$7=Data!$G$24,K130="C"))*COUNTIFS(B:B,B130,K:K,K130,B:B,"&lt;&gt;"&amp;"",C:C,"&lt;&gt;"&amp;"")&gt;1</f>
        <v>0</v>
      </c>
      <c r="AH130" s="125" t="b">
        <f t="shared" si="26"/>
        <v>0</v>
      </c>
      <c r="AI130" s="55">
        <f t="shared" si="27"/>
        <v>0</v>
      </c>
    </row>
    <row r="131" spans="1:35" ht="30.75" customHeight="1" x14ac:dyDescent="0.25">
      <c r="A131" s="57"/>
      <c r="B131" s="57"/>
      <c r="C131" s="59"/>
      <c r="D131" s="119"/>
      <c r="E131" s="43"/>
      <c r="F131" s="43"/>
      <c r="G131" s="58"/>
      <c r="H131" s="123"/>
      <c r="I131" s="132"/>
      <c r="J131" s="135">
        <f t="shared" si="19"/>
        <v>0</v>
      </c>
      <c r="K131" s="64" t="str">
        <f t="shared" si="14"/>
        <v>0</v>
      </c>
      <c r="L131" s="65" t="str">
        <f t="shared" si="15"/>
        <v>0</v>
      </c>
      <c r="M131" s="55">
        <f>SUMIFS($J:$J,$C:$C,Data!$B$6,$B:$B,$B131)</f>
        <v>0</v>
      </c>
      <c r="N131" s="55">
        <f>SUMIFS($J:$J,$C:$C,Data!$B$7,$B:$B,$B131)</f>
        <v>0</v>
      </c>
      <c r="O131" s="55">
        <f>SUMIFS($J:$J,$C:$C,Data!$B$8,$B:$B,$B131)</f>
        <v>0</v>
      </c>
      <c r="P131" s="55">
        <f t="shared" si="20"/>
        <v>0</v>
      </c>
      <c r="Q131" s="55">
        <f t="shared" si="21"/>
        <v>0</v>
      </c>
      <c r="R131" s="25" t="b">
        <f>AND($L131="A",$C$5=Data!$G$24)</f>
        <v>0</v>
      </c>
      <c r="S131" s="25" t="b">
        <f>AND($L131="A",$C$5=Data!$G$23)</f>
        <v>0</v>
      </c>
      <c r="T131" s="55">
        <f t="shared" si="22"/>
        <v>0</v>
      </c>
      <c r="U131" s="55">
        <f t="shared" si="16"/>
        <v>0</v>
      </c>
      <c r="V131" s="25" t="b">
        <f>AND($L131="B",$C$6=Data!$G$24)</f>
        <v>0</v>
      </c>
      <c r="W131" s="25" t="b">
        <f>AND($L131="B",$C$6=Data!$G$23)</f>
        <v>0</v>
      </c>
      <c r="X131" s="55">
        <f t="shared" si="23"/>
        <v>0</v>
      </c>
      <c r="Y131" s="55">
        <f t="shared" si="17"/>
        <v>0</v>
      </c>
      <c r="Z131" s="25" t="b">
        <f>AND($L131="C",$C$7=Data!$G$24)</f>
        <v>0</v>
      </c>
      <c r="AA131" s="25" t="b">
        <f>AND($L131="C",$C$7=Data!$G$23)</f>
        <v>0</v>
      </c>
      <c r="AB131" s="55">
        <f t="shared" si="24"/>
        <v>0</v>
      </c>
      <c r="AC131" s="55">
        <f t="shared" si="18"/>
        <v>0</v>
      </c>
      <c r="AE131" s="55">
        <f t="shared" si="25"/>
        <v>0</v>
      </c>
      <c r="AG131" s="125" t="b">
        <f>OR(AND($C$5=Data!$G$24,K131="A"),AND($C$6=Data!$G$24,K131="B"),AND($C$7=Data!$G$24,K131="C"))*COUNTIFS(B:B,B131,K:K,K131,B:B,"&lt;&gt;"&amp;"",C:C,"&lt;&gt;"&amp;"")&gt;1</f>
        <v>0</v>
      </c>
      <c r="AH131" s="125" t="b">
        <f t="shared" si="26"/>
        <v>0</v>
      </c>
      <c r="AI131" s="55">
        <f t="shared" si="27"/>
        <v>0</v>
      </c>
    </row>
    <row r="132" spans="1:35" ht="30.75" customHeight="1" x14ac:dyDescent="0.25">
      <c r="A132" s="57"/>
      <c r="B132" s="57"/>
      <c r="C132" s="59"/>
      <c r="D132" s="119"/>
      <c r="E132" s="43"/>
      <c r="F132" s="43"/>
      <c r="G132" s="58"/>
      <c r="H132" s="123"/>
      <c r="I132" s="132"/>
      <c r="J132" s="135">
        <f t="shared" si="19"/>
        <v>0</v>
      </c>
      <c r="K132" s="64" t="str">
        <f t="shared" si="14"/>
        <v>0</v>
      </c>
      <c r="L132" s="65" t="str">
        <f t="shared" si="15"/>
        <v>0</v>
      </c>
      <c r="M132" s="55">
        <f>SUMIFS($J:$J,$C:$C,Data!$B$6,$B:$B,$B132)</f>
        <v>0</v>
      </c>
      <c r="N132" s="55">
        <f>SUMIFS($J:$J,$C:$C,Data!$B$7,$B:$B,$B132)</f>
        <v>0</v>
      </c>
      <c r="O132" s="55">
        <f>SUMIFS($J:$J,$C:$C,Data!$B$8,$B:$B,$B132)</f>
        <v>0</v>
      </c>
      <c r="P132" s="55">
        <f t="shared" si="20"/>
        <v>0</v>
      </c>
      <c r="Q132" s="55">
        <f t="shared" si="21"/>
        <v>0</v>
      </c>
      <c r="R132" s="25" t="b">
        <f>AND($L132="A",$C$5=Data!$G$24)</f>
        <v>0</v>
      </c>
      <c r="S132" s="25" t="b">
        <f>AND($L132="A",$C$5=Data!$G$23)</f>
        <v>0</v>
      </c>
      <c r="T132" s="55">
        <f t="shared" si="22"/>
        <v>0</v>
      </c>
      <c r="U132" s="55">
        <f t="shared" si="16"/>
        <v>0</v>
      </c>
      <c r="V132" s="25" t="b">
        <f>AND($L132="B",$C$6=Data!$G$24)</f>
        <v>0</v>
      </c>
      <c r="W132" s="25" t="b">
        <f>AND($L132="B",$C$6=Data!$G$23)</f>
        <v>0</v>
      </c>
      <c r="X132" s="55">
        <f t="shared" si="23"/>
        <v>0</v>
      </c>
      <c r="Y132" s="55">
        <f t="shared" si="17"/>
        <v>0</v>
      </c>
      <c r="Z132" s="25" t="b">
        <f>AND($L132="C",$C$7=Data!$G$24)</f>
        <v>0</v>
      </c>
      <c r="AA132" s="25" t="b">
        <f>AND($L132="C",$C$7=Data!$G$23)</f>
        <v>0</v>
      </c>
      <c r="AB132" s="55">
        <f t="shared" si="24"/>
        <v>0</v>
      </c>
      <c r="AC132" s="55">
        <f t="shared" si="18"/>
        <v>0</v>
      </c>
      <c r="AE132" s="55">
        <f t="shared" si="25"/>
        <v>0</v>
      </c>
      <c r="AG132" s="125" t="b">
        <f>OR(AND($C$5=Data!$G$24,K132="A"),AND($C$6=Data!$G$24,K132="B"),AND($C$7=Data!$G$24,K132="C"))*COUNTIFS(B:B,B132,K:K,K132,B:B,"&lt;&gt;"&amp;"",C:C,"&lt;&gt;"&amp;"")&gt;1</f>
        <v>0</v>
      </c>
      <c r="AH132" s="125" t="b">
        <f t="shared" si="26"/>
        <v>0</v>
      </c>
      <c r="AI132" s="55">
        <f t="shared" si="27"/>
        <v>0</v>
      </c>
    </row>
    <row r="133" spans="1:35" ht="30.75" customHeight="1" x14ac:dyDescent="0.25">
      <c r="A133" s="57"/>
      <c r="B133" s="57"/>
      <c r="C133" s="59"/>
      <c r="D133" s="119"/>
      <c r="E133" s="43"/>
      <c r="F133" s="43"/>
      <c r="G133" s="58"/>
      <c r="H133" s="123"/>
      <c r="I133" s="132"/>
      <c r="J133" s="135">
        <f t="shared" si="19"/>
        <v>0</v>
      </c>
      <c r="K133" s="64" t="str">
        <f t="shared" si="14"/>
        <v>0</v>
      </c>
      <c r="L133" s="65" t="str">
        <f t="shared" si="15"/>
        <v>0</v>
      </c>
      <c r="M133" s="55">
        <f>SUMIFS($J:$J,$C:$C,Data!$B$6,$B:$B,$B133)</f>
        <v>0</v>
      </c>
      <c r="N133" s="55">
        <f>SUMIFS($J:$J,$C:$C,Data!$B$7,$B:$B,$B133)</f>
        <v>0</v>
      </c>
      <c r="O133" s="55">
        <f>SUMIFS($J:$J,$C:$C,Data!$B$8,$B:$B,$B133)</f>
        <v>0</v>
      </c>
      <c r="P133" s="55">
        <f t="shared" si="20"/>
        <v>0</v>
      </c>
      <c r="Q133" s="55">
        <f t="shared" si="21"/>
        <v>0</v>
      </c>
      <c r="R133" s="25" t="b">
        <f>AND($L133="A",$C$5=Data!$G$24)</f>
        <v>0</v>
      </c>
      <c r="S133" s="25" t="b">
        <f>AND($L133="A",$C$5=Data!$G$23)</f>
        <v>0</v>
      </c>
      <c r="T133" s="55">
        <f t="shared" si="22"/>
        <v>0</v>
      </c>
      <c r="U133" s="55">
        <f t="shared" si="16"/>
        <v>0</v>
      </c>
      <c r="V133" s="25" t="b">
        <f>AND($L133="B",$C$6=Data!$G$24)</f>
        <v>0</v>
      </c>
      <c r="W133" s="25" t="b">
        <f>AND($L133="B",$C$6=Data!$G$23)</f>
        <v>0</v>
      </c>
      <c r="X133" s="55">
        <f t="shared" si="23"/>
        <v>0</v>
      </c>
      <c r="Y133" s="55">
        <f t="shared" si="17"/>
        <v>0</v>
      </c>
      <c r="Z133" s="25" t="b">
        <f>AND($L133="C",$C$7=Data!$G$24)</f>
        <v>0</v>
      </c>
      <c r="AA133" s="25" t="b">
        <f>AND($L133="C",$C$7=Data!$G$23)</f>
        <v>0</v>
      </c>
      <c r="AB133" s="55">
        <f t="shared" si="24"/>
        <v>0</v>
      </c>
      <c r="AC133" s="55">
        <f t="shared" si="18"/>
        <v>0</v>
      </c>
      <c r="AE133" s="55">
        <f t="shared" si="25"/>
        <v>0</v>
      </c>
      <c r="AG133" s="125" t="b">
        <f>OR(AND($C$5=Data!$G$24,K133="A"),AND($C$6=Data!$G$24,K133="B"),AND($C$7=Data!$G$24,K133="C"))*COUNTIFS(B:B,B133,K:K,K133,B:B,"&lt;&gt;"&amp;"",C:C,"&lt;&gt;"&amp;"")&gt;1</f>
        <v>0</v>
      </c>
      <c r="AH133" s="125" t="b">
        <f t="shared" si="26"/>
        <v>0</v>
      </c>
      <c r="AI133" s="55">
        <f t="shared" si="27"/>
        <v>0</v>
      </c>
    </row>
    <row r="134" spans="1:35" ht="30.75" customHeight="1" x14ac:dyDescent="0.25">
      <c r="A134" s="57"/>
      <c r="B134" s="57"/>
      <c r="C134" s="59"/>
      <c r="D134" s="119"/>
      <c r="E134" s="43"/>
      <c r="F134" s="43"/>
      <c r="G134" s="58"/>
      <c r="H134" s="123"/>
      <c r="I134" s="132"/>
      <c r="J134" s="135">
        <f t="shared" si="19"/>
        <v>0</v>
      </c>
      <c r="K134" s="64" t="str">
        <f t="shared" si="14"/>
        <v>0</v>
      </c>
      <c r="L134" s="65" t="str">
        <f t="shared" si="15"/>
        <v>0</v>
      </c>
      <c r="M134" s="55">
        <f>SUMIFS($J:$J,$C:$C,Data!$B$6,$B:$B,$B134)</f>
        <v>0</v>
      </c>
      <c r="N134" s="55">
        <f>SUMIFS($J:$J,$C:$C,Data!$B$7,$B:$B,$B134)</f>
        <v>0</v>
      </c>
      <c r="O134" s="55">
        <f>SUMIFS($J:$J,$C:$C,Data!$B$8,$B:$B,$B134)</f>
        <v>0</v>
      </c>
      <c r="P134" s="55">
        <f t="shared" si="20"/>
        <v>0</v>
      </c>
      <c r="Q134" s="55">
        <f t="shared" si="21"/>
        <v>0</v>
      </c>
      <c r="R134" s="25" t="b">
        <f>AND($L134="A",$C$5=Data!$G$24)</f>
        <v>0</v>
      </c>
      <c r="S134" s="25" t="b">
        <f>AND($L134="A",$C$5=Data!$G$23)</f>
        <v>0</v>
      </c>
      <c r="T134" s="55">
        <f t="shared" si="22"/>
        <v>0</v>
      </c>
      <c r="U134" s="55">
        <f t="shared" si="16"/>
        <v>0</v>
      </c>
      <c r="V134" s="25" t="b">
        <f>AND($L134="B",$C$6=Data!$G$24)</f>
        <v>0</v>
      </c>
      <c r="W134" s="25" t="b">
        <f>AND($L134="B",$C$6=Data!$G$23)</f>
        <v>0</v>
      </c>
      <c r="X134" s="55">
        <f t="shared" si="23"/>
        <v>0</v>
      </c>
      <c r="Y134" s="55">
        <f t="shared" si="17"/>
        <v>0</v>
      </c>
      <c r="Z134" s="25" t="b">
        <f>AND($L134="C",$C$7=Data!$G$24)</f>
        <v>0</v>
      </c>
      <c r="AA134" s="25" t="b">
        <f>AND($L134="C",$C$7=Data!$G$23)</f>
        <v>0</v>
      </c>
      <c r="AB134" s="55">
        <f t="shared" si="24"/>
        <v>0</v>
      </c>
      <c r="AC134" s="55">
        <f t="shared" si="18"/>
        <v>0</v>
      </c>
      <c r="AE134" s="55">
        <f t="shared" si="25"/>
        <v>0</v>
      </c>
      <c r="AG134" s="125" t="b">
        <f>OR(AND($C$5=Data!$G$24,K134="A"),AND($C$6=Data!$G$24,K134="B"),AND($C$7=Data!$G$24,K134="C"))*COUNTIFS(B:B,B134,K:K,K134,B:B,"&lt;&gt;"&amp;"",C:C,"&lt;&gt;"&amp;"")&gt;1</f>
        <v>0</v>
      </c>
      <c r="AH134" s="125" t="b">
        <f t="shared" si="26"/>
        <v>0</v>
      </c>
      <c r="AI134" s="55">
        <f t="shared" si="27"/>
        <v>0</v>
      </c>
    </row>
    <row r="135" spans="1:35" ht="30.75" customHeight="1" x14ac:dyDescent="0.25">
      <c r="A135" s="57"/>
      <c r="B135" s="57"/>
      <c r="C135" s="59"/>
      <c r="D135" s="119"/>
      <c r="E135" s="43"/>
      <c r="F135" s="43"/>
      <c r="G135" s="58"/>
      <c r="H135" s="123"/>
      <c r="I135" s="132"/>
      <c r="J135" s="135">
        <f t="shared" si="19"/>
        <v>0</v>
      </c>
      <c r="K135" s="64" t="str">
        <f t="shared" si="14"/>
        <v>0</v>
      </c>
      <c r="L135" s="65" t="str">
        <f t="shared" si="15"/>
        <v>0</v>
      </c>
      <c r="M135" s="55">
        <f>SUMIFS($J:$J,$C:$C,Data!$B$6,$B:$B,$B135)</f>
        <v>0</v>
      </c>
      <c r="N135" s="55">
        <f>SUMIFS($J:$J,$C:$C,Data!$B$7,$B:$B,$B135)</f>
        <v>0</v>
      </c>
      <c r="O135" s="55">
        <f>SUMIFS($J:$J,$C:$C,Data!$B$8,$B:$B,$B135)</f>
        <v>0</v>
      </c>
      <c r="P135" s="55">
        <f t="shared" si="20"/>
        <v>0</v>
      </c>
      <c r="Q135" s="55">
        <f t="shared" si="21"/>
        <v>0</v>
      </c>
      <c r="R135" s="25" t="b">
        <f>AND($L135="A",$C$5=Data!$G$24)</f>
        <v>0</v>
      </c>
      <c r="S135" s="25" t="b">
        <f>AND($L135="A",$C$5=Data!$G$23)</f>
        <v>0</v>
      </c>
      <c r="T135" s="55">
        <f t="shared" si="22"/>
        <v>0</v>
      </c>
      <c r="U135" s="55">
        <f t="shared" si="16"/>
        <v>0</v>
      </c>
      <c r="V135" s="25" t="b">
        <f>AND($L135="B",$C$6=Data!$G$24)</f>
        <v>0</v>
      </c>
      <c r="W135" s="25" t="b">
        <f>AND($L135="B",$C$6=Data!$G$23)</f>
        <v>0</v>
      </c>
      <c r="X135" s="55">
        <f t="shared" si="23"/>
        <v>0</v>
      </c>
      <c r="Y135" s="55">
        <f t="shared" si="17"/>
        <v>0</v>
      </c>
      <c r="Z135" s="25" t="b">
        <f>AND($L135="C",$C$7=Data!$G$24)</f>
        <v>0</v>
      </c>
      <c r="AA135" s="25" t="b">
        <f>AND($L135="C",$C$7=Data!$G$23)</f>
        <v>0</v>
      </c>
      <c r="AB135" s="55">
        <f t="shared" si="24"/>
        <v>0</v>
      </c>
      <c r="AC135" s="55">
        <f t="shared" si="18"/>
        <v>0</v>
      </c>
      <c r="AE135" s="55">
        <f t="shared" si="25"/>
        <v>0</v>
      </c>
      <c r="AG135" s="125" t="b">
        <f>OR(AND($C$5=Data!$G$24,K135="A"),AND($C$6=Data!$G$24,K135="B"),AND($C$7=Data!$G$24,K135="C"))*COUNTIFS(B:B,B135,K:K,K135,B:B,"&lt;&gt;"&amp;"",C:C,"&lt;&gt;"&amp;"")&gt;1</f>
        <v>0</v>
      </c>
      <c r="AH135" s="125" t="b">
        <f t="shared" si="26"/>
        <v>0</v>
      </c>
      <c r="AI135" s="55">
        <f t="shared" si="27"/>
        <v>0</v>
      </c>
    </row>
    <row r="136" spans="1:35" ht="30.75" customHeight="1" x14ac:dyDescent="0.25">
      <c r="A136" s="57"/>
      <c r="B136" s="57"/>
      <c r="C136" s="59"/>
      <c r="D136" s="119"/>
      <c r="E136" s="43"/>
      <c r="F136" s="43"/>
      <c r="G136" s="58"/>
      <c r="H136" s="123"/>
      <c r="I136" s="132"/>
      <c r="J136" s="135">
        <f t="shared" si="19"/>
        <v>0</v>
      </c>
      <c r="K136" s="64" t="str">
        <f t="shared" si="14"/>
        <v>0</v>
      </c>
      <c r="L136" s="65" t="str">
        <f t="shared" si="15"/>
        <v>0</v>
      </c>
      <c r="M136" s="55">
        <f>SUMIFS($J:$J,$C:$C,Data!$B$6,$B:$B,$B136)</f>
        <v>0</v>
      </c>
      <c r="N136" s="55">
        <f>SUMIFS($J:$J,$C:$C,Data!$B$7,$B:$B,$B136)</f>
        <v>0</v>
      </c>
      <c r="O136" s="55">
        <f>SUMIFS($J:$J,$C:$C,Data!$B$8,$B:$B,$B136)</f>
        <v>0</v>
      </c>
      <c r="P136" s="55">
        <f t="shared" si="20"/>
        <v>0</v>
      </c>
      <c r="Q136" s="55">
        <f t="shared" si="21"/>
        <v>0</v>
      </c>
      <c r="R136" s="25" t="b">
        <f>AND($L136="A",$C$5=Data!$G$24)</f>
        <v>0</v>
      </c>
      <c r="S136" s="25" t="b">
        <f>AND($L136="A",$C$5=Data!$G$23)</f>
        <v>0</v>
      </c>
      <c r="T136" s="55">
        <f t="shared" si="22"/>
        <v>0</v>
      </c>
      <c r="U136" s="55">
        <f t="shared" si="16"/>
        <v>0</v>
      </c>
      <c r="V136" s="25" t="b">
        <f>AND($L136="B",$C$6=Data!$G$24)</f>
        <v>0</v>
      </c>
      <c r="W136" s="25" t="b">
        <f>AND($L136="B",$C$6=Data!$G$23)</f>
        <v>0</v>
      </c>
      <c r="X136" s="55">
        <f t="shared" si="23"/>
        <v>0</v>
      </c>
      <c r="Y136" s="55">
        <f t="shared" si="17"/>
        <v>0</v>
      </c>
      <c r="Z136" s="25" t="b">
        <f>AND($L136="C",$C$7=Data!$G$24)</f>
        <v>0</v>
      </c>
      <c r="AA136" s="25" t="b">
        <f>AND($L136="C",$C$7=Data!$G$23)</f>
        <v>0</v>
      </c>
      <c r="AB136" s="55">
        <f t="shared" si="24"/>
        <v>0</v>
      </c>
      <c r="AC136" s="55">
        <f t="shared" si="18"/>
        <v>0</v>
      </c>
      <c r="AE136" s="55">
        <f t="shared" si="25"/>
        <v>0</v>
      </c>
      <c r="AG136" s="125" t="b">
        <f>OR(AND($C$5=Data!$G$24,K136="A"),AND($C$6=Data!$G$24,K136="B"),AND($C$7=Data!$G$24,K136="C"))*COUNTIFS(B:B,B136,K:K,K136,B:B,"&lt;&gt;"&amp;"",C:C,"&lt;&gt;"&amp;"")&gt;1</f>
        <v>0</v>
      </c>
      <c r="AH136" s="125" t="b">
        <f t="shared" si="26"/>
        <v>0</v>
      </c>
      <c r="AI136" s="55">
        <f t="shared" si="27"/>
        <v>0</v>
      </c>
    </row>
    <row r="137" spans="1:35" ht="30.75" customHeight="1" x14ac:dyDescent="0.25">
      <c r="A137" s="57"/>
      <c r="B137" s="57"/>
      <c r="C137" s="59"/>
      <c r="D137" s="119"/>
      <c r="E137" s="43"/>
      <c r="F137" s="43"/>
      <c r="G137" s="58"/>
      <c r="H137" s="123"/>
      <c r="I137" s="132"/>
      <c r="J137" s="135">
        <f t="shared" si="19"/>
        <v>0</v>
      </c>
      <c r="K137" s="64" t="str">
        <f t="shared" si="14"/>
        <v>0</v>
      </c>
      <c r="L137" s="65" t="str">
        <f t="shared" si="15"/>
        <v>0</v>
      </c>
      <c r="M137" s="55">
        <f>SUMIFS($J:$J,$C:$C,Data!$B$6,$B:$B,$B137)</f>
        <v>0</v>
      </c>
      <c r="N137" s="55">
        <f>SUMIFS($J:$J,$C:$C,Data!$B$7,$B:$B,$B137)</f>
        <v>0</v>
      </c>
      <c r="O137" s="55">
        <f>SUMIFS($J:$J,$C:$C,Data!$B$8,$B:$B,$B137)</f>
        <v>0</v>
      </c>
      <c r="P137" s="55">
        <f t="shared" si="20"/>
        <v>0</v>
      </c>
      <c r="Q137" s="55">
        <f t="shared" si="21"/>
        <v>0</v>
      </c>
      <c r="R137" s="25" t="b">
        <f>AND($L137="A",$C$5=Data!$G$24)</f>
        <v>0</v>
      </c>
      <c r="S137" s="25" t="b">
        <f>AND($L137="A",$C$5=Data!$G$23)</f>
        <v>0</v>
      </c>
      <c r="T137" s="55">
        <f t="shared" si="22"/>
        <v>0</v>
      </c>
      <c r="U137" s="55">
        <f t="shared" si="16"/>
        <v>0</v>
      </c>
      <c r="V137" s="25" t="b">
        <f>AND($L137="B",$C$6=Data!$G$24)</f>
        <v>0</v>
      </c>
      <c r="W137" s="25" t="b">
        <f>AND($L137="B",$C$6=Data!$G$23)</f>
        <v>0</v>
      </c>
      <c r="X137" s="55">
        <f t="shared" si="23"/>
        <v>0</v>
      </c>
      <c r="Y137" s="55">
        <f t="shared" si="17"/>
        <v>0</v>
      </c>
      <c r="Z137" s="25" t="b">
        <f>AND($L137="C",$C$7=Data!$G$24)</f>
        <v>0</v>
      </c>
      <c r="AA137" s="25" t="b">
        <f>AND($L137="C",$C$7=Data!$G$23)</f>
        <v>0</v>
      </c>
      <c r="AB137" s="55">
        <f t="shared" si="24"/>
        <v>0</v>
      </c>
      <c r="AC137" s="55">
        <f t="shared" si="18"/>
        <v>0</v>
      </c>
      <c r="AE137" s="55">
        <f t="shared" si="25"/>
        <v>0</v>
      </c>
      <c r="AG137" s="125" t="b">
        <f>OR(AND($C$5=Data!$G$24,K137="A"),AND($C$6=Data!$G$24,K137="B"),AND($C$7=Data!$G$24,K137="C"))*COUNTIFS(B:B,B137,K:K,K137,B:B,"&lt;&gt;"&amp;"",C:C,"&lt;&gt;"&amp;"")&gt;1</f>
        <v>0</v>
      </c>
      <c r="AH137" s="125" t="b">
        <f t="shared" si="26"/>
        <v>0</v>
      </c>
      <c r="AI137" s="55">
        <f t="shared" si="27"/>
        <v>0</v>
      </c>
    </row>
    <row r="138" spans="1:35" ht="30.75" customHeight="1" x14ac:dyDescent="0.25">
      <c r="A138" s="57"/>
      <c r="B138" s="57"/>
      <c r="C138" s="59"/>
      <c r="D138" s="119"/>
      <c r="E138" s="43"/>
      <c r="F138" s="43"/>
      <c r="G138" s="58"/>
      <c r="H138" s="123"/>
      <c r="I138" s="132"/>
      <c r="J138" s="135">
        <f t="shared" si="19"/>
        <v>0</v>
      </c>
      <c r="K138" s="64" t="str">
        <f t="shared" ref="K138:K201" si="28">IF(C138&lt;&gt;"",VLOOKUP(C138,budgetLine11ext,2,FALSE),"0")</f>
        <v>0</v>
      </c>
      <c r="L138" s="65" t="str">
        <f t="shared" ref="L138:L201" si="29">IF(C138&lt;&gt;"",VLOOKUP(C138,budgetLine11ext,3,FALSE),"0")</f>
        <v>0</v>
      </c>
      <c r="M138" s="55">
        <f>SUMIFS($J:$J,$C:$C,Data!$B$6,$B:$B,$B138)</f>
        <v>0</v>
      </c>
      <c r="N138" s="55">
        <f>SUMIFS($J:$J,$C:$C,Data!$B$7,$B:$B,$B138)</f>
        <v>0</v>
      </c>
      <c r="O138" s="55">
        <f>SUMIFS($J:$J,$C:$C,Data!$B$8,$B:$B,$B138)</f>
        <v>0</v>
      </c>
      <c r="P138" s="55">
        <f t="shared" si="20"/>
        <v>0</v>
      </c>
      <c r="Q138" s="55">
        <f t="shared" si="21"/>
        <v>0</v>
      </c>
      <c r="R138" s="25" t="b">
        <f>AND($L138="A",$C$5=Data!$G$24)</f>
        <v>0</v>
      </c>
      <c r="S138" s="25" t="b">
        <f>AND($L138="A",$C$5=Data!$G$23)</f>
        <v>0</v>
      </c>
      <c r="T138" s="55">
        <f t="shared" si="22"/>
        <v>0</v>
      </c>
      <c r="U138" s="55">
        <f t="shared" ref="U138:U201" si="30">IF(R138,P138*$D$5,0)</f>
        <v>0</v>
      </c>
      <c r="V138" s="25" t="b">
        <f>AND($L138="B",$C$6=Data!$G$24)</f>
        <v>0</v>
      </c>
      <c r="W138" s="25" t="b">
        <f>AND($L138="B",$C$6=Data!$G$23)</f>
        <v>0</v>
      </c>
      <c r="X138" s="55">
        <f t="shared" si="23"/>
        <v>0</v>
      </c>
      <c r="Y138" s="55">
        <f t="shared" ref="Y138:Y201" si="31">IF(V138,Q138*$D$6,0)</f>
        <v>0</v>
      </c>
      <c r="Z138" s="25" t="b">
        <f>AND($L138="C",$C$7=Data!$G$24)</f>
        <v>0</v>
      </c>
      <c r="AA138" s="25" t="b">
        <f>AND($L138="C",$C$7=Data!$G$23)</f>
        <v>0</v>
      </c>
      <c r="AB138" s="55">
        <f t="shared" si="24"/>
        <v>0</v>
      </c>
      <c r="AC138" s="55">
        <f t="shared" ref="AC138:AC201" si="32">IF(Z138,Q138*$D$7,0)</f>
        <v>0</v>
      </c>
      <c r="AE138" s="55">
        <f t="shared" si="25"/>
        <v>0</v>
      </c>
      <c r="AG138" s="125" t="b">
        <f>OR(AND($C$5=Data!$G$24,K138="A"),AND($C$6=Data!$G$24,K138="B"),AND($C$7=Data!$G$24,K138="C"))*COUNTIFS(B:B,B138,K:K,K138,B:B,"&lt;&gt;"&amp;"",C:C,"&lt;&gt;"&amp;"")&gt;1</f>
        <v>0</v>
      </c>
      <c r="AH138" s="125" t="b">
        <f t="shared" si="26"/>
        <v>0</v>
      </c>
      <c r="AI138" s="55">
        <f t="shared" si="27"/>
        <v>0</v>
      </c>
    </row>
    <row r="139" spans="1:35" ht="30.75" customHeight="1" x14ac:dyDescent="0.25">
      <c r="A139" s="57"/>
      <c r="B139" s="57"/>
      <c r="C139" s="59"/>
      <c r="D139" s="119"/>
      <c r="E139" s="43"/>
      <c r="F139" s="43"/>
      <c r="G139" s="58"/>
      <c r="H139" s="123"/>
      <c r="I139" s="132"/>
      <c r="J139" s="135">
        <f t="shared" ref="J139:J202" si="33">AI139</f>
        <v>0</v>
      </c>
      <c r="K139" s="64" t="str">
        <f t="shared" si="28"/>
        <v>0</v>
      </c>
      <c r="L139" s="65" t="str">
        <f t="shared" si="29"/>
        <v>0</v>
      </c>
      <c r="M139" s="55">
        <f>SUMIFS($J:$J,$C:$C,Data!$B$6,$B:$B,$B139)</f>
        <v>0</v>
      </c>
      <c r="N139" s="55">
        <f>SUMIFS($J:$J,$C:$C,Data!$B$7,$B:$B,$B139)</f>
        <v>0</v>
      </c>
      <c r="O139" s="55">
        <f>SUMIFS($J:$J,$C:$C,Data!$B$8,$B:$B,$B139)</f>
        <v>0</v>
      </c>
      <c r="P139" s="55">
        <f t="shared" ref="P139:P202" si="34">M139+N139+O139</f>
        <v>0</v>
      </c>
      <c r="Q139" s="55">
        <f t="shared" ref="Q139:Q202" si="35">SUMIFS(J:J,L:L,"A*",B:B,B139)</f>
        <v>0</v>
      </c>
      <c r="R139" s="25" t="b">
        <f>AND($L139="A",$C$5=Data!$G$24)</f>
        <v>0</v>
      </c>
      <c r="S139" s="25" t="b">
        <f>AND($L139="A",$C$5=Data!$G$23)</f>
        <v>0</v>
      </c>
      <c r="T139" s="55">
        <f t="shared" ref="T139:T202" si="36">IF(S139,$G139*$H139*$I139,0)</f>
        <v>0</v>
      </c>
      <c r="U139" s="55">
        <f t="shared" si="30"/>
        <v>0</v>
      </c>
      <c r="V139" s="25" t="b">
        <f>AND($L139="B",$C$6=Data!$G$24)</f>
        <v>0</v>
      </c>
      <c r="W139" s="25" t="b">
        <f>AND($L139="B",$C$6=Data!$G$23)</f>
        <v>0</v>
      </c>
      <c r="X139" s="55">
        <f t="shared" ref="X139:X202" si="37">IF(W139,$G139*$I139,0)</f>
        <v>0</v>
      </c>
      <c r="Y139" s="55">
        <f t="shared" si="31"/>
        <v>0</v>
      </c>
      <c r="Z139" s="25" t="b">
        <f>AND($L139="C",$C$7=Data!$G$24)</f>
        <v>0</v>
      </c>
      <c r="AA139" s="25" t="b">
        <f>AND($L139="C",$C$7=Data!$G$23)</f>
        <v>0</v>
      </c>
      <c r="AB139" s="55">
        <f t="shared" ref="AB139:AB202" si="38">IF(AA139,$G139*$H139*$I139,0)</f>
        <v>0</v>
      </c>
      <c r="AC139" s="55">
        <f t="shared" si="32"/>
        <v>0</v>
      </c>
      <c r="AE139" s="55">
        <f t="shared" ref="AE139:AE202" si="39">IF(OR(L139="D",L139="E",L139="F"),$G139*$I139,0)</f>
        <v>0</v>
      </c>
      <c r="AG139" s="125" t="b">
        <f>OR(AND($C$5=Data!$G$24,K139="A"),AND($C$6=Data!$G$24,K139="B"),AND($C$7=Data!$G$24,K139="C"))*COUNTIFS(B:B,B139,K:K,K139,B:B,"&lt;&gt;"&amp;"",C:C,"&lt;&gt;"&amp;"")&gt;1</f>
        <v>0</v>
      </c>
      <c r="AH139" s="125" t="b">
        <f t="shared" ref="AH139:AH202" si="40">AND(AND(A139&lt;&gt;"",B139&lt;&gt;""),RIGHT(A139,1)&lt;&gt;MID(B139,3,1))</f>
        <v>0</v>
      </c>
      <c r="AI139" s="55">
        <f t="shared" ref="AI139:AI202" si="41">T139+U139+X139+Y139+AB139+AC139+AE139</f>
        <v>0</v>
      </c>
    </row>
    <row r="140" spans="1:35" ht="30.75" customHeight="1" x14ac:dyDescent="0.25">
      <c r="A140" s="57"/>
      <c r="B140" s="57"/>
      <c r="C140" s="59"/>
      <c r="D140" s="119"/>
      <c r="E140" s="43"/>
      <c r="F140" s="43"/>
      <c r="G140" s="58"/>
      <c r="H140" s="123"/>
      <c r="I140" s="132"/>
      <c r="J140" s="135">
        <f t="shared" si="33"/>
        <v>0</v>
      </c>
      <c r="K140" s="64" t="str">
        <f t="shared" si="28"/>
        <v>0</v>
      </c>
      <c r="L140" s="65" t="str">
        <f t="shared" si="29"/>
        <v>0</v>
      </c>
      <c r="M140" s="55">
        <f>SUMIFS($J:$J,$C:$C,Data!$B$6,$B:$B,$B140)</f>
        <v>0</v>
      </c>
      <c r="N140" s="55">
        <f>SUMIFS($J:$J,$C:$C,Data!$B$7,$B:$B,$B140)</f>
        <v>0</v>
      </c>
      <c r="O140" s="55">
        <f>SUMIFS($J:$J,$C:$C,Data!$B$8,$B:$B,$B140)</f>
        <v>0</v>
      </c>
      <c r="P140" s="55">
        <f t="shared" si="34"/>
        <v>0</v>
      </c>
      <c r="Q140" s="55">
        <f t="shared" si="35"/>
        <v>0</v>
      </c>
      <c r="R140" s="25" t="b">
        <f>AND($L140="A",$C$5=Data!$G$24)</f>
        <v>0</v>
      </c>
      <c r="S140" s="25" t="b">
        <f>AND($L140="A",$C$5=Data!$G$23)</f>
        <v>0</v>
      </c>
      <c r="T140" s="55">
        <f t="shared" si="36"/>
        <v>0</v>
      </c>
      <c r="U140" s="55">
        <f t="shared" si="30"/>
        <v>0</v>
      </c>
      <c r="V140" s="25" t="b">
        <f>AND($L140="B",$C$6=Data!$G$24)</f>
        <v>0</v>
      </c>
      <c r="W140" s="25" t="b">
        <f>AND($L140="B",$C$6=Data!$G$23)</f>
        <v>0</v>
      </c>
      <c r="X140" s="55">
        <f t="shared" si="37"/>
        <v>0</v>
      </c>
      <c r="Y140" s="55">
        <f t="shared" si="31"/>
        <v>0</v>
      </c>
      <c r="Z140" s="25" t="b">
        <f>AND($L140="C",$C$7=Data!$G$24)</f>
        <v>0</v>
      </c>
      <c r="AA140" s="25" t="b">
        <f>AND($L140="C",$C$7=Data!$G$23)</f>
        <v>0</v>
      </c>
      <c r="AB140" s="55">
        <f t="shared" si="38"/>
        <v>0</v>
      </c>
      <c r="AC140" s="55">
        <f t="shared" si="32"/>
        <v>0</v>
      </c>
      <c r="AE140" s="55">
        <f t="shared" si="39"/>
        <v>0</v>
      </c>
      <c r="AG140" s="125" t="b">
        <f>OR(AND($C$5=Data!$G$24,K140="A"),AND($C$6=Data!$G$24,K140="B"),AND($C$7=Data!$G$24,K140="C"))*COUNTIFS(B:B,B140,K:K,K140,B:B,"&lt;&gt;"&amp;"",C:C,"&lt;&gt;"&amp;"")&gt;1</f>
        <v>0</v>
      </c>
      <c r="AH140" s="125" t="b">
        <f t="shared" si="40"/>
        <v>0</v>
      </c>
      <c r="AI140" s="55">
        <f t="shared" si="41"/>
        <v>0</v>
      </c>
    </row>
    <row r="141" spans="1:35" ht="30.75" customHeight="1" x14ac:dyDescent="0.25">
      <c r="A141" s="57"/>
      <c r="B141" s="57"/>
      <c r="C141" s="59"/>
      <c r="D141" s="119"/>
      <c r="E141" s="43"/>
      <c r="F141" s="43"/>
      <c r="G141" s="58"/>
      <c r="H141" s="123"/>
      <c r="I141" s="132"/>
      <c r="J141" s="135">
        <f t="shared" si="33"/>
        <v>0</v>
      </c>
      <c r="K141" s="64" t="str">
        <f t="shared" si="28"/>
        <v>0</v>
      </c>
      <c r="L141" s="65" t="str">
        <f t="shared" si="29"/>
        <v>0</v>
      </c>
      <c r="M141" s="55">
        <f>SUMIFS($J:$J,$C:$C,Data!$B$6,$B:$B,$B141)</f>
        <v>0</v>
      </c>
      <c r="N141" s="55">
        <f>SUMIFS($J:$J,$C:$C,Data!$B$7,$B:$B,$B141)</f>
        <v>0</v>
      </c>
      <c r="O141" s="55">
        <f>SUMIFS($J:$J,$C:$C,Data!$B$8,$B:$B,$B141)</f>
        <v>0</v>
      </c>
      <c r="P141" s="55">
        <f t="shared" si="34"/>
        <v>0</v>
      </c>
      <c r="Q141" s="55">
        <f t="shared" si="35"/>
        <v>0</v>
      </c>
      <c r="R141" s="25" t="b">
        <f>AND($L141="A",$C$5=Data!$G$24)</f>
        <v>0</v>
      </c>
      <c r="S141" s="25" t="b">
        <f>AND($L141="A",$C$5=Data!$G$23)</f>
        <v>0</v>
      </c>
      <c r="T141" s="55">
        <f t="shared" si="36"/>
        <v>0</v>
      </c>
      <c r="U141" s="55">
        <f t="shared" si="30"/>
        <v>0</v>
      </c>
      <c r="V141" s="25" t="b">
        <f>AND($L141="B",$C$6=Data!$G$24)</f>
        <v>0</v>
      </c>
      <c r="W141" s="25" t="b">
        <f>AND($L141="B",$C$6=Data!$G$23)</f>
        <v>0</v>
      </c>
      <c r="X141" s="55">
        <f t="shared" si="37"/>
        <v>0</v>
      </c>
      <c r="Y141" s="55">
        <f t="shared" si="31"/>
        <v>0</v>
      </c>
      <c r="Z141" s="25" t="b">
        <f>AND($L141="C",$C$7=Data!$G$24)</f>
        <v>0</v>
      </c>
      <c r="AA141" s="25" t="b">
        <f>AND($L141="C",$C$7=Data!$G$23)</f>
        <v>0</v>
      </c>
      <c r="AB141" s="55">
        <f t="shared" si="38"/>
        <v>0</v>
      </c>
      <c r="AC141" s="55">
        <f t="shared" si="32"/>
        <v>0</v>
      </c>
      <c r="AE141" s="55">
        <f t="shared" si="39"/>
        <v>0</v>
      </c>
      <c r="AG141" s="125" t="b">
        <f>OR(AND($C$5=Data!$G$24,K141="A"),AND($C$6=Data!$G$24,K141="B"),AND($C$7=Data!$G$24,K141="C"))*COUNTIFS(B:B,B141,K:K,K141,B:B,"&lt;&gt;"&amp;"",C:C,"&lt;&gt;"&amp;"")&gt;1</f>
        <v>0</v>
      </c>
      <c r="AH141" s="125" t="b">
        <f t="shared" si="40"/>
        <v>0</v>
      </c>
      <c r="AI141" s="55">
        <f t="shared" si="41"/>
        <v>0</v>
      </c>
    </row>
    <row r="142" spans="1:35" ht="30.75" customHeight="1" x14ac:dyDescent="0.25">
      <c r="A142" s="57"/>
      <c r="B142" s="57"/>
      <c r="C142" s="59"/>
      <c r="D142" s="119"/>
      <c r="E142" s="43"/>
      <c r="F142" s="43"/>
      <c r="G142" s="58"/>
      <c r="H142" s="123"/>
      <c r="I142" s="132"/>
      <c r="J142" s="135">
        <f t="shared" si="33"/>
        <v>0</v>
      </c>
      <c r="K142" s="64" t="str">
        <f t="shared" si="28"/>
        <v>0</v>
      </c>
      <c r="L142" s="65" t="str">
        <f t="shared" si="29"/>
        <v>0</v>
      </c>
      <c r="M142" s="55">
        <f>SUMIFS($J:$J,$C:$C,Data!$B$6,$B:$B,$B142)</f>
        <v>0</v>
      </c>
      <c r="N142" s="55">
        <f>SUMIFS($J:$J,$C:$C,Data!$B$7,$B:$B,$B142)</f>
        <v>0</v>
      </c>
      <c r="O142" s="55">
        <f>SUMIFS($J:$J,$C:$C,Data!$B$8,$B:$B,$B142)</f>
        <v>0</v>
      </c>
      <c r="P142" s="55">
        <f t="shared" si="34"/>
        <v>0</v>
      </c>
      <c r="Q142" s="55">
        <f t="shared" si="35"/>
        <v>0</v>
      </c>
      <c r="R142" s="25" t="b">
        <f>AND($L142="A",$C$5=Data!$G$24)</f>
        <v>0</v>
      </c>
      <c r="S142" s="25" t="b">
        <f>AND($L142="A",$C$5=Data!$G$23)</f>
        <v>0</v>
      </c>
      <c r="T142" s="55">
        <f t="shared" si="36"/>
        <v>0</v>
      </c>
      <c r="U142" s="55">
        <f t="shared" si="30"/>
        <v>0</v>
      </c>
      <c r="V142" s="25" t="b">
        <f>AND($L142="B",$C$6=Data!$G$24)</f>
        <v>0</v>
      </c>
      <c r="W142" s="25" t="b">
        <f>AND($L142="B",$C$6=Data!$G$23)</f>
        <v>0</v>
      </c>
      <c r="X142" s="55">
        <f t="shared" si="37"/>
        <v>0</v>
      </c>
      <c r="Y142" s="55">
        <f t="shared" si="31"/>
        <v>0</v>
      </c>
      <c r="Z142" s="25" t="b">
        <f>AND($L142="C",$C$7=Data!$G$24)</f>
        <v>0</v>
      </c>
      <c r="AA142" s="25" t="b">
        <f>AND($L142="C",$C$7=Data!$G$23)</f>
        <v>0</v>
      </c>
      <c r="AB142" s="55">
        <f t="shared" si="38"/>
        <v>0</v>
      </c>
      <c r="AC142" s="55">
        <f t="shared" si="32"/>
        <v>0</v>
      </c>
      <c r="AE142" s="55">
        <f t="shared" si="39"/>
        <v>0</v>
      </c>
      <c r="AG142" s="125" t="b">
        <f>OR(AND($C$5=Data!$G$24,K142="A"),AND($C$6=Data!$G$24,K142="B"),AND($C$7=Data!$G$24,K142="C"))*COUNTIFS(B:B,B142,K:K,K142,B:B,"&lt;&gt;"&amp;"",C:C,"&lt;&gt;"&amp;"")&gt;1</f>
        <v>0</v>
      </c>
      <c r="AH142" s="125" t="b">
        <f t="shared" si="40"/>
        <v>0</v>
      </c>
      <c r="AI142" s="55">
        <f t="shared" si="41"/>
        <v>0</v>
      </c>
    </row>
    <row r="143" spans="1:35" ht="30.75" customHeight="1" x14ac:dyDescent="0.25">
      <c r="A143" s="57"/>
      <c r="B143" s="57"/>
      <c r="C143" s="59"/>
      <c r="D143" s="119"/>
      <c r="E143" s="43"/>
      <c r="F143" s="43"/>
      <c r="G143" s="58"/>
      <c r="H143" s="123"/>
      <c r="I143" s="132"/>
      <c r="J143" s="135">
        <f t="shared" si="33"/>
        <v>0</v>
      </c>
      <c r="K143" s="64" t="str">
        <f t="shared" si="28"/>
        <v>0</v>
      </c>
      <c r="L143" s="65" t="str">
        <f t="shared" si="29"/>
        <v>0</v>
      </c>
      <c r="M143" s="55">
        <f>SUMIFS($J:$J,$C:$C,Data!$B$6,$B:$B,$B143)</f>
        <v>0</v>
      </c>
      <c r="N143" s="55">
        <f>SUMIFS($J:$J,$C:$C,Data!$B$7,$B:$B,$B143)</f>
        <v>0</v>
      </c>
      <c r="O143" s="55">
        <f>SUMIFS($J:$J,$C:$C,Data!$B$8,$B:$B,$B143)</f>
        <v>0</v>
      </c>
      <c r="P143" s="55">
        <f t="shared" si="34"/>
        <v>0</v>
      </c>
      <c r="Q143" s="55">
        <f t="shared" si="35"/>
        <v>0</v>
      </c>
      <c r="R143" s="25" t="b">
        <f>AND($L143="A",$C$5=Data!$G$24)</f>
        <v>0</v>
      </c>
      <c r="S143" s="25" t="b">
        <f>AND($L143="A",$C$5=Data!$G$23)</f>
        <v>0</v>
      </c>
      <c r="T143" s="55">
        <f t="shared" si="36"/>
        <v>0</v>
      </c>
      <c r="U143" s="55">
        <f t="shared" si="30"/>
        <v>0</v>
      </c>
      <c r="V143" s="25" t="b">
        <f>AND($L143="B",$C$6=Data!$G$24)</f>
        <v>0</v>
      </c>
      <c r="W143" s="25" t="b">
        <f>AND($L143="B",$C$6=Data!$G$23)</f>
        <v>0</v>
      </c>
      <c r="X143" s="55">
        <f t="shared" si="37"/>
        <v>0</v>
      </c>
      <c r="Y143" s="55">
        <f t="shared" si="31"/>
        <v>0</v>
      </c>
      <c r="Z143" s="25" t="b">
        <f>AND($L143="C",$C$7=Data!$G$24)</f>
        <v>0</v>
      </c>
      <c r="AA143" s="25" t="b">
        <f>AND($L143="C",$C$7=Data!$G$23)</f>
        <v>0</v>
      </c>
      <c r="AB143" s="55">
        <f t="shared" si="38"/>
        <v>0</v>
      </c>
      <c r="AC143" s="55">
        <f t="shared" si="32"/>
        <v>0</v>
      </c>
      <c r="AE143" s="55">
        <f t="shared" si="39"/>
        <v>0</v>
      </c>
      <c r="AG143" s="125" t="b">
        <f>OR(AND($C$5=Data!$G$24,K143="A"),AND($C$6=Data!$G$24,K143="B"),AND($C$7=Data!$G$24,K143="C"))*COUNTIFS(B:B,B143,K:K,K143,B:B,"&lt;&gt;"&amp;"",C:C,"&lt;&gt;"&amp;"")&gt;1</f>
        <v>0</v>
      </c>
      <c r="AH143" s="125" t="b">
        <f t="shared" si="40"/>
        <v>0</v>
      </c>
      <c r="AI143" s="55">
        <f t="shared" si="41"/>
        <v>0</v>
      </c>
    </row>
    <row r="144" spans="1:35" ht="30.75" customHeight="1" x14ac:dyDescent="0.25">
      <c r="A144" s="57"/>
      <c r="B144" s="57"/>
      <c r="C144" s="59"/>
      <c r="D144" s="119"/>
      <c r="E144" s="43"/>
      <c r="F144" s="43"/>
      <c r="G144" s="58"/>
      <c r="H144" s="123"/>
      <c r="I144" s="132"/>
      <c r="J144" s="135">
        <f t="shared" si="33"/>
        <v>0</v>
      </c>
      <c r="K144" s="64" t="str">
        <f t="shared" si="28"/>
        <v>0</v>
      </c>
      <c r="L144" s="65" t="str">
        <f t="shared" si="29"/>
        <v>0</v>
      </c>
      <c r="M144" s="55">
        <f>SUMIFS($J:$J,$C:$C,Data!$B$6,$B:$B,$B144)</f>
        <v>0</v>
      </c>
      <c r="N144" s="55">
        <f>SUMIFS($J:$J,$C:$C,Data!$B$7,$B:$B,$B144)</f>
        <v>0</v>
      </c>
      <c r="O144" s="55">
        <f>SUMIFS($J:$J,$C:$C,Data!$B$8,$B:$B,$B144)</f>
        <v>0</v>
      </c>
      <c r="P144" s="55">
        <f t="shared" si="34"/>
        <v>0</v>
      </c>
      <c r="Q144" s="55">
        <f t="shared" si="35"/>
        <v>0</v>
      </c>
      <c r="R144" s="25" t="b">
        <f>AND($L144="A",$C$5=Data!$G$24)</f>
        <v>0</v>
      </c>
      <c r="S144" s="25" t="b">
        <f>AND($L144="A",$C$5=Data!$G$23)</f>
        <v>0</v>
      </c>
      <c r="T144" s="55">
        <f t="shared" si="36"/>
        <v>0</v>
      </c>
      <c r="U144" s="55">
        <f t="shared" si="30"/>
        <v>0</v>
      </c>
      <c r="V144" s="25" t="b">
        <f>AND($L144="B",$C$6=Data!$G$24)</f>
        <v>0</v>
      </c>
      <c r="W144" s="25" t="b">
        <f>AND($L144="B",$C$6=Data!$G$23)</f>
        <v>0</v>
      </c>
      <c r="X144" s="55">
        <f t="shared" si="37"/>
        <v>0</v>
      </c>
      <c r="Y144" s="55">
        <f t="shared" si="31"/>
        <v>0</v>
      </c>
      <c r="Z144" s="25" t="b">
        <f>AND($L144="C",$C$7=Data!$G$24)</f>
        <v>0</v>
      </c>
      <c r="AA144" s="25" t="b">
        <f>AND($L144="C",$C$7=Data!$G$23)</f>
        <v>0</v>
      </c>
      <c r="AB144" s="55">
        <f t="shared" si="38"/>
        <v>0</v>
      </c>
      <c r="AC144" s="55">
        <f t="shared" si="32"/>
        <v>0</v>
      </c>
      <c r="AE144" s="55">
        <f t="shared" si="39"/>
        <v>0</v>
      </c>
      <c r="AG144" s="125" t="b">
        <f>OR(AND($C$5=Data!$G$24,K144="A"),AND($C$6=Data!$G$24,K144="B"),AND($C$7=Data!$G$24,K144="C"))*COUNTIFS(B:B,B144,K:K,K144,B:B,"&lt;&gt;"&amp;"",C:C,"&lt;&gt;"&amp;"")&gt;1</f>
        <v>0</v>
      </c>
      <c r="AH144" s="125" t="b">
        <f t="shared" si="40"/>
        <v>0</v>
      </c>
      <c r="AI144" s="55">
        <f t="shared" si="41"/>
        <v>0</v>
      </c>
    </row>
    <row r="145" spans="1:35" ht="30.75" customHeight="1" x14ac:dyDescent="0.25">
      <c r="A145" s="57"/>
      <c r="B145" s="57"/>
      <c r="C145" s="59"/>
      <c r="D145" s="119"/>
      <c r="E145" s="43"/>
      <c r="F145" s="43"/>
      <c r="G145" s="58"/>
      <c r="H145" s="123"/>
      <c r="I145" s="132"/>
      <c r="J145" s="135">
        <f t="shared" si="33"/>
        <v>0</v>
      </c>
      <c r="K145" s="64" t="str">
        <f t="shared" si="28"/>
        <v>0</v>
      </c>
      <c r="L145" s="65" t="str">
        <f t="shared" si="29"/>
        <v>0</v>
      </c>
      <c r="M145" s="55">
        <f>SUMIFS($J:$J,$C:$C,Data!$B$6,$B:$B,$B145)</f>
        <v>0</v>
      </c>
      <c r="N145" s="55">
        <f>SUMIFS($J:$J,$C:$C,Data!$B$7,$B:$B,$B145)</f>
        <v>0</v>
      </c>
      <c r="O145" s="55">
        <f>SUMIFS($J:$J,$C:$C,Data!$B$8,$B:$B,$B145)</f>
        <v>0</v>
      </c>
      <c r="P145" s="55">
        <f t="shared" si="34"/>
        <v>0</v>
      </c>
      <c r="Q145" s="55">
        <f t="shared" si="35"/>
        <v>0</v>
      </c>
      <c r="R145" s="25" t="b">
        <f>AND($L145="A",$C$5=Data!$G$24)</f>
        <v>0</v>
      </c>
      <c r="S145" s="25" t="b">
        <f>AND($L145="A",$C$5=Data!$G$23)</f>
        <v>0</v>
      </c>
      <c r="T145" s="55">
        <f t="shared" si="36"/>
        <v>0</v>
      </c>
      <c r="U145" s="55">
        <f t="shared" si="30"/>
        <v>0</v>
      </c>
      <c r="V145" s="25" t="b">
        <f>AND($L145="B",$C$6=Data!$G$24)</f>
        <v>0</v>
      </c>
      <c r="W145" s="25" t="b">
        <f>AND($L145="B",$C$6=Data!$G$23)</f>
        <v>0</v>
      </c>
      <c r="X145" s="55">
        <f t="shared" si="37"/>
        <v>0</v>
      </c>
      <c r="Y145" s="55">
        <f t="shared" si="31"/>
        <v>0</v>
      </c>
      <c r="Z145" s="25" t="b">
        <f>AND($L145="C",$C$7=Data!$G$24)</f>
        <v>0</v>
      </c>
      <c r="AA145" s="25" t="b">
        <f>AND($L145="C",$C$7=Data!$G$23)</f>
        <v>0</v>
      </c>
      <c r="AB145" s="55">
        <f t="shared" si="38"/>
        <v>0</v>
      </c>
      <c r="AC145" s="55">
        <f t="shared" si="32"/>
        <v>0</v>
      </c>
      <c r="AE145" s="55">
        <f t="shared" si="39"/>
        <v>0</v>
      </c>
      <c r="AG145" s="125" t="b">
        <f>OR(AND($C$5=Data!$G$24,K145="A"),AND($C$6=Data!$G$24,K145="B"),AND($C$7=Data!$G$24,K145="C"))*COUNTIFS(B:B,B145,K:K,K145,B:B,"&lt;&gt;"&amp;"",C:C,"&lt;&gt;"&amp;"")&gt;1</f>
        <v>0</v>
      </c>
      <c r="AH145" s="125" t="b">
        <f t="shared" si="40"/>
        <v>0</v>
      </c>
      <c r="AI145" s="55">
        <f t="shared" si="41"/>
        <v>0</v>
      </c>
    </row>
    <row r="146" spans="1:35" ht="30.75" customHeight="1" x14ac:dyDescent="0.25">
      <c r="A146" s="57"/>
      <c r="B146" s="57"/>
      <c r="C146" s="59"/>
      <c r="D146" s="119"/>
      <c r="E146" s="43"/>
      <c r="F146" s="43"/>
      <c r="G146" s="58"/>
      <c r="H146" s="123"/>
      <c r="I146" s="132"/>
      <c r="J146" s="135">
        <f t="shared" si="33"/>
        <v>0</v>
      </c>
      <c r="K146" s="64" t="str">
        <f t="shared" si="28"/>
        <v>0</v>
      </c>
      <c r="L146" s="65" t="str">
        <f t="shared" si="29"/>
        <v>0</v>
      </c>
      <c r="M146" s="55">
        <f>SUMIFS($J:$J,$C:$C,Data!$B$6,$B:$B,$B146)</f>
        <v>0</v>
      </c>
      <c r="N146" s="55">
        <f>SUMIFS($J:$J,$C:$C,Data!$B$7,$B:$B,$B146)</f>
        <v>0</v>
      </c>
      <c r="O146" s="55">
        <f>SUMIFS($J:$J,$C:$C,Data!$B$8,$B:$B,$B146)</f>
        <v>0</v>
      </c>
      <c r="P146" s="55">
        <f t="shared" si="34"/>
        <v>0</v>
      </c>
      <c r="Q146" s="55">
        <f t="shared" si="35"/>
        <v>0</v>
      </c>
      <c r="R146" s="25" t="b">
        <f>AND($L146="A",$C$5=Data!$G$24)</f>
        <v>0</v>
      </c>
      <c r="S146" s="25" t="b">
        <f>AND($L146="A",$C$5=Data!$G$23)</f>
        <v>0</v>
      </c>
      <c r="T146" s="55">
        <f t="shared" si="36"/>
        <v>0</v>
      </c>
      <c r="U146" s="55">
        <f t="shared" si="30"/>
        <v>0</v>
      </c>
      <c r="V146" s="25" t="b">
        <f>AND($L146="B",$C$6=Data!$G$24)</f>
        <v>0</v>
      </c>
      <c r="W146" s="25" t="b">
        <f>AND($L146="B",$C$6=Data!$G$23)</f>
        <v>0</v>
      </c>
      <c r="X146" s="55">
        <f t="shared" si="37"/>
        <v>0</v>
      </c>
      <c r="Y146" s="55">
        <f t="shared" si="31"/>
        <v>0</v>
      </c>
      <c r="Z146" s="25" t="b">
        <f>AND($L146="C",$C$7=Data!$G$24)</f>
        <v>0</v>
      </c>
      <c r="AA146" s="25" t="b">
        <f>AND($L146="C",$C$7=Data!$G$23)</f>
        <v>0</v>
      </c>
      <c r="AB146" s="55">
        <f t="shared" si="38"/>
        <v>0</v>
      </c>
      <c r="AC146" s="55">
        <f t="shared" si="32"/>
        <v>0</v>
      </c>
      <c r="AE146" s="55">
        <f t="shared" si="39"/>
        <v>0</v>
      </c>
      <c r="AG146" s="125" t="b">
        <f>OR(AND($C$5=Data!$G$24,K146="A"),AND($C$6=Data!$G$24,K146="B"),AND($C$7=Data!$G$24,K146="C"))*COUNTIFS(B:B,B146,K:K,K146,B:B,"&lt;&gt;"&amp;"",C:C,"&lt;&gt;"&amp;"")&gt;1</f>
        <v>0</v>
      </c>
      <c r="AH146" s="125" t="b">
        <f t="shared" si="40"/>
        <v>0</v>
      </c>
      <c r="AI146" s="55">
        <f t="shared" si="41"/>
        <v>0</v>
      </c>
    </row>
    <row r="147" spans="1:35" ht="30.75" customHeight="1" x14ac:dyDescent="0.25">
      <c r="A147" s="57"/>
      <c r="B147" s="57"/>
      <c r="C147" s="59"/>
      <c r="D147" s="119"/>
      <c r="E147" s="43"/>
      <c r="F147" s="43"/>
      <c r="G147" s="58"/>
      <c r="H147" s="123"/>
      <c r="I147" s="132"/>
      <c r="J147" s="135">
        <f t="shared" si="33"/>
        <v>0</v>
      </c>
      <c r="K147" s="64" t="str">
        <f t="shared" si="28"/>
        <v>0</v>
      </c>
      <c r="L147" s="65" t="str">
        <f t="shared" si="29"/>
        <v>0</v>
      </c>
      <c r="M147" s="55">
        <f>SUMIFS($J:$J,$C:$C,Data!$B$6,$B:$B,$B147)</f>
        <v>0</v>
      </c>
      <c r="N147" s="55">
        <f>SUMIFS($J:$J,$C:$C,Data!$B$7,$B:$B,$B147)</f>
        <v>0</v>
      </c>
      <c r="O147" s="55">
        <f>SUMIFS($J:$J,$C:$C,Data!$B$8,$B:$B,$B147)</f>
        <v>0</v>
      </c>
      <c r="P147" s="55">
        <f t="shared" si="34"/>
        <v>0</v>
      </c>
      <c r="Q147" s="55">
        <f t="shared" si="35"/>
        <v>0</v>
      </c>
      <c r="R147" s="25" t="b">
        <f>AND($L147="A",$C$5=Data!$G$24)</f>
        <v>0</v>
      </c>
      <c r="S147" s="25" t="b">
        <f>AND($L147="A",$C$5=Data!$G$23)</f>
        <v>0</v>
      </c>
      <c r="T147" s="55">
        <f t="shared" si="36"/>
        <v>0</v>
      </c>
      <c r="U147" s="55">
        <f t="shared" si="30"/>
        <v>0</v>
      </c>
      <c r="V147" s="25" t="b">
        <f>AND($L147="B",$C$6=Data!$G$24)</f>
        <v>0</v>
      </c>
      <c r="W147" s="25" t="b">
        <f>AND($L147="B",$C$6=Data!$G$23)</f>
        <v>0</v>
      </c>
      <c r="X147" s="55">
        <f t="shared" si="37"/>
        <v>0</v>
      </c>
      <c r="Y147" s="55">
        <f t="shared" si="31"/>
        <v>0</v>
      </c>
      <c r="Z147" s="25" t="b">
        <f>AND($L147="C",$C$7=Data!$G$24)</f>
        <v>0</v>
      </c>
      <c r="AA147" s="25" t="b">
        <f>AND($L147="C",$C$7=Data!$G$23)</f>
        <v>0</v>
      </c>
      <c r="AB147" s="55">
        <f t="shared" si="38"/>
        <v>0</v>
      </c>
      <c r="AC147" s="55">
        <f t="shared" si="32"/>
        <v>0</v>
      </c>
      <c r="AE147" s="55">
        <f t="shared" si="39"/>
        <v>0</v>
      </c>
      <c r="AG147" s="125" t="b">
        <f>OR(AND($C$5=Data!$G$24,K147="A"),AND($C$6=Data!$G$24,K147="B"),AND($C$7=Data!$G$24,K147="C"))*COUNTIFS(B:B,B147,K:K,K147,B:B,"&lt;&gt;"&amp;"",C:C,"&lt;&gt;"&amp;"")&gt;1</f>
        <v>0</v>
      </c>
      <c r="AH147" s="125" t="b">
        <f t="shared" si="40"/>
        <v>0</v>
      </c>
      <c r="AI147" s="55">
        <f t="shared" si="41"/>
        <v>0</v>
      </c>
    </row>
    <row r="148" spans="1:35" ht="30.75" customHeight="1" x14ac:dyDescent="0.25">
      <c r="A148" s="57"/>
      <c r="B148" s="57"/>
      <c r="C148" s="59"/>
      <c r="D148" s="119"/>
      <c r="E148" s="43"/>
      <c r="F148" s="43"/>
      <c r="G148" s="58"/>
      <c r="H148" s="123"/>
      <c r="I148" s="132"/>
      <c r="J148" s="135">
        <f t="shared" si="33"/>
        <v>0</v>
      </c>
      <c r="K148" s="64" t="str">
        <f t="shared" si="28"/>
        <v>0</v>
      </c>
      <c r="L148" s="65" t="str">
        <f t="shared" si="29"/>
        <v>0</v>
      </c>
      <c r="M148" s="55">
        <f>SUMIFS($J:$J,$C:$C,Data!$B$6,$B:$B,$B148)</f>
        <v>0</v>
      </c>
      <c r="N148" s="55">
        <f>SUMIFS($J:$J,$C:$C,Data!$B$7,$B:$B,$B148)</f>
        <v>0</v>
      </c>
      <c r="O148" s="55">
        <f>SUMIFS($J:$J,$C:$C,Data!$B$8,$B:$B,$B148)</f>
        <v>0</v>
      </c>
      <c r="P148" s="55">
        <f t="shared" si="34"/>
        <v>0</v>
      </c>
      <c r="Q148" s="55">
        <f t="shared" si="35"/>
        <v>0</v>
      </c>
      <c r="R148" s="25" t="b">
        <f>AND($L148="A",$C$5=Data!$G$24)</f>
        <v>0</v>
      </c>
      <c r="S148" s="25" t="b">
        <f>AND($L148="A",$C$5=Data!$G$23)</f>
        <v>0</v>
      </c>
      <c r="T148" s="55">
        <f t="shared" si="36"/>
        <v>0</v>
      </c>
      <c r="U148" s="55">
        <f t="shared" si="30"/>
        <v>0</v>
      </c>
      <c r="V148" s="25" t="b">
        <f>AND($L148="B",$C$6=Data!$G$24)</f>
        <v>0</v>
      </c>
      <c r="W148" s="25" t="b">
        <f>AND($L148="B",$C$6=Data!$G$23)</f>
        <v>0</v>
      </c>
      <c r="X148" s="55">
        <f t="shared" si="37"/>
        <v>0</v>
      </c>
      <c r="Y148" s="55">
        <f t="shared" si="31"/>
        <v>0</v>
      </c>
      <c r="Z148" s="25" t="b">
        <f>AND($L148="C",$C$7=Data!$G$24)</f>
        <v>0</v>
      </c>
      <c r="AA148" s="25" t="b">
        <f>AND($L148="C",$C$7=Data!$G$23)</f>
        <v>0</v>
      </c>
      <c r="AB148" s="55">
        <f t="shared" si="38"/>
        <v>0</v>
      </c>
      <c r="AC148" s="55">
        <f t="shared" si="32"/>
        <v>0</v>
      </c>
      <c r="AE148" s="55">
        <f t="shared" si="39"/>
        <v>0</v>
      </c>
      <c r="AG148" s="125" t="b">
        <f>OR(AND($C$5=Data!$G$24,K148="A"),AND($C$6=Data!$G$24,K148="B"),AND($C$7=Data!$G$24,K148="C"))*COUNTIFS(B:B,B148,K:K,K148,B:B,"&lt;&gt;"&amp;"",C:C,"&lt;&gt;"&amp;"")&gt;1</f>
        <v>0</v>
      </c>
      <c r="AH148" s="125" t="b">
        <f t="shared" si="40"/>
        <v>0</v>
      </c>
      <c r="AI148" s="55">
        <f t="shared" si="41"/>
        <v>0</v>
      </c>
    </row>
    <row r="149" spans="1:35" ht="30.75" customHeight="1" x14ac:dyDescent="0.25">
      <c r="A149" s="57"/>
      <c r="B149" s="57"/>
      <c r="C149" s="59"/>
      <c r="D149" s="119"/>
      <c r="E149" s="43"/>
      <c r="F149" s="43"/>
      <c r="G149" s="58"/>
      <c r="H149" s="123"/>
      <c r="I149" s="132"/>
      <c r="J149" s="135">
        <f t="shared" si="33"/>
        <v>0</v>
      </c>
      <c r="K149" s="64" t="str">
        <f t="shared" si="28"/>
        <v>0</v>
      </c>
      <c r="L149" s="65" t="str">
        <f t="shared" si="29"/>
        <v>0</v>
      </c>
      <c r="M149" s="55">
        <f>SUMIFS($J:$J,$C:$C,Data!$B$6,$B:$B,$B149)</f>
        <v>0</v>
      </c>
      <c r="N149" s="55">
        <f>SUMIFS($J:$J,$C:$C,Data!$B$7,$B:$B,$B149)</f>
        <v>0</v>
      </c>
      <c r="O149" s="55">
        <f>SUMIFS($J:$J,$C:$C,Data!$B$8,$B:$B,$B149)</f>
        <v>0</v>
      </c>
      <c r="P149" s="55">
        <f t="shared" si="34"/>
        <v>0</v>
      </c>
      <c r="Q149" s="55">
        <f t="shared" si="35"/>
        <v>0</v>
      </c>
      <c r="R149" s="25" t="b">
        <f>AND($L149="A",$C$5=Data!$G$24)</f>
        <v>0</v>
      </c>
      <c r="S149" s="25" t="b">
        <f>AND($L149="A",$C$5=Data!$G$23)</f>
        <v>0</v>
      </c>
      <c r="T149" s="55">
        <f t="shared" si="36"/>
        <v>0</v>
      </c>
      <c r="U149" s="55">
        <f t="shared" si="30"/>
        <v>0</v>
      </c>
      <c r="V149" s="25" t="b">
        <f>AND($L149="B",$C$6=Data!$G$24)</f>
        <v>0</v>
      </c>
      <c r="W149" s="25" t="b">
        <f>AND($L149="B",$C$6=Data!$G$23)</f>
        <v>0</v>
      </c>
      <c r="X149" s="55">
        <f t="shared" si="37"/>
        <v>0</v>
      </c>
      <c r="Y149" s="55">
        <f t="shared" si="31"/>
        <v>0</v>
      </c>
      <c r="Z149" s="25" t="b">
        <f>AND($L149="C",$C$7=Data!$G$24)</f>
        <v>0</v>
      </c>
      <c r="AA149" s="25" t="b">
        <f>AND($L149="C",$C$7=Data!$G$23)</f>
        <v>0</v>
      </c>
      <c r="AB149" s="55">
        <f t="shared" si="38"/>
        <v>0</v>
      </c>
      <c r="AC149" s="55">
        <f t="shared" si="32"/>
        <v>0</v>
      </c>
      <c r="AE149" s="55">
        <f t="shared" si="39"/>
        <v>0</v>
      </c>
      <c r="AG149" s="125" t="b">
        <f>OR(AND($C$5=Data!$G$24,K149="A"),AND($C$6=Data!$G$24,K149="B"),AND($C$7=Data!$G$24,K149="C"))*COUNTIFS(B:B,B149,K:K,K149,B:B,"&lt;&gt;"&amp;"",C:C,"&lt;&gt;"&amp;"")&gt;1</f>
        <v>0</v>
      </c>
      <c r="AH149" s="125" t="b">
        <f t="shared" si="40"/>
        <v>0</v>
      </c>
      <c r="AI149" s="55">
        <f t="shared" si="41"/>
        <v>0</v>
      </c>
    </row>
    <row r="150" spans="1:35" ht="30.75" customHeight="1" x14ac:dyDescent="0.25">
      <c r="A150" s="57"/>
      <c r="B150" s="57"/>
      <c r="C150" s="59"/>
      <c r="D150" s="119"/>
      <c r="E150" s="43"/>
      <c r="F150" s="43"/>
      <c r="G150" s="58"/>
      <c r="H150" s="123"/>
      <c r="I150" s="132"/>
      <c r="J150" s="135">
        <f t="shared" si="33"/>
        <v>0</v>
      </c>
      <c r="K150" s="64" t="str">
        <f t="shared" si="28"/>
        <v>0</v>
      </c>
      <c r="L150" s="65" t="str">
        <f t="shared" si="29"/>
        <v>0</v>
      </c>
      <c r="M150" s="55">
        <f>SUMIFS($J:$J,$C:$C,Data!$B$6,$B:$B,$B150)</f>
        <v>0</v>
      </c>
      <c r="N150" s="55">
        <f>SUMIFS($J:$J,$C:$C,Data!$B$7,$B:$B,$B150)</f>
        <v>0</v>
      </c>
      <c r="O150" s="55">
        <f>SUMIFS($J:$J,$C:$C,Data!$B$8,$B:$B,$B150)</f>
        <v>0</v>
      </c>
      <c r="P150" s="55">
        <f t="shared" si="34"/>
        <v>0</v>
      </c>
      <c r="Q150" s="55">
        <f t="shared" si="35"/>
        <v>0</v>
      </c>
      <c r="R150" s="25" t="b">
        <f>AND($L150="A",$C$5=Data!$G$24)</f>
        <v>0</v>
      </c>
      <c r="S150" s="25" t="b">
        <f>AND($L150="A",$C$5=Data!$G$23)</f>
        <v>0</v>
      </c>
      <c r="T150" s="55">
        <f t="shared" si="36"/>
        <v>0</v>
      </c>
      <c r="U150" s="55">
        <f t="shared" si="30"/>
        <v>0</v>
      </c>
      <c r="V150" s="25" t="b">
        <f>AND($L150="B",$C$6=Data!$G$24)</f>
        <v>0</v>
      </c>
      <c r="W150" s="25" t="b">
        <f>AND($L150="B",$C$6=Data!$G$23)</f>
        <v>0</v>
      </c>
      <c r="X150" s="55">
        <f t="shared" si="37"/>
        <v>0</v>
      </c>
      <c r="Y150" s="55">
        <f t="shared" si="31"/>
        <v>0</v>
      </c>
      <c r="Z150" s="25" t="b">
        <f>AND($L150="C",$C$7=Data!$G$24)</f>
        <v>0</v>
      </c>
      <c r="AA150" s="25" t="b">
        <f>AND($L150="C",$C$7=Data!$G$23)</f>
        <v>0</v>
      </c>
      <c r="AB150" s="55">
        <f t="shared" si="38"/>
        <v>0</v>
      </c>
      <c r="AC150" s="55">
        <f t="shared" si="32"/>
        <v>0</v>
      </c>
      <c r="AE150" s="55">
        <f t="shared" si="39"/>
        <v>0</v>
      </c>
      <c r="AG150" s="125" t="b">
        <f>OR(AND($C$5=Data!$G$24,K150="A"),AND($C$6=Data!$G$24,K150="B"),AND($C$7=Data!$G$24,K150="C"))*COUNTIFS(B:B,B150,K:K,K150,B:B,"&lt;&gt;"&amp;"",C:C,"&lt;&gt;"&amp;"")&gt;1</f>
        <v>0</v>
      </c>
      <c r="AH150" s="125" t="b">
        <f t="shared" si="40"/>
        <v>0</v>
      </c>
      <c r="AI150" s="55">
        <f t="shared" si="41"/>
        <v>0</v>
      </c>
    </row>
    <row r="151" spans="1:35" ht="30.75" customHeight="1" x14ac:dyDescent="0.25">
      <c r="A151" s="57"/>
      <c r="B151" s="57"/>
      <c r="C151" s="59"/>
      <c r="D151" s="119"/>
      <c r="E151" s="43"/>
      <c r="F151" s="43"/>
      <c r="G151" s="58"/>
      <c r="H151" s="123"/>
      <c r="I151" s="132"/>
      <c r="J151" s="135">
        <f t="shared" si="33"/>
        <v>0</v>
      </c>
      <c r="K151" s="64" t="str">
        <f t="shared" si="28"/>
        <v>0</v>
      </c>
      <c r="L151" s="65" t="str">
        <f t="shared" si="29"/>
        <v>0</v>
      </c>
      <c r="M151" s="55">
        <f>SUMIFS($J:$J,$C:$C,Data!$B$6,$B:$B,$B151)</f>
        <v>0</v>
      </c>
      <c r="N151" s="55">
        <f>SUMIFS($J:$J,$C:$C,Data!$B$7,$B:$B,$B151)</f>
        <v>0</v>
      </c>
      <c r="O151" s="55">
        <f>SUMIFS($J:$J,$C:$C,Data!$B$8,$B:$B,$B151)</f>
        <v>0</v>
      </c>
      <c r="P151" s="55">
        <f t="shared" si="34"/>
        <v>0</v>
      </c>
      <c r="Q151" s="55">
        <f t="shared" si="35"/>
        <v>0</v>
      </c>
      <c r="R151" s="25" t="b">
        <f>AND($L151="A",$C$5=Data!$G$24)</f>
        <v>0</v>
      </c>
      <c r="S151" s="25" t="b">
        <f>AND($L151="A",$C$5=Data!$G$23)</f>
        <v>0</v>
      </c>
      <c r="T151" s="55">
        <f t="shared" si="36"/>
        <v>0</v>
      </c>
      <c r="U151" s="55">
        <f t="shared" si="30"/>
        <v>0</v>
      </c>
      <c r="V151" s="25" t="b">
        <f>AND($L151="B",$C$6=Data!$G$24)</f>
        <v>0</v>
      </c>
      <c r="W151" s="25" t="b">
        <f>AND($L151="B",$C$6=Data!$G$23)</f>
        <v>0</v>
      </c>
      <c r="X151" s="55">
        <f t="shared" si="37"/>
        <v>0</v>
      </c>
      <c r="Y151" s="55">
        <f t="shared" si="31"/>
        <v>0</v>
      </c>
      <c r="Z151" s="25" t="b">
        <f>AND($L151="C",$C$7=Data!$G$24)</f>
        <v>0</v>
      </c>
      <c r="AA151" s="25" t="b">
        <f>AND($L151="C",$C$7=Data!$G$23)</f>
        <v>0</v>
      </c>
      <c r="AB151" s="55">
        <f t="shared" si="38"/>
        <v>0</v>
      </c>
      <c r="AC151" s="55">
        <f t="shared" si="32"/>
        <v>0</v>
      </c>
      <c r="AE151" s="55">
        <f t="shared" si="39"/>
        <v>0</v>
      </c>
      <c r="AG151" s="125" t="b">
        <f>OR(AND($C$5=Data!$G$24,K151="A"),AND($C$6=Data!$G$24,K151="B"),AND($C$7=Data!$G$24,K151="C"))*COUNTIFS(B:B,B151,K:K,K151,B:B,"&lt;&gt;"&amp;"",C:C,"&lt;&gt;"&amp;"")&gt;1</f>
        <v>0</v>
      </c>
      <c r="AH151" s="125" t="b">
        <f t="shared" si="40"/>
        <v>0</v>
      </c>
      <c r="AI151" s="55">
        <f t="shared" si="41"/>
        <v>0</v>
      </c>
    </row>
    <row r="152" spans="1:35" ht="30.75" customHeight="1" x14ac:dyDescent="0.25">
      <c r="A152" s="57"/>
      <c r="B152" s="57"/>
      <c r="C152" s="59"/>
      <c r="D152" s="119"/>
      <c r="E152" s="43"/>
      <c r="F152" s="43"/>
      <c r="G152" s="58"/>
      <c r="H152" s="123"/>
      <c r="I152" s="132"/>
      <c r="J152" s="135">
        <f t="shared" si="33"/>
        <v>0</v>
      </c>
      <c r="K152" s="64" t="str">
        <f t="shared" si="28"/>
        <v>0</v>
      </c>
      <c r="L152" s="65" t="str">
        <f t="shared" si="29"/>
        <v>0</v>
      </c>
      <c r="M152" s="55">
        <f>SUMIFS($J:$J,$C:$C,Data!$B$6,$B:$B,$B152)</f>
        <v>0</v>
      </c>
      <c r="N152" s="55">
        <f>SUMIFS($J:$J,$C:$C,Data!$B$7,$B:$B,$B152)</f>
        <v>0</v>
      </c>
      <c r="O152" s="55">
        <f>SUMIFS($J:$J,$C:$C,Data!$B$8,$B:$B,$B152)</f>
        <v>0</v>
      </c>
      <c r="P152" s="55">
        <f t="shared" si="34"/>
        <v>0</v>
      </c>
      <c r="Q152" s="55">
        <f t="shared" si="35"/>
        <v>0</v>
      </c>
      <c r="R152" s="25" t="b">
        <f>AND($L152="A",$C$5=Data!$G$24)</f>
        <v>0</v>
      </c>
      <c r="S152" s="25" t="b">
        <f>AND($L152="A",$C$5=Data!$G$23)</f>
        <v>0</v>
      </c>
      <c r="T152" s="55">
        <f t="shared" si="36"/>
        <v>0</v>
      </c>
      <c r="U152" s="55">
        <f t="shared" si="30"/>
        <v>0</v>
      </c>
      <c r="V152" s="25" t="b">
        <f>AND($L152="B",$C$6=Data!$G$24)</f>
        <v>0</v>
      </c>
      <c r="W152" s="25" t="b">
        <f>AND($L152="B",$C$6=Data!$G$23)</f>
        <v>0</v>
      </c>
      <c r="X152" s="55">
        <f t="shared" si="37"/>
        <v>0</v>
      </c>
      <c r="Y152" s="55">
        <f t="shared" si="31"/>
        <v>0</v>
      </c>
      <c r="Z152" s="25" t="b">
        <f>AND($L152="C",$C$7=Data!$G$24)</f>
        <v>0</v>
      </c>
      <c r="AA152" s="25" t="b">
        <f>AND($L152="C",$C$7=Data!$G$23)</f>
        <v>0</v>
      </c>
      <c r="AB152" s="55">
        <f t="shared" si="38"/>
        <v>0</v>
      </c>
      <c r="AC152" s="55">
        <f t="shared" si="32"/>
        <v>0</v>
      </c>
      <c r="AE152" s="55">
        <f t="shared" si="39"/>
        <v>0</v>
      </c>
      <c r="AG152" s="125" t="b">
        <f>OR(AND($C$5=Data!$G$24,K152="A"),AND($C$6=Data!$G$24,K152="B"),AND($C$7=Data!$G$24,K152="C"))*COUNTIFS(B:B,B152,K:K,K152,B:B,"&lt;&gt;"&amp;"",C:C,"&lt;&gt;"&amp;"")&gt;1</f>
        <v>0</v>
      </c>
      <c r="AH152" s="125" t="b">
        <f t="shared" si="40"/>
        <v>0</v>
      </c>
      <c r="AI152" s="55">
        <f t="shared" si="41"/>
        <v>0</v>
      </c>
    </row>
    <row r="153" spans="1:35" ht="30.75" customHeight="1" x14ac:dyDescent="0.25">
      <c r="A153" s="57"/>
      <c r="B153" s="57"/>
      <c r="C153" s="59"/>
      <c r="D153" s="119"/>
      <c r="E153" s="43"/>
      <c r="F153" s="43"/>
      <c r="G153" s="58"/>
      <c r="H153" s="123"/>
      <c r="I153" s="132"/>
      <c r="J153" s="135">
        <f t="shared" si="33"/>
        <v>0</v>
      </c>
      <c r="K153" s="64" t="str">
        <f t="shared" si="28"/>
        <v>0</v>
      </c>
      <c r="L153" s="65" t="str">
        <f t="shared" si="29"/>
        <v>0</v>
      </c>
      <c r="M153" s="55">
        <f>SUMIFS($J:$J,$C:$C,Data!$B$6,$B:$B,$B153)</f>
        <v>0</v>
      </c>
      <c r="N153" s="55">
        <f>SUMIFS($J:$J,$C:$C,Data!$B$7,$B:$B,$B153)</f>
        <v>0</v>
      </c>
      <c r="O153" s="55">
        <f>SUMIFS($J:$J,$C:$C,Data!$B$8,$B:$B,$B153)</f>
        <v>0</v>
      </c>
      <c r="P153" s="55">
        <f t="shared" si="34"/>
        <v>0</v>
      </c>
      <c r="Q153" s="55">
        <f t="shared" si="35"/>
        <v>0</v>
      </c>
      <c r="R153" s="25" t="b">
        <f>AND($L153="A",$C$5=Data!$G$24)</f>
        <v>0</v>
      </c>
      <c r="S153" s="25" t="b">
        <f>AND($L153="A",$C$5=Data!$G$23)</f>
        <v>0</v>
      </c>
      <c r="T153" s="55">
        <f t="shared" si="36"/>
        <v>0</v>
      </c>
      <c r="U153" s="55">
        <f t="shared" si="30"/>
        <v>0</v>
      </c>
      <c r="V153" s="25" t="b">
        <f>AND($L153="B",$C$6=Data!$G$24)</f>
        <v>0</v>
      </c>
      <c r="W153" s="25" t="b">
        <f>AND($L153="B",$C$6=Data!$G$23)</f>
        <v>0</v>
      </c>
      <c r="X153" s="55">
        <f t="shared" si="37"/>
        <v>0</v>
      </c>
      <c r="Y153" s="55">
        <f t="shared" si="31"/>
        <v>0</v>
      </c>
      <c r="Z153" s="25" t="b">
        <f>AND($L153="C",$C$7=Data!$G$24)</f>
        <v>0</v>
      </c>
      <c r="AA153" s="25" t="b">
        <f>AND($L153="C",$C$7=Data!$G$23)</f>
        <v>0</v>
      </c>
      <c r="AB153" s="55">
        <f t="shared" si="38"/>
        <v>0</v>
      </c>
      <c r="AC153" s="55">
        <f t="shared" si="32"/>
        <v>0</v>
      </c>
      <c r="AE153" s="55">
        <f t="shared" si="39"/>
        <v>0</v>
      </c>
      <c r="AG153" s="125" t="b">
        <f>OR(AND($C$5=Data!$G$24,K153="A"),AND($C$6=Data!$G$24,K153="B"),AND($C$7=Data!$G$24,K153="C"))*COUNTIFS(B:B,B153,K:K,K153,B:B,"&lt;&gt;"&amp;"",C:C,"&lt;&gt;"&amp;"")&gt;1</f>
        <v>0</v>
      </c>
      <c r="AH153" s="125" t="b">
        <f t="shared" si="40"/>
        <v>0</v>
      </c>
      <c r="AI153" s="55">
        <f t="shared" si="41"/>
        <v>0</v>
      </c>
    </row>
    <row r="154" spans="1:35" ht="30.75" customHeight="1" x14ac:dyDescent="0.25">
      <c r="A154" s="57"/>
      <c r="B154" s="57"/>
      <c r="C154" s="59"/>
      <c r="D154" s="119"/>
      <c r="E154" s="43"/>
      <c r="F154" s="43"/>
      <c r="G154" s="58"/>
      <c r="H154" s="123"/>
      <c r="I154" s="132"/>
      <c r="J154" s="135">
        <f t="shared" si="33"/>
        <v>0</v>
      </c>
      <c r="K154" s="64" t="str">
        <f t="shared" si="28"/>
        <v>0</v>
      </c>
      <c r="L154" s="65" t="str">
        <f t="shared" si="29"/>
        <v>0</v>
      </c>
      <c r="M154" s="55">
        <f>SUMIFS($J:$J,$C:$C,Data!$B$6,$B:$B,$B154)</f>
        <v>0</v>
      </c>
      <c r="N154" s="55">
        <f>SUMIFS($J:$J,$C:$C,Data!$B$7,$B:$B,$B154)</f>
        <v>0</v>
      </c>
      <c r="O154" s="55">
        <f>SUMIFS($J:$J,$C:$C,Data!$B$8,$B:$B,$B154)</f>
        <v>0</v>
      </c>
      <c r="P154" s="55">
        <f t="shared" si="34"/>
        <v>0</v>
      </c>
      <c r="Q154" s="55">
        <f t="shared" si="35"/>
        <v>0</v>
      </c>
      <c r="R154" s="25" t="b">
        <f>AND($L154="A",$C$5=Data!$G$24)</f>
        <v>0</v>
      </c>
      <c r="S154" s="25" t="b">
        <f>AND($L154="A",$C$5=Data!$G$23)</f>
        <v>0</v>
      </c>
      <c r="T154" s="55">
        <f t="shared" si="36"/>
        <v>0</v>
      </c>
      <c r="U154" s="55">
        <f t="shared" si="30"/>
        <v>0</v>
      </c>
      <c r="V154" s="25" t="b">
        <f>AND($L154="B",$C$6=Data!$G$24)</f>
        <v>0</v>
      </c>
      <c r="W154" s="25" t="b">
        <f>AND($L154="B",$C$6=Data!$G$23)</f>
        <v>0</v>
      </c>
      <c r="X154" s="55">
        <f t="shared" si="37"/>
        <v>0</v>
      </c>
      <c r="Y154" s="55">
        <f t="shared" si="31"/>
        <v>0</v>
      </c>
      <c r="Z154" s="25" t="b">
        <f>AND($L154="C",$C$7=Data!$G$24)</f>
        <v>0</v>
      </c>
      <c r="AA154" s="25" t="b">
        <f>AND($L154="C",$C$7=Data!$G$23)</f>
        <v>0</v>
      </c>
      <c r="AB154" s="55">
        <f t="shared" si="38"/>
        <v>0</v>
      </c>
      <c r="AC154" s="55">
        <f t="shared" si="32"/>
        <v>0</v>
      </c>
      <c r="AE154" s="55">
        <f t="shared" si="39"/>
        <v>0</v>
      </c>
      <c r="AG154" s="125" t="b">
        <f>OR(AND($C$5=Data!$G$24,K154="A"),AND($C$6=Data!$G$24,K154="B"),AND($C$7=Data!$G$24,K154="C"))*COUNTIFS(B:B,B154,K:K,K154,B:B,"&lt;&gt;"&amp;"",C:C,"&lt;&gt;"&amp;"")&gt;1</f>
        <v>0</v>
      </c>
      <c r="AH154" s="125" t="b">
        <f t="shared" si="40"/>
        <v>0</v>
      </c>
      <c r="AI154" s="55">
        <f t="shared" si="41"/>
        <v>0</v>
      </c>
    </row>
    <row r="155" spans="1:35" ht="30.75" customHeight="1" x14ac:dyDescent="0.25">
      <c r="A155" s="57"/>
      <c r="B155" s="57"/>
      <c r="C155" s="59"/>
      <c r="D155" s="119"/>
      <c r="E155" s="43"/>
      <c r="F155" s="43"/>
      <c r="G155" s="58"/>
      <c r="H155" s="123"/>
      <c r="I155" s="132"/>
      <c r="J155" s="135">
        <f t="shared" si="33"/>
        <v>0</v>
      </c>
      <c r="K155" s="64" t="str">
        <f t="shared" si="28"/>
        <v>0</v>
      </c>
      <c r="L155" s="65" t="str">
        <f t="shared" si="29"/>
        <v>0</v>
      </c>
      <c r="M155" s="55">
        <f>SUMIFS($J:$J,$C:$C,Data!$B$6,$B:$B,$B155)</f>
        <v>0</v>
      </c>
      <c r="N155" s="55">
        <f>SUMIFS($J:$J,$C:$C,Data!$B$7,$B:$B,$B155)</f>
        <v>0</v>
      </c>
      <c r="O155" s="55">
        <f>SUMIFS($J:$J,$C:$C,Data!$B$8,$B:$B,$B155)</f>
        <v>0</v>
      </c>
      <c r="P155" s="55">
        <f t="shared" si="34"/>
        <v>0</v>
      </c>
      <c r="Q155" s="55">
        <f t="shared" si="35"/>
        <v>0</v>
      </c>
      <c r="R155" s="25" t="b">
        <f>AND($L155="A",$C$5=Data!$G$24)</f>
        <v>0</v>
      </c>
      <c r="S155" s="25" t="b">
        <f>AND($L155="A",$C$5=Data!$G$23)</f>
        <v>0</v>
      </c>
      <c r="T155" s="55">
        <f t="shared" si="36"/>
        <v>0</v>
      </c>
      <c r="U155" s="55">
        <f t="shared" si="30"/>
        <v>0</v>
      </c>
      <c r="V155" s="25" t="b">
        <f>AND($L155="B",$C$6=Data!$G$24)</f>
        <v>0</v>
      </c>
      <c r="W155" s="25" t="b">
        <f>AND($L155="B",$C$6=Data!$G$23)</f>
        <v>0</v>
      </c>
      <c r="X155" s="55">
        <f t="shared" si="37"/>
        <v>0</v>
      </c>
      <c r="Y155" s="55">
        <f t="shared" si="31"/>
        <v>0</v>
      </c>
      <c r="Z155" s="25" t="b">
        <f>AND($L155="C",$C$7=Data!$G$24)</f>
        <v>0</v>
      </c>
      <c r="AA155" s="25" t="b">
        <f>AND($L155="C",$C$7=Data!$G$23)</f>
        <v>0</v>
      </c>
      <c r="AB155" s="55">
        <f t="shared" si="38"/>
        <v>0</v>
      </c>
      <c r="AC155" s="55">
        <f t="shared" si="32"/>
        <v>0</v>
      </c>
      <c r="AE155" s="55">
        <f t="shared" si="39"/>
        <v>0</v>
      </c>
      <c r="AG155" s="125" t="b">
        <f>OR(AND($C$5=Data!$G$24,K155="A"),AND($C$6=Data!$G$24,K155="B"),AND($C$7=Data!$G$24,K155="C"))*COUNTIFS(B:B,B155,K:K,K155,B:B,"&lt;&gt;"&amp;"",C:C,"&lt;&gt;"&amp;"")&gt;1</f>
        <v>0</v>
      </c>
      <c r="AH155" s="125" t="b">
        <f t="shared" si="40"/>
        <v>0</v>
      </c>
      <c r="AI155" s="55">
        <f t="shared" si="41"/>
        <v>0</v>
      </c>
    </row>
    <row r="156" spans="1:35" ht="30.75" customHeight="1" x14ac:dyDescent="0.25">
      <c r="A156" s="57"/>
      <c r="B156" s="57"/>
      <c r="C156" s="59"/>
      <c r="D156" s="119"/>
      <c r="E156" s="43"/>
      <c r="F156" s="43"/>
      <c r="G156" s="58"/>
      <c r="H156" s="123"/>
      <c r="I156" s="132"/>
      <c r="J156" s="135">
        <f t="shared" si="33"/>
        <v>0</v>
      </c>
      <c r="K156" s="64" t="str">
        <f t="shared" si="28"/>
        <v>0</v>
      </c>
      <c r="L156" s="65" t="str">
        <f t="shared" si="29"/>
        <v>0</v>
      </c>
      <c r="M156" s="55">
        <f>SUMIFS($J:$J,$C:$C,Data!$B$6,$B:$B,$B156)</f>
        <v>0</v>
      </c>
      <c r="N156" s="55">
        <f>SUMIFS($J:$J,$C:$C,Data!$B$7,$B:$B,$B156)</f>
        <v>0</v>
      </c>
      <c r="O156" s="55">
        <f>SUMIFS($J:$J,$C:$C,Data!$B$8,$B:$B,$B156)</f>
        <v>0</v>
      </c>
      <c r="P156" s="55">
        <f t="shared" si="34"/>
        <v>0</v>
      </c>
      <c r="Q156" s="55">
        <f t="shared" si="35"/>
        <v>0</v>
      </c>
      <c r="R156" s="25" t="b">
        <f>AND($L156="A",$C$5=Data!$G$24)</f>
        <v>0</v>
      </c>
      <c r="S156" s="25" t="b">
        <f>AND($L156="A",$C$5=Data!$G$23)</f>
        <v>0</v>
      </c>
      <c r="T156" s="55">
        <f t="shared" si="36"/>
        <v>0</v>
      </c>
      <c r="U156" s="55">
        <f t="shared" si="30"/>
        <v>0</v>
      </c>
      <c r="V156" s="25" t="b">
        <f>AND($L156="B",$C$6=Data!$G$24)</f>
        <v>0</v>
      </c>
      <c r="W156" s="25" t="b">
        <f>AND($L156="B",$C$6=Data!$G$23)</f>
        <v>0</v>
      </c>
      <c r="X156" s="55">
        <f t="shared" si="37"/>
        <v>0</v>
      </c>
      <c r="Y156" s="55">
        <f t="shared" si="31"/>
        <v>0</v>
      </c>
      <c r="Z156" s="25" t="b">
        <f>AND($L156="C",$C$7=Data!$G$24)</f>
        <v>0</v>
      </c>
      <c r="AA156" s="25" t="b">
        <f>AND($L156="C",$C$7=Data!$G$23)</f>
        <v>0</v>
      </c>
      <c r="AB156" s="55">
        <f t="shared" si="38"/>
        <v>0</v>
      </c>
      <c r="AC156" s="55">
        <f t="shared" si="32"/>
        <v>0</v>
      </c>
      <c r="AE156" s="55">
        <f t="shared" si="39"/>
        <v>0</v>
      </c>
      <c r="AG156" s="125" t="b">
        <f>OR(AND($C$5=Data!$G$24,K156="A"),AND($C$6=Data!$G$24,K156="B"),AND($C$7=Data!$G$24,K156="C"))*COUNTIFS(B:B,B156,K:K,K156,B:B,"&lt;&gt;"&amp;"",C:C,"&lt;&gt;"&amp;"")&gt;1</f>
        <v>0</v>
      </c>
      <c r="AH156" s="125" t="b">
        <f t="shared" si="40"/>
        <v>0</v>
      </c>
      <c r="AI156" s="55">
        <f t="shared" si="41"/>
        <v>0</v>
      </c>
    </row>
    <row r="157" spans="1:35" ht="30.75" customHeight="1" x14ac:dyDescent="0.25">
      <c r="A157" s="57"/>
      <c r="B157" s="57"/>
      <c r="C157" s="59"/>
      <c r="D157" s="119"/>
      <c r="E157" s="43"/>
      <c r="F157" s="43"/>
      <c r="G157" s="58"/>
      <c r="H157" s="123"/>
      <c r="I157" s="132"/>
      <c r="J157" s="135">
        <f t="shared" si="33"/>
        <v>0</v>
      </c>
      <c r="K157" s="64" t="str">
        <f t="shared" si="28"/>
        <v>0</v>
      </c>
      <c r="L157" s="65" t="str">
        <f t="shared" si="29"/>
        <v>0</v>
      </c>
      <c r="M157" s="55">
        <f>SUMIFS($J:$J,$C:$C,Data!$B$6,$B:$B,$B157)</f>
        <v>0</v>
      </c>
      <c r="N157" s="55">
        <f>SUMIFS($J:$J,$C:$C,Data!$B$7,$B:$B,$B157)</f>
        <v>0</v>
      </c>
      <c r="O157" s="55">
        <f>SUMIFS($J:$J,$C:$C,Data!$B$8,$B:$B,$B157)</f>
        <v>0</v>
      </c>
      <c r="P157" s="55">
        <f t="shared" si="34"/>
        <v>0</v>
      </c>
      <c r="Q157" s="55">
        <f t="shared" si="35"/>
        <v>0</v>
      </c>
      <c r="R157" s="25" t="b">
        <f>AND($L157="A",$C$5=Data!$G$24)</f>
        <v>0</v>
      </c>
      <c r="S157" s="25" t="b">
        <f>AND($L157="A",$C$5=Data!$G$23)</f>
        <v>0</v>
      </c>
      <c r="T157" s="55">
        <f t="shared" si="36"/>
        <v>0</v>
      </c>
      <c r="U157" s="55">
        <f t="shared" si="30"/>
        <v>0</v>
      </c>
      <c r="V157" s="25" t="b">
        <f>AND($L157="B",$C$6=Data!$G$24)</f>
        <v>0</v>
      </c>
      <c r="W157" s="25" t="b">
        <f>AND($L157="B",$C$6=Data!$G$23)</f>
        <v>0</v>
      </c>
      <c r="X157" s="55">
        <f t="shared" si="37"/>
        <v>0</v>
      </c>
      <c r="Y157" s="55">
        <f t="shared" si="31"/>
        <v>0</v>
      </c>
      <c r="Z157" s="25" t="b">
        <f>AND($L157="C",$C$7=Data!$G$24)</f>
        <v>0</v>
      </c>
      <c r="AA157" s="25" t="b">
        <f>AND($L157="C",$C$7=Data!$G$23)</f>
        <v>0</v>
      </c>
      <c r="AB157" s="55">
        <f t="shared" si="38"/>
        <v>0</v>
      </c>
      <c r="AC157" s="55">
        <f t="shared" si="32"/>
        <v>0</v>
      </c>
      <c r="AE157" s="55">
        <f t="shared" si="39"/>
        <v>0</v>
      </c>
      <c r="AG157" s="125" t="b">
        <f>OR(AND($C$5=Data!$G$24,K157="A"),AND($C$6=Data!$G$24,K157="B"),AND($C$7=Data!$G$24,K157="C"))*COUNTIFS(B:B,B157,K:K,K157,B:B,"&lt;&gt;"&amp;"",C:C,"&lt;&gt;"&amp;"")&gt;1</f>
        <v>0</v>
      </c>
      <c r="AH157" s="125" t="b">
        <f t="shared" si="40"/>
        <v>0</v>
      </c>
      <c r="AI157" s="55">
        <f t="shared" si="41"/>
        <v>0</v>
      </c>
    </row>
    <row r="158" spans="1:35" ht="30.75" customHeight="1" x14ac:dyDescent="0.25">
      <c r="A158" s="57"/>
      <c r="B158" s="57"/>
      <c r="C158" s="59"/>
      <c r="D158" s="119"/>
      <c r="E158" s="43"/>
      <c r="F158" s="43"/>
      <c r="G158" s="58"/>
      <c r="H158" s="123"/>
      <c r="I158" s="132"/>
      <c r="J158" s="135">
        <f t="shared" si="33"/>
        <v>0</v>
      </c>
      <c r="K158" s="64" t="str">
        <f t="shared" si="28"/>
        <v>0</v>
      </c>
      <c r="L158" s="65" t="str">
        <f t="shared" si="29"/>
        <v>0</v>
      </c>
      <c r="M158" s="55">
        <f>SUMIFS($J:$J,$C:$C,Data!$B$6,$B:$B,$B158)</f>
        <v>0</v>
      </c>
      <c r="N158" s="55">
        <f>SUMIFS($J:$J,$C:$C,Data!$B$7,$B:$B,$B158)</f>
        <v>0</v>
      </c>
      <c r="O158" s="55">
        <f>SUMIFS($J:$J,$C:$C,Data!$B$8,$B:$B,$B158)</f>
        <v>0</v>
      </c>
      <c r="P158" s="55">
        <f t="shared" si="34"/>
        <v>0</v>
      </c>
      <c r="Q158" s="55">
        <f t="shared" si="35"/>
        <v>0</v>
      </c>
      <c r="R158" s="25" t="b">
        <f>AND($L158="A",$C$5=Data!$G$24)</f>
        <v>0</v>
      </c>
      <c r="S158" s="25" t="b">
        <f>AND($L158="A",$C$5=Data!$G$23)</f>
        <v>0</v>
      </c>
      <c r="T158" s="55">
        <f t="shared" si="36"/>
        <v>0</v>
      </c>
      <c r="U158" s="55">
        <f t="shared" si="30"/>
        <v>0</v>
      </c>
      <c r="V158" s="25" t="b">
        <f>AND($L158="B",$C$6=Data!$G$24)</f>
        <v>0</v>
      </c>
      <c r="W158" s="25" t="b">
        <f>AND($L158="B",$C$6=Data!$G$23)</f>
        <v>0</v>
      </c>
      <c r="X158" s="55">
        <f t="shared" si="37"/>
        <v>0</v>
      </c>
      <c r="Y158" s="55">
        <f t="shared" si="31"/>
        <v>0</v>
      </c>
      <c r="Z158" s="25" t="b">
        <f>AND($L158="C",$C$7=Data!$G$24)</f>
        <v>0</v>
      </c>
      <c r="AA158" s="25" t="b">
        <f>AND($L158="C",$C$7=Data!$G$23)</f>
        <v>0</v>
      </c>
      <c r="AB158" s="55">
        <f t="shared" si="38"/>
        <v>0</v>
      </c>
      <c r="AC158" s="55">
        <f t="shared" si="32"/>
        <v>0</v>
      </c>
      <c r="AE158" s="55">
        <f t="shared" si="39"/>
        <v>0</v>
      </c>
      <c r="AG158" s="125" t="b">
        <f>OR(AND($C$5=Data!$G$24,K158="A"),AND($C$6=Data!$G$24,K158="B"),AND($C$7=Data!$G$24,K158="C"))*COUNTIFS(B:B,B158,K:K,K158,B:B,"&lt;&gt;"&amp;"",C:C,"&lt;&gt;"&amp;"")&gt;1</f>
        <v>0</v>
      </c>
      <c r="AH158" s="125" t="b">
        <f t="shared" si="40"/>
        <v>0</v>
      </c>
      <c r="AI158" s="55">
        <f t="shared" si="41"/>
        <v>0</v>
      </c>
    </row>
    <row r="159" spans="1:35" ht="30.75" customHeight="1" x14ac:dyDescent="0.25">
      <c r="A159" s="57"/>
      <c r="B159" s="57"/>
      <c r="C159" s="59"/>
      <c r="D159" s="119"/>
      <c r="E159" s="43"/>
      <c r="F159" s="43"/>
      <c r="G159" s="58"/>
      <c r="H159" s="123"/>
      <c r="I159" s="132"/>
      <c r="J159" s="135">
        <f t="shared" si="33"/>
        <v>0</v>
      </c>
      <c r="K159" s="64" t="str">
        <f t="shared" si="28"/>
        <v>0</v>
      </c>
      <c r="L159" s="65" t="str">
        <f t="shared" si="29"/>
        <v>0</v>
      </c>
      <c r="M159" s="55">
        <f>SUMIFS($J:$J,$C:$C,Data!$B$6,$B:$B,$B159)</f>
        <v>0</v>
      </c>
      <c r="N159" s="55">
        <f>SUMIFS($J:$J,$C:$C,Data!$B$7,$B:$B,$B159)</f>
        <v>0</v>
      </c>
      <c r="O159" s="55">
        <f>SUMIFS($J:$J,$C:$C,Data!$B$8,$B:$B,$B159)</f>
        <v>0</v>
      </c>
      <c r="P159" s="55">
        <f t="shared" si="34"/>
        <v>0</v>
      </c>
      <c r="Q159" s="55">
        <f t="shared" si="35"/>
        <v>0</v>
      </c>
      <c r="R159" s="25" t="b">
        <f>AND($L159="A",$C$5=Data!$G$24)</f>
        <v>0</v>
      </c>
      <c r="S159" s="25" t="b">
        <f>AND($L159="A",$C$5=Data!$G$23)</f>
        <v>0</v>
      </c>
      <c r="T159" s="55">
        <f t="shared" si="36"/>
        <v>0</v>
      </c>
      <c r="U159" s="55">
        <f t="shared" si="30"/>
        <v>0</v>
      </c>
      <c r="V159" s="25" t="b">
        <f>AND($L159="B",$C$6=Data!$G$24)</f>
        <v>0</v>
      </c>
      <c r="W159" s="25" t="b">
        <f>AND($L159="B",$C$6=Data!$G$23)</f>
        <v>0</v>
      </c>
      <c r="X159" s="55">
        <f t="shared" si="37"/>
        <v>0</v>
      </c>
      <c r="Y159" s="55">
        <f t="shared" si="31"/>
        <v>0</v>
      </c>
      <c r="Z159" s="25" t="b">
        <f>AND($L159="C",$C$7=Data!$G$24)</f>
        <v>0</v>
      </c>
      <c r="AA159" s="25" t="b">
        <f>AND($L159="C",$C$7=Data!$G$23)</f>
        <v>0</v>
      </c>
      <c r="AB159" s="55">
        <f t="shared" si="38"/>
        <v>0</v>
      </c>
      <c r="AC159" s="55">
        <f t="shared" si="32"/>
        <v>0</v>
      </c>
      <c r="AE159" s="55">
        <f t="shared" si="39"/>
        <v>0</v>
      </c>
      <c r="AG159" s="125" t="b">
        <f>OR(AND($C$5=Data!$G$24,K159="A"),AND($C$6=Data!$G$24,K159="B"),AND($C$7=Data!$G$24,K159="C"))*COUNTIFS(B:B,B159,K:K,K159,B:B,"&lt;&gt;"&amp;"",C:C,"&lt;&gt;"&amp;"")&gt;1</f>
        <v>0</v>
      </c>
      <c r="AH159" s="125" t="b">
        <f t="shared" si="40"/>
        <v>0</v>
      </c>
      <c r="AI159" s="55">
        <f t="shared" si="41"/>
        <v>0</v>
      </c>
    </row>
    <row r="160" spans="1:35" ht="30.75" customHeight="1" x14ac:dyDescent="0.25">
      <c r="A160" s="57"/>
      <c r="B160" s="57"/>
      <c r="C160" s="59"/>
      <c r="D160" s="119"/>
      <c r="E160" s="43"/>
      <c r="F160" s="43"/>
      <c r="G160" s="58"/>
      <c r="H160" s="123"/>
      <c r="I160" s="132"/>
      <c r="J160" s="135">
        <f t="shared" si="33"/>
        <v>0</v>
      </c>
      <c r="K160" s="64" t="str">
        <f t="shared" si="28"/>
        <v>0</v>
      </c>
      <c r="L160" s="65" t="str">
        <f t="shared" si="29"/>
        <v>0</v>
      </c>
      <c r="M160" s="55">
        <f>SUMIFS($J:$J,$C:$C,Data!$B$6,$B:$B,$B160)</f>
        <v>0</v>
      </c>
      <c r="N160" s="55">
        <f>SUMIFS($J:$J,$C:$C,Data!$B$7,$B:$B,$B160)</f>
        <v>0</v>
      </c>
      <c r="O160" s="55">
        <f>SUMIFS($J:$J,$C:$C,Data!$B$8,$B:$B,$B160)</f>
        <v>0</v>
      </c>
      <c r="P160" s="55">
        <f t="shared" si="34"/>
        <v>0</v>
      </c>
      <c r="Q160" s="55">
        <f t="shared" si="35"/>
        <v>0</v>
      </c>
      <c r="R160" s="25" t="b">
        <f>AND($L160="A",$C$5=Data!$G$24)</f>
        <v>0</v>
      </c>
      <c r="S160" s="25" t="b">
        <f>AND($L160="A",$C$5=Data!$G$23)</f>
        <v>0</v>
      </c>
      <c r="T160" s="55">
        <f t="shared" si="36"/>
        <v>0</v>
      </c>
      <c r="U160" s="55">
        <f t="shared" si="30"/>
        <v>0</v>
      </c>
      <c r="V160" s="25" t="b">
        <f>AND($L160="B",$C$6=Data!$G$24)</f>
        <v>0</v>
      </c>
      <c r="W160" s="25" t="b">
        <f>AND($L160="B",$C$6=Data!$G$23)</f>
        <v>0</v>
      </c>
      <c r="X160" s="55">
        <f t="shared" si="37"/>
        <v>0</v>
      </c>
      <c r="Y160" s="55">
        <f t="shared" si="31"/>
        <v>0</v>
      </c>
      <c r="Z160" s="25" t="b">
        <f>AND($L160="C",$C$7=Data!$G$24)</f>
        <v>0</v>
      </c>
      <c r="AA160" s="25" t="b">
        <f>AND($L160="C",$C$7=Data!$G$23)</f>
        <v>0</v>
      </c>
      <c r="AB160" s="55">
        <f t="shared" si="38"/>
        <v>0</v>
      </c>
      <c r="AC160" s="55">
        <f t="shared" si="32"/>
        <v>0</v>
      </c>
      <c r="AE160" s="55">
        <f t="shared" si="39"/>
        <v>0</v>
      </c>
      <c r="AG160" s="125" t="b">
        <f>OR(AND($C$5=Data!$G$24,K160="A"),AND($C$6=Data!$G$24,K160="B"),AND($C$7=Data!$G$24,K160="C"))*COUNTIFS(B:B,B160,K:K,K160,B:B,"&lt;&gt;"&amp;"",C:C,"&lt;&gt;"&amp;"")&gt;1</f>
        <v>0</v>
      </c>
      <c r="AH160" s="125" t="b">
        <f t="shared" si="40"/>
        <v>0</v>
      </c>
      <c r="AI160" s="55">
        <f t="shared" si="41"/>
        <v>0</v>
      </c>
    </row>
    <row r="161" spans="1:35" ht="30.75" customHeight="1" x14ac:dyDescent="0.25">
      <c r="A161" s="57"/>
      <c r="B161" s="57"/>
      <c r="C161" s="59"/>
      <c r="D161" s="119"/>
      <c r="E161" s="43"/>
      <c r="F161" s="43"/>
      <c r="G161" s="58"/>
      <c r="H161" s="123"/>
      <c r="I161" s="132"/>
      <c r="J161" s="135">
        <f t="shared" si="33"/>
        <v>0</v>
      </c>
      <c r="K161" s="64" t="str">
        <f t="shared" si="28"/>
        <v>0</v>
      </c>
      <c r="L161" s="65" t="str">
        <f t="shared" si="29"/>
        <v>0</v>
      </c>
      <c r="M161" s="55">
        <f>SUMIFS($J:$J,$C:$C,Data!$B$6,$B:$B,$B161)</f>
        <v>0</v>
      </c>
      <c r="N161" s="55">
        <f>SUMIFS($J:$J,$C:$C,Data!$B$7,$B:$B,$B161)</f>
        <v>0</v>
      </c>
      <c r="O161" s="55">
        <f>SUMIFS($J:$J,$C:$C,Data!$B$8,$B:$B,$B161)</f>
        <v>0</v>
      </c>
      <c r="P161" s="55">
        <f t="shared" si="34"/>
        <v>0</v>
      </c>
      <c r="Q161" s="55">
        <f t="shared" si="35"/>
        <v>0</v>
      </c>
      <c r="R161" s="25" t="b">
        <f>AND($L161="A",$C$5=Data!$G$24)</f>
        <v>0</v>
      </c>
      <c r="S161" s="25" t="b">
        <f>AND($L161="A",$C$5=Data!$G$23)</f>
        <v>0</v>
      </c>
      <c r="T161" s="55">
        <f t="shared" si="36"/>
        <v>0</v>
      </c>
      <c r="U161" s="55">
        <f t="shared" si="30"/>
        <v>0</v>
      </c>
      <c r="V161" s="25" t="b">
        <f>AND($L161="B",$C$6=Data!$G$24)</f>
        <v>0</v>
      </c>
      <c r="W161" s="25" t="b">
        <f>AND($L161="B",$C$6=Data!$G$23)</f>
        <v>0</v>
      </c>
      <c r="X161" s="55">
        <f t="shared" si="37"/>
        <v>0</v>
      </c>
      <c r="Y161" s="55">
        <f t="shared" si="31"/>
        <v>0</v>
      </c>
      <c r="Z161" s="25" t="b">
        <f>AND($L161="C",$C$7=Data!$G$24)</f>
        <v>0</v>
      </c>
      <c r="AA161" s="25" t="b">
        <f>AND($L161="C",$C$7=Data!$G$23)</f>
        <v>0</v>
      </c>
      <c r="AB161" s="55">
        <f t="shared" si="38"/>
        <v>0</v>
      </c>
      <c r="AC161" s="55">
        <f t="shared" si="32"/>
        <v>0</v>
      </c>
      <c r="AE161" s="55">
        <f t="shared" si="39"/>
        <v>0</v>
      </c>
      <c r="AG161" s="125" t="b">
        <f>OR(AND($C$5=Data!$G$24,K161="A"),AND($C$6=Data!$G$24,K161="B"),AND($C$7=Data!$G$24,K161="C"))*COUNTIFS(B:B,B161,K:K,K161,B:B,"&lt;&gt;"&amp;"",C:C,"&lt;&gt;"&amp;"")&gt;1</f>
        <v>0</v>
      </c>
      <c r="AH161" s="125" t="b">
        <f t="shared" si="40"/>
        <v>0</v>
      </c>
      <c r="AI161" s="55">
        <f t="shared" si="41"/>
        <v>0</v>
      </c>
    </row>
    <row r="162" spans="1:35" ht="30.75" customHeight="1" x14ac:dyDescent="0.25">
      <c r="A162" s="57"/>
      <c r="B162" s="57"/>
      <c r="C162" s="59"/>
      <c r="D162" s="119"/>
      <c r="E162" s="43"/>
      <c r="F162" s="43"/>
      <c r="G162" s="58"/>
      <c r="H162" s="123"/>
      <c r="I162" s="132"/>
      <c r="J162" s="135">
        <f t="shared" si="33"/>
        <v>0</v>
      </c>
      <c r="K162" s="64" t="str">
        <f t="shared" si="28"/>
        <v>0</v>
      </c>
      <c r="L162" s="65" t="str">
        <f t="shared" si="29"/>
        <v>0</v>
      </c>
      <c r="M162" s="55">
        <f>SUMIFS($J:$J,$C:$C,Data!$B$6,$B:$B,$B162)</f>
        <v>0</v>
      </c>
      <c r="N162" s="55">
        <f>SUMIFS($J:$J,$C:$C,Data!$B$7,$B:$B,$B162)</f>
        <v>0</v>
      </c>
      <c r="O162" s="55">
        <f>SUMIFS($J:$J,$C:$C,Data!$B$8,$B:$B,$B162)</f>
        <v>0</v>
      </c>
      <c r="P162" s="55">
        <f t="shared" si="34"/>
        <v>0</v>
      </c>
      <c r="Q162" s="55">
        <f t="shared" si="35"/>
        <v>0</v>
      </c>
      <c r="R162" s="25" t="b">
        <f>AND($L162="A",$C$5=Data!$G$24)</f>
        <v>0</v>
      </c>
      <c r="S162" s="25" t="b">
        <f>AND($L162="A",$C$5=Data!$G$23)</f>
        <v>0</v>
      </c>
      <c r="T162" s="55">
        <f t="shared" si="36"/>
        <v>0</v>
      </c>
      <c r="U162" s="55">
        <f t="shared" si="30"/>
        <v>0</v>
      </c>
      <c r="V162" s="25" t="b">
        <f>AND($L162="B",$C$6=Data!$G$24)</f>
        <v>0</v>
      </c>
      <c r="W162" s="25" t="b">
        <f>AND($L162="B",$C$6=Data!$G$23)</f>
        <v>0</v>
      </c>
      <c r="X162" s="55">
        <f t="shared" si="37"/>
        <v>0</v>
      </c>
      <c r="Y162" s="55">
        <f t="shared" si="31"/>
        <v>0</v>
      </c>
      <c r="Z162" s="25" t="b">
        <f>AND($L162="C",$C$7=Data!$G$24)</f>
        <v>0</v>
      </c>
      <c r="AA162" s="25" t="b">
        <f>AND($L162="C",$C$7=Data!$G$23)</f>
        <v>0</v>
      </c>
      <c r="AB162" s="55">
        <f t="shared" si="38"/>
        <v>0</v>
      </c>
      <c r="AC162" s="55">
        <f t="shared" si="32"/>
        <v>0</v>
      </c>
      <c r="AE162" s="55">
        <f t="shared" si="39"/>
        <v>0</v>
      </c>
      <c r="AG162" s="125" t="b">
        <f>OR(AND($C$5=Data!$G$24,K162="A"),AND($C$6=Data!$G$24,K162="B"),AND($C$7=Data!$G$24,K162="C"))*COUNTIFS(B:B,B162,K:K,K162,B:B,"&lt;&gt;"&amp;"",C:C,"&lt;&gt;"&amp;"")&gt;1</f>
        <v>0</v>
      </c>
      <c r="AH162" s="125" t="b">
        <f t="shared" si="40"/>
        <v>0</v>
      </c>
      <c r="AI162" s="55">
        <f t="shared" si="41"/>
        <v>0</v>
      </c>
    </row>
    <row r="163" spans="1:35" ht="30.75" customHeight="1" x14ac:dyDescent="0.25">
      <c r="A163" s="57"/>
      <c r="B163" s="57"/>
      <c r="C163" s="59"/>
      <c r="D163" s="119"/>
      <c r="E163" s="43"/>
      <c r="F163" s="43"/>
      <c r="G163" s="58"/>
      <c r="H163" s="123"/>
      <c r="I163" s="132"/>
      <c r="J163" s="135">
        <f t="shared" si="33"/>
        <v>0</v>
      </c>
      <c r="K163" s="64" t="str">
        <f t="shared" si="28"/>
        <v>0</v>
      </c>
      <c r="L163" s="65" t="str">
        <f t="shared" si="29"/>
        <v>0</v>
      </c>
      <c r="M163" s="55">
        <f>SUMIFS($J:$J,$C:$C,Data!$B$6,$B:$B,$B163)</f>
        <v>0</v>
      </c>
      <c r="N163" s="55">
        <f>SUMIFS($J:$J,$C:$C,Data!$B$7,$B:$B,$B163)</f>
        <v>0</v>
      </c>
      <c r="O163" s="55">
        <f>SUMIFS($J:$J,$C:$C,Data!$B$8,$B:$B,$B163)</f>
        <v>0</v>
      </c>
      <c r="P163" s="55">
        <f t="shared" si="34"/>
        <v>0</v>
      </c>
      <c r="Q163" s="55">
        <f t="shared" si="35"/>
        <v>0</v>
      </c>
      <c r="R163" s="25" t="b">
        <f>AND($L163="A",$C$5=Data!$G$24)</f>
        <v>0</v>
      </c>
      <c r="S163" s="25" t="b">
        <f>AND($L163="A",$C$5=Data!$G$23)</f>
        <v>0</v>
      </c>
      <c r="T163" s="55">
        <f t="shared" si="36"/>
        <v>0</v>
      </c>
      <c r="U163" s="55">
        <f t="shared" si="30"/>
        <v>0</v>
      </c>
      <c r="V163" s="25" t="b">
        <f>AND($L163="B",$C$6=Data!$G$24)</f>
        <v>0</v>
      </c>
      <c r="W163" s="25" t="b">
        <f>AND($L163="B",$C$6=Data!$G$23)</f>
        <v>0</v>
      </c>
      <c r="X163" s="55">
        <f t="shared" si="37"/>
        <v>0</v>
      </c>
      <c r="Y163" s="55">
        <f t="shared" si="31"/>
        <v>0</v>
      </c>
      <c r="Z163" s="25" t="b">
        <f>AND($L163="C",$C$7=Data!$G$24)</f>
        <v>0</v>
      </c>
      <c r="AA163" s="25" t="b">
        <f>AND($L163="C",$C$7=Data!$G$23)</f>
        <v>0</v>
      </c>
      <c r="AB163" s="55">
        <f t="shared" si="38"/>
        <v>0</v>
      </c>
      <c r="AC163" s="55">
        <f t="shared" si="32"/>
        <v>0</v>
      </c>
      <c r="AE163" s="55">
        <f t="shared" si="39"/>
        <v>0</v>
      </c>
      <c r="AG163" s="125" t="b">
        <f>OR(AND($C$5=Data!$G$24,K163="A"),AND($C$6=Data!$G$24,K163="B"),AND($C$7=Data!$G$24,K163="C"))*COUNTIFS(B:B,B163,K:K,K163,B:B,"&lt;&gt;"&amp;"",C:C,"&lt;&gt;"&amp;"")&gt;1</f>
        <v>0</v>
      </c>
      <c r="AH163" s="125" t="b">
        <f t="shared" si="40"/>
        <v>0</v>
      </c>
      <c r="AI163" s="55">
        <f t="shared" si="41"/>
        <v>0</v>
      </c>
    </row>
    <row r="164" spans="1:35" ht="30.75" customHeight="1" x14ac:dyDescent="0.25">
      <c r="A164" s="57"/>
      <c r="B164" s="57"/>
      <c r="C164" s="59"/>
      <c r="D164" s="119"/>
      <c r="E164" s="43"/>
      <c r="F164" s="43"/>
      <c r="G164" s="58"/>
      <c r="H164" s="123"/>
      <c r="I164" s="132"/>
      <c r="J164" s="135">
        <f t="shared" si="33"/>
        <v>0</v>
      </c>
      <c r="K164" s="64" t="str">
        <f t="shared" si="28"/>
        <v>0</v>
      </c>
      <c r="L164" s="65" t="str">
        <f t="shared" si="29"/>
        <v>0</v>
      </c>
      <c r="M164" s="55">
        <f>SUMIFS($J:$J,$C:$C,Data!$B$6,$B:$B,$B164)</f>
        <v>0</v>
      </c>
      <c r="N164" s="55">
        <f>SUMIFS($J:$J,$C:$C,Data!$B$7,$B:$B,$B164)</f>
        <v>0</v>
      </c>
      <c r="O164" s="55">
        <f>SUMIFS($J:$J,$C:$C,Data!$B$8,$B:$B,$B164)</f>
        <v>0</v>
      </c>
      <c r="P164" s="55">
        <f t="shared" si="34"/>
        <v>0</v>
      </c>
      <c r="Q164" s="55">
        <f t="shared" si="35"/>
        <v>0</v>
      </c>
      <c r="R164" s="25" t="b">
        <f>AND($L164="A",$C$5=Data!$G$24)</f>
        <v>0</v>
      </c>
      <c r="S164" s="25" t="b">
        <f>AND($L164="A",$C$5=Data!$G$23)</f>
        <v>0</v>
      </c>
      <c r="T164" s="55">
        <f t="shared" si="36"/>
        <v>0</v>
      </c>
      <c r="U164" s="55">
        <f t="shared" si="30"/>
        <v>0</v>
      </c>
      <c r="V164" s="25" t="b">
        <f>AND($L164="B",$C$6=Data!$G$24)</f>
        <v>0</v>
      </c>
      <c r="W164" s="25" t="b">
        <f>AND($L164="B",$C$6=Data!$G$23)</f>
        <v>0</v>
      </c>
      <c r="X164" s="55">
        <f t="shared" si="37"/>
        <v>0</v>
      </c>
      <c r="Y164" s="55">
        <f t="shared" si="31"/>
        <v>0</v>
      </c>
      <c r="Z164" s="25" t="b">
        <f>AND($L164="C",$C$7=Data!$G$24)</f>
        <v>0</v>
      </c>
      <c r="AA164" s="25" t="b">
        <f>AND($L164="C",$C$7=Data!$G$23)</f>
        <v>0</v>
      </c>
      <c r="AB164" s="55">
        <f t="shared" si="38"/>
        <v>0</v>
      </c>
      <c r="AC164" s="55">
        <f t="shared" si="32"/>
        <v>0</v>
      </c>
      <c r="AE164" s="55">
        <f t="shared" si="39"/>
        <v>0</v>
      </c>
      <c r="AG164" s="125" t="b">
        <f>OR(AND($C$5=Data!$G$24,K164="A"),AND($C$6=Data!$G$24,K164="B"),AND($C$7=Data!$G$24,K164="C"))*COUNTIFS(B:B,B164,K:K,K164,B:B,"&lt;&gt;"&amp;"",C:C,"&lt;&gt;"&amp;"")&gt;1</f>
        <v>0</v>
      </c>
      <c r="AH164" s="125" t="b">
        <f t="shared" si="40"/>
        <v>0</v>
      </c>
      <c r="AI164" s="55">
        <f t="shared" si="41"/>
        <v>0</v>
      </c>
    </row>
    <row r="165" spans="1:35" ht="30.75" customHeight="1" x14ac:dyDescent="0.25">
      <c r="A165" s="57"/>
      <c r="B165" s="57"/>
      <c r="C165" s="59"/>
      <c r="D165" s="119"/>
      <c r="E165" s="43"/>
      <c r="F165" s="43"/>
      <c r="G165" s="58"/>
      <c r="H165" s="123"/>
      <c r="I165" s="132"/>
      <c r="J165" s="135">
        <f t="shared" si="33"/>
        <v>0</v>
      </c>
      <c r="K165" s="64" t="str">
        <f t="shared" si="28"/>
        <v>0</v>
      </c>
      <c r="L165" s="65" t="str">
        <f t="shared" si="29"/>
        <v>0</v>
      </c>
      <c r="M165" s="55">
        <f>SUMIFS($J:$J,$C:$C,Data!$B$6,$B:$B,$B165)</f>
        <v>0</v>
      </c>
      <c r="N165" s="55">
        <f>SUMIFS($J:$J,$C:$C,Data!$B$7,$B:$B,$B165)</f>
        <v>0</v>
      </c>
      <c r="O165" s="55">
        <f>SUMIFS($J:$J,$C:$C,Data!$B$8,$B:$B,$B165)</f>
        <v>0</v>
      </c>
      <c r="P165" s="55">
        <f t="shared" si="34"/>
        <v>0</v>
      </c>
      <c r="Q165" s="55">
        <f t="shared" si="35"/>
        <v>0</v>
      </c>
      <c r="R165" s="25" t="b">
        <f>AND($L165="A",$C$5=Data!$G$24)</f>
        <v>0</v>
      </c>
      <c r="S165" s="25" t="b">
        <f>AND($L165="A",$C$5=Data!$G$23)</f>
        <v>0</v>
      </c>
      <c r="T165" s="55">
        <f t="shared" si="36"/>
        <v>0</v>
      </c>
      <c r="U165" s="55">
        <f t="shared" si="30"/>
        <v>0</v>
      </c>
      <c r="V165" s="25" t="b">
        <f>AND($L165="B",$C$6=Data!$G$24)</f>
        <v>0</v>
      </c>
      <c r="W165" s="25" t="b">
        <f>AND($L165="B",$C$6=Data!$G$23)</f>
        <v>0</v>
      </c>
      <c r="X165" s="55">
        <f t="shared" si="37"/>
        <v>0</v>
      </c>
      <c r="Y165" s="55">
        <f t="shared" si="31"/>
        <v>0</v>
      </c>
      <c r="Z165" s="25" t="b">
        <f>AND($L165="C",$C$7=Data!$G$24)</f>
        <v>0</v>
      </c>
      <c r="AA165" s="25" t="b">
        <f>AND($L165="C",$C$7=Data!$G$23)</f>
        <v>0</v>
      </c>
      <c r="AB165" s="55">
        <f t="shared" si="38"/>
        <v>0</v>
      </c>
      <c r="AC165" s="55">
        <f t="shared" si="32"/>
        <v>0</v>
      </c>
      <c r="AE165" s="55">
        <f t="shared" si="39"/>
        <v>0</v>
      </c>
      <c r="AG165" s="125" t="b">
        <f>OR(AND($C$5=Data!$G$24,K165="A"),AND($C$6=Data!$G$24,K165="B"),AND($C$7=Data!$G$24,K165="C"))*COUNTIFS(B:B,B165,K:K,K165,B:B,"&lt;&gt;"&amp;"",C:C,"&lt;&gt;"&amp;"")&gt;1</f>
        <v>0</v>
      </c>
      <c r="AH165" s="125" t="b">
        <f t="shared" si="40"/>
        <v>0</v>
      </c>
      <c r="AI165" s="55">
        <f t="shared" si="41"/>
        <v>0</v>
      </c>
    </row>
    <row r="166" spans="1:35" ht="30.75" customHeight="1" x14ac:dyDescent="0.25">
      <c r="A166" s="57"/>
      <c r="B166" s="57"/>
      <c r="C166" s="59"/>
      <c r="D166" s="119"/>
      <c r="E166" s="43"/>
      <c r="F166" s="43"/>
      <c r="G166" s="58"/>
      <c r="H166" s="123"/>
      <c r="I166" s="132"/>
      <c r="J166" s="135">
        <f t="shared" si="33"/>
        <v>0</v>
      </c>
      <c r="K166" s="64" t="str">
        <f t="shared" si="28"/>
        <v>0</v>
      </c>
      <c r="L166" s="65" t="str">
        <f t="shared" si="29"/>
        <v>0</v>
      </c>
      <c r="M166" s="55">
        <f>SUMIFS($J:$J,$C:$C,Data!$B$6,$B:$B,$B166)</f>
        <v>0</v>
      </c>
      <c r="N166" s="55">
        <f>SUMIFS($J:$J,$C:$C,Data!$B$7,$B:$B,$B166)</f>
        <v>0</v>
      </c>
      <c r="O166" s="55">
        <f>SUMIFS($J:$J,$C:$C,Data!$B$8,$B:$B,$B166)</f>
        <v>0</v>
      </c>
      <c r="P166" s="55">
        <f t="shared" si="34"/>
        <v>0</v>
      </c>
      <c r="Q166" s="55">
        <f t="shared" si="35"/>
        <v>0</v>
      </c>
      <c r="R166" s="25" t="b">
        <f>AND($L166="A",$C$5=Data!$G$24)</f>
        <v>0</v>
      </c>
      <c r="S166" s="25" t="b">
        <f>AND($L166="A",$C$5=Data!$G$23)</f>
        <v>0</v>
      </c>
      <c r="T166" s="55">
        <f t="shared" si="36"/>
        <v>0</v>
      </c>
      <c r="U166" s="55">
        <f t="shared" si="30"/>
        <v>0</v>
      </c>
      <c r="V166" s="25" t="b">
        <f>AND($L166="B",$C$6=Data!$G$24)</f>
        <v>0</v>
      </c>
      <c r="W166" s="25" t="b">
        <f>AND($L166="B",$C$6=Data!$G$23)</f>
        <v>0</v>
      </c>
      <c r="X166" s="55">
        <f t="shared" si="37"/>
        <v>0</v>
      </c>
      <c r="Y166" s="55">
        <f t="shared" si="31"/>
        <v>0</v>
      </c>
      <c r="Z166" s="25" t="b">
        <f>AND($L166="C",$C$7=Data!$G$24)</f>
        <v>0</v>
      </c>
      <c r="AA166" s="25" t="b">
        <f>AND($L166="C",$C$7=Data!$G$23)</f>
        <v>0</v>
      </c>
      <c r="AB166" s="55">
        <f t="shared" si="38"/>
        <v>0</v>
      </c>
      <c r="AC166" s="55">
        <f t="shared" si="32"/>
        <v>0</v>
      </c>
      <c r="AE166" s="55">
        <f t="shared" si="39"/>
        <v>0</v>
      </c>
      <c r="AG166" s="125" t="b">
        <f>OR(AND($C$5=Data!$G$24,K166="A"),AND($C$6=Data!$G$24,K166="B"),AND($C$7=Data!$G$24,K166="C"))*COUNTIFS(B:B,B166,K:K,K166,B:B,"&lt;&gt;"&amp;"",C:C,"&lt;&gt;"&amp;"")&gt;1</f>
        <v>0</v>
      </c>
      <c r="AH166" s="125" t="b">
        <f t="shared" si="40"/>
        <v>0</v>
      </c>
      <c r="AI166" s="55">
        <f t="shared" si="41"/>
        <v>0</v>
      </c>
    </row>
    <row r="167" spans="1:35" ht="30.75" customHeight="1" x14ac:dyDescent="0.25">
      <c r="A167" s="57"/>
      <c r="B167" s="57"/>
      <c r="C167" s="59"/>
      <c r="D167" s="119"/>
      <c r="E167" s="43"/>
      <c r="F167" s="43"/>
      <c r="G167" s="58"/>
      <c r="H167" s="123"/>
      <c r="I167" s="132"/>
      <c r="J167" s="135">
        <f t="shared" si="33"/>
        <v>0</v>
      </c>
      <c r="K167" s="64" t="str">
        <f t="shared" si="28"/>
        <v>0</v>
      </c>
      <c r="L167" s="65" t="str">
        <f t="shared" si="29"/>
        <v>0</v>
      </c>
      <c r="M167" s="55">
        <f>SUMIFS($J:$J,$C:$C,Data!$B$6,$B:$B,$B167)</f>
        <v>0</v>
      </c>
      <c r="N167" s="55">
        <f>SUMIFS($J:$J,$C:$C,Data!$B$7,$B:$B,$B167)</f>
        <v>0</v>
      </c>
      <c r="O167" s="55">
        <f>SUMIFS($J:$J,$C:$C,Data!$B$8,$B:$B,$B167)</f>
        <v>0</v>
      </c>
      <c r="P167" s="55">
        <f t="shared" si="34"/>
        <v>0</v>
      </c>
      <c r="Q167" s="55">
        <f t="shared" si="35"/>
        <v>0</v>
      </c>
      <c r="R167" s="25" t="b">
        <f>AND($L167="A",$C$5=Data!$G$24)</f>
        <v>0</v>
      </c>
      <c r="S167" s="25" t="b">
        <f>AND($L167="A",$C$5=Data!$G$23)</f>
        <v>0</v>
      </c>
      <c r="T167" s="55">
        <f t="shared" si="36"/>
        <v>0</v>
      </c>
      <c r="U167" s="55">
        <f t="shared" si="30"/>
        <v>0</v>
      </c>
      <c r="V167" s="25" t="b">
        <f>AND($L167="B",$C$6=Data!$G$24)</f>
        <v>0</v>
      </c>
      <c r="W167" s="25" t="b">
        <f>AND($L167="B",$C$6=Data!$G$23)</f>
        <v>0</v>
      </c>
      <c r="X167" s="55">
        <f t="shared" si="37"/>
        <v>0</v>
      </c>
      <c r="Y167" s="55">
        <f t="shared" si="31"/>
        <v>0</v>
      </c>
      <c r="Z167" s="25" t="b">
        <f>AND($L167="C",$C$7=Data!$G$24)</f>
        <v>0</v>
      </c>
      <c r="AA167" s="25" t="b">
        <f>AND($L167="C",$C$7=Data!$G$23)</f>
        <v>0</v>
      </c>
      <c r="AB167" s="55">
        <f t="shared" si="38"/>
        <v>0</v>
      </c>
      <c r="AC167" s="55">
        <f t="shared" si="32"/>
        <v>0</v>
      </c>
      <c r="AE167" s="55">
        <f t="shared" si="39"/>
        <v>0</v>
      </c>
      <c r="AG167" s="125" t="b">
        <f>OR(AND($C$5=Data!$G$24,K167="A"),AND($C$6=Data!$G$24,K167="B"),AND($C$7=Data!$G$24,K167="C"))*COUNTIFS(B:B,B167,K:K,K167,B:B,"&lt;&gt;"&amp;"",C:C,"&lt;&gt;"&amp;"")&gt;1</f>
        <v>0</v>
      </c>
      <c r="AH167" s="125" t="b">
        <f t="shared" si="40"/>
        <v>0</v>
      </c>
      <c r="AI167" s="55">
        <f t="shared" si="41"/>
        <v>0</v>
      </c>
    </row>
    <row r="168" spans="1:35" ht="30.75" customHeight="1" x14ac:dyDescent="0.25">
      <c r="A168" s="57"/>
      <c r="B168" s="57"/>
      <c r="C168" s="59"/>
      <c r="D168" s="119"/>
      <c r="E168" s="43"/>
      <c r="F168" s="43"/>
      <c r="G168" s="58"/>
      <c r="H168" s="123"/>
      <c r="I168" s="132"/>
      <c r="J168" s="135">
        <f t="shared" si="33"/>
        <v>0</v>
      </c>
      <c r="K168" s="64" t="str">
        <f t="shared" si="28"/>
        <v>0</v>
      </c>
      <c r="L168" s="65" t="str">
        <f t="shared" si="29"/>
        <v>0</v>
      </c>
      <c r="M168" s="55">
        <f>SUMIFS($J:$J,$C:$C,Data!$B$6,$B:$B,$B168)</f>
        <v>0</v>
      </c>
      <c r="N168" s="55">
        <f>SUMIFS($J:$J,$C:$C,Data!$B$7,$B:$B,$B168)</f>
        <v>0</v>
      </c>
      <c r="O168" s="55">
        <f>SUMIFS($J:$J,$C:$C,Data!$B$8,$B:$B,$B168)</f>
        <v>0</v>
      </c>
      <c r="P168" s="55">
        <f t="shared" si="34"/>
        <v>0</v>
      </c>
      <c r="Q168" s="55">
        <f t="shared" si="35"/>
        <v>0</v>
      </c>
      <c r="R168" s="25" t="b">
        <f>AND($L168="A",$C$5=Data!$G$24)</f>
        <v>0</v>
      </c>
      <c r="S168" s="25" t="b">
        <f>AND($L168="A",$C$5=Data!$G$23)</f>
        <v>0</v>
      </c>
      <c r="T168" s="55">
        <f t="shared" si="36"/>
        <v>0</v>
      </c>
      <c r="U168" s="55">
        <f t="shared" si="30"/>
        <v>0</v>
      </c>
      <c r="V168" s="25" t="b">
        <f>AND($L168="B",$C$6=Data!$G$24)</f>
        <v>0</v>
      </c>
      <c r="W168" s="25" t="b">
        <f>AND($L168="B",$C$6=Data!$G$23)</f>
        <v>0</v>
      </c>
      <c r="X168" s="55">
        <f t="shared" si="37"/>
        <v>0</v>
      </c>
      <c r="Y168" s="55">
        <f t="shared" si="31"/>
        <v>0</v>
      </c>
      <c r="Z168" s="25" t="b">
        <f>AND($L168="C",$C$7=Data!$G$24)</f>
        <v>0</v>
      </c>
      <c r="AA168" s="25" t="b">
        <f>AND($L168="C",$C$7=Data!$G$23)</f>
        <v>0</v>
      </c>
      <c r="AB168" s="55">
        <f t="shared" si="38"/>
        <v>0</v>
      </c>
      <c r="AC168" s="55">
        <f t="shared" si="32"/>
        <v>0</v>
      </c>
      <c r="AE168" s="55">
        <f t="shared" si="39"/>
        <v>0</v>
      </c>
      <c r="AG168" s="125" t="b">
        <f>OR(AND($C$5=Data!$G$24,K168="A"),AND($C$6=Data!$G$24,K168="B"),AND($C$7=Data!$G$24,K168="C"))*COUNTIFS(B:B,B168,K:K,K168,B:B,"&lt;&gt;"&amp;"",C:C,"&lt;&gt;"&amp;"")&gt;1</f>
        <v>0</v>
      </c>
      <c r="AH168" s="125" t="b">
        <f t="shared" si="40"/>
        <v>0</v>
      </c>
      <c r="AI168" s="55">
        <f t="shared" si="41"/>
        <v>0</v>
      </c>
    </row>
    <row r="169" spans="1:35" ht="30.75" customHeight="1" x14ac:dyDescent="0.25">
      <c r="A169" s="57"/>
      <c r="B169" s="57"/>
      <c r="C169" s="59"/>
      <c r="D169" s="119"/>
      <c r="E169" s="43"/>
      <c r="F169" s="43"/>
      <c r="G169" s="58"/>
      <c r="H169" s="123"/>
      <c r="I169" s="132"/>
      <c r="J169" s="135">
        <f t="shared" si="33"/>
        <v>0</v>
      </c>
      <c r="K169" s="64" t="str">
        <f t="shared" si="28"/>
        <v>0</v>
      </c>
      <c r="L169" s="65" t="str">
        <f t="shared" si="29"/>
        <v>0</v>
      </c>
      <c r="M169" s="55">
        <f>SUMIFS($J:$J,$C:$C,Data!$B$6,$B:$B,$B169)</f>
        <v>0</v>
      </c>
      <c r="N169" s="55">
        <f>SUMIFS($J:$J,$C:$C,Data!$B$7,$B:$B,$B169)</f>
        <v>0</v>
      </c>
      <c r="O169" s="55">
        <f>SUMIFS($J:$J,$C:$C,Data!$B$8,$B:$B,$B169)</f>
        <v>0</v>
      </c>
      <c r="P169" s="55">
        <f t="shared" si="34"/>
        <v>0</v>
      </c>
      <c r="Q169" s="55">
        <f t="shared" si="35"/>
        <v>0</v>
      </c>
      <c r="R169" s="25" t="b">
        <f>AND($L169="A",$C$5=Data!$G$24)</f>
        <v>0</v>
      </c>
      <c r="S169" s="25" t="b">
        <f>AND($L169="A",$C$5=Data!$G$23)</f>
        <v>0</v>
      </c>
      <c r="T169" s="55">
        <f t="shared" si="36"/>
        <v>0</v>
      </c>
      <c r="U169" s="55">
        <f t="shared" si="30"/>
        <v>0</v>
      </c>
      <c r="V169" s="25" t="b">
        <f>AND($L169="B",$C$6=Data!$G$24)</f>
        <v>0</v>
      </c>
      <c r="W169" s="25" t="b">
        <f>AND($L169="B",$C$6=Data!$G$23)</f>
        <v>0</v>
      </c>
      <c r="X169" s="55">
        <f t="shared" si="37"/>
        <v>0</v>
      </c>
      <c r="Y169" s="55">
        <f t="shared" si="31"/>
        <v>0</v>
      </c>
      <c r="Z169" s="25" t="b">
        <f>AND($L169="C",$C$7=Data!$G$24)</f>
        <v>0</v>
      </c>
      <c r="AA169" s="25" t="b">
        <f>AND($L169="C",$C$7=Data!$G$23)</f>
        <v>0</v>
      </c>
      <c r="AB169" s="55">
        <f t="shared" si="38"/>
        <v>0</v>
      </c>
      <c r="AC169" s="55">
        <f t="shared" si="32"/>
        <v>0</v>
      </c>
      <c r="AE169" s="55">
        <f t="shared" si="39"/>
        <v>0</v>
      </c>
      <c r="AG169" s="125" t="b">
        <f>OR(AND($C$5=Data!$G$24,K169="A"),AND($C$6=Data!$G$24,K169="B"),AND($C$7=Data!$G$24,K169="C"))*COUNTIFS(B:B,B169,K:K,K169,B:B,"&lt;&gt;"&amp;"",C:C,"&lt;&gt;"&amp;"")&gt;1</f>
        <v>0</v>
      </c>
      <c r="AH169" s="125" t="b">
        <f t="shared" si="40"/>
        <v>0</v>
      </c>
      <c r="AI169" s="55">
        <f t="shared" si="41"/>
        <v>0</v>
      </c>
    </row>
    <row r="170" spans="1:35" ht="30.75" customHeight="1" x14ac:dyDescent="0.25">
      <c r="A170" s="57"/>
      <c r="B170" s="57"/>
      <c r="C170" s="59"/>
      <c r="D170" s="119"/>
      <c r="E170" s="43"/>
      <c r="F170" s="43"/>
      <c r="G170" s="58"/>
      <c r="H170" s="123"/>
      <c r="I170" s="132"/>
      <c r="J170" s="135">
        <f t="shared" si="33"/>
        <v>0</v>
      </c>
      <c r="K170" s="64" t="str">
        <f t="shared" si="28"/>
        <v>0</v>
      </c>
      <c r="L170" s="65" t="str">
        <f t="shared" si="29"/>
        <v>0</v>
      </c>
      <c r="M170" s="55">
        <f>SUMIFS($J:$J,$C:$C,Data!$B$6,$B:$B,$B170)</f>
        <v>0</v>
      </c>
      <c r="N170" s="55">
        <f>SUMIFS($J:$J,$C:$C,Data!$B$7,$B:$B,$B170)</f>
        <v>0</v>
      </c>
      <c r="O170" s="55">
        <f>SUMIFS($J:$J,$C:$C,Data!$B$8,$B:$B,$B170)</f>
        <v>0</v>
      </c>
      <c r="P170" s="55">
        <f t="shared" si="34"/>
        <v>0</v>
      </c>
      <c r="Q170" s="55">
        <f t="shared" si="35"/>
        <v>0</v>
      </c>
      <c r="R170" s="25" t="b">
        <f>AND($L170="A",$C$5=Data!$G$24)</f>
        <v>0</v>
      </c>
      <c r="S170" s="25" t="b">
        <f>AND($L170="A",$C$5=Data!$G$23)</f>
        <v>0</v>
      </c>
      <c r="T170" s="55">
        <f t="shared" si="36"/>
        <v>0</v>
      </c>
      <c r="U170" s="55">
        <f t="shared" si="30"/>
        <v>0</v>
      </c>
      <c r="V170" s="25" t="b">
        <f>AND($L170="B",$C$6=Data!$G$24)</f>
        <v>0</v>
      </c>
      <c r="W170" s="25" t="b">
        <f>AND($L170="B",$C$6=Data!$G$23)</f>
        <v>0</v>
      </c>
      <c r="X170" s="55">
        <f t="shared" si="37"/>
        <v>0</v>
      </c>
      <c r="Y170" s="55">
        <f t="shared" si="31"/>
        <v>0</v>
      </c>
      <c r="Z170" s="25" t="b">
        <f>AND($L170="C",$C$7=Data!$G$24)</f>
        <v>0</v>
      </c>
      <c r="AA170" s="25" t="b">
        <f>AND($L170="C",$C$7=Data!$G$23)</f>
        <v>0</v>
      </c>
      <c r="AB170" s="55">
        <f t="shared" si="38"/>
        <v>0</v>
      </c>
      <c r="AC170" s="55">
        <f t="shared" si="32"/>
        <v>0</v>
      </c>
      <c r="AE170" s="55">
        <f t="shared" si="39"/>
        <v>0</v>
      </c>
      <c r="AG170" s="125" t="b">
        <f>OR(AND($C$5=Data!$G$24,K170="A"),AND($C$6=Data!$G$24,K170="B"),AND($C$7=Data!$G$24,K170="C"))*COUNTIFS(B:B,B170,K:K,K170,B:B,"&lt;&gt;"&amp;"",C:C,"&lt;&gt;"&amp;"")&gt;1</f>
        <v>0</v>
      </c>
      <c r="AH170" s="125" t="b">
        <f t="shared" si="40"/>
        <v>0</v>
      </c>
      <c r="AI170" s="55">
        <f t="shared" si="41"/>
        <v>0</v>
      </c>
    </row>
    <row r="171" spans="1:35" ht="30.75" customHeight="1" x14ac:dyDescent="0.25">
      <c r="A171" s="57"/>
      <c r="B171" s="57"/>
      <c r="C171" s="59"/>
      <c r="D171" s="119"/>
      <c r="E171" s="43"/>
      <c r="F171" s="43"/>
      <c r="G171" s="58"/>
      <c r="H171" s="123"/>
      <c r="I171" s="132"/>
      <c r="J171" s="135">
        <f t="shared" si="33"/>
        <v>0</v>
      </c>
      <c r="K171" s="64" t="str">
        <f t="shared" si="28"/>
        <v>0</v>
      </c>
      <c r="L171" s="65" t="str">
        <f t="shared" si="29"/>
        <v>0</v>
      </c>
      <c r="M171" s="55">
        <f>SUMIFS($J:$J,$C:$C,Data!$B$6,$B:$B,$B171)</f>
        <v>0</v>
      </c>
      <c r="N171" s="55">
        <f>SUMIFS($J:$J,$C:$C,Data!$B$7,$B:$B,$B171)</f>
        <v>0</v>
      </c>
      <c r="O171" s="55">
        <f>SUMIFS($J:$J,$C:$C,Data!$B$8,$B:$B,$B171)</f>
        <v>0</v>
      </c>
      <c r="P171" s="55">
        <f t="shared" si="34"/>
        <v>0</v>
      </c>
      <c r="Q171" s="55">
        <f t="shared" si="35"/>
        <v>0</v>
      </c>
      <c r="R171" s="25" t="b">
        <f>AND($L171="A",$C$5=Data!$G$24)</f>
        <v>0</v>
      </c>
      <c r="S171" s="25" t="b">
        <f>AND($L171="A",$C$5=Data!$G$23)</f>
        <v>0</v>
      </c>
      <c r="T171" s="55">
        <f t="shared" si="36"/>
        <v>0</v>
      </c>
      <c r="U171" s="55">
        <f t="shared" si="30"/>
        <v>0</v>
      </c>
      <c r="V171" s="25" t="b">
        <f>AND($L171="B",$C$6=Data!$G$24)</f>
        <v>0</v>
      </c>
      <c r="W171" s="25" t="b">
        <f>AND($L171="B",$C$6=Data!$G$23)</f>
        <v>0</v>
      </c>
      <c r="X171" s="55">
        <f t="shared" si="37"/>
        <v>0</v>
      </c>
      <c r="Y171" s="55">
        <f t="shared" si="31"/>
        <v>0</v>
      </c>
      <c r="Z171" s="25" t="b">
        <f>AND($L171="C",$C$7=Data!$G$24)</f>
        <v>0</v>
      </c>
      <c r="AA171" s="25" t="b">
        <f>AND($L171="C",$C$7=Data!$G$23)</f>
        <v>0</v>
      </c>
      <c r="AB171" s="55">
        <f t="shared" si="38"/>
        <v>0</v>
      </c>
      <c r="AC171" s="55">
        <f t="shared" si="32"/>
        <v>0</v>
      </c>
      <c r="AE171" s="55">
        <f t="shared" si="39"/>
        <v>0</v>
      </c>
      <c r="AG171" s="125" t="b">
        <f>OR(AND($C$5=Data!$G$24,K171="A"),AND($C$6=Data!$G$24,K171="B"),AND($C$7=Data!$G$24,K171="C"))*COUNTIFS(B:B,B171,K:K,K171,B:B,"&lt;&gt;"&amp;"",C:C,"&lt;&gt;"&amp;"")&gt;1</f>
        <v>0</v>
      </c>
      <c r="AH171" s="125" t="b">
        <f t="shared" si="40"/>
        <v>0</v>
      </c>
      <c r="AI171" s="55">
        <f t="shared" si="41"/>
        <v>0</v>
      </c>
    </row>
    <row r="172" spans="1:35" ht="30.75" customHeight="1" x14ac:dyDescent="0.25">
      <c r="A172" s="57"/>
      <c r="B172" s="57"/>
      <c r="C172" s="59"/>
      <c r="D172" s="119"/>
      <c r="E172" s="43"/>
      <c r="F172" s="43"/>
      <c r="G172" s="58"/>
      <c r="H172" s="123"/>
      <c r="I172" s="132"/>
      <c r="J172" s="135">
        <f t="shared" si="33"/>
        <v>0</v>
      </c>
      <c r="K172" s="64" t="str">
        <f t="shared" si="28"/>
        <v>0</v>
      </c>
      <c r="L172" s="65" t="str">
        <f t="shared" si="29"/>
        <v>0</v>
      </c>
      <c r="M172" s="55">
        <f>SUMIFS($J:$J,$C:$C,Data!$B$6,$B:$B,$B172)</f>
        <v>0</v>
      </c>
      <c r="N172" s="55">
        <f>SUMIFS($J:$J,$C:$C,Data!$B$7,$B:$B,$B172)</f>
        <v>0</v>
      </c>
      <c r="O172" s="55">
        <f>SUMIFS($J:$J,$C:$C,Data!$B$8,$B:$B,$B172)</f>
        <v>0</v>
      </c>
      <c r="P172" s="55">
        <f t="shared" si="34"/>
        <v>0</v>
      </c>
      <c r="Q172" s="55">
        <f t="shared" si="35"/>
        <v>0</v>
      </c>
      <c r="R172" s="25" t="b">
        <f>AND($L172="A",$C$5=Data!$G$24)</f>
        <v>0</v>
      </c>
      <c r="S172" s="25" t="b">
        <f>AND($L172="A",$C$5=Data!$G$23)</f>
        <v>0</v>
      </c>
      <c r="T172" s="55">
        <f t="shared" si="36"/>
        <v>0</v>
      </c>
      <c r="U172" s="55">
        <f t="shared" si="30"/>
        <v>0</v>
      </c>
      <c r="V172" s="25" t="b">
        <f>AND($L172="B",$C$6=Data!$G$24)</f>
        <v>0</v>
      </c>
      <c r="W172" s="25" t="b">
        <f>AND($L172="B",$C$6=Data!$G$23)</f>
        <v>0</v>
      </c>
      <c r="X172" s="55">
        <f t="shared" si="37"/>
        <v>0</v>
      </c>
      <c r="Y172" s="55">
        <f t="shared" si="31"/>
        <v>0</v>
      </c>
      <c r="Z172" s="25" t="b">
        <f>AND($L172="C",$C$7=Data!$G$24)</f>
        <v>0</v>
      </c>
      <c r="AA172" s="25" t="b">
        <f>AND($L172="C",$C$7=Data!$G$23)</f>
        <v>0</v>
      </c>
      <c r="AB172" s="55">
        <f t="shared" si="38"/>
        <v>0</v>
      </c>
      <c r="AC172" s="55">
        <f t="shared" si="32"/>
        <v>0</v>
      </c>
      <c r="AE172" s="55">
        <f t="shared" si="39"/>
        <v>0</v>
      </c>
      <c r="AG172" s="125" t="b">
        <f>OR(AND($C$5=Data!$G$24,K172="A"),AND($C$6=Data!$G$24,K172="B"),AND($C$7=Data!$G$24,K172="C"))*COUNTIFS(B:B,B172,K:K,K172,B:B,"&lt;&gt;"&amp;"",C:C,"&lt;&gt;"&amp;"")&gt;1</f>
        <v>0</v>
      </c>
      <c r="AH172" s="125" t="b">
        <f t="shared" si="40"/>
        <v>0</v>
      </c>
      <c r="AI172" s="55">
        <f t="shared" si="41"/>
        <v>0</v>
      </c>
    </row>
    <row r="173" spans="1:35" ht="30.75" customHeight="1" x14ac:dyDescent="0.25">
      <c r="A173" s="57"/>
      <c r="B173" s="57"/>
      <c r="C173" s="59"/>
      <c r="D173" s="119"/>
      <c r="E173" s="43"/>
      <c r="F173" s="43"/>
      <c r="G173" s="58"/>
      <c r="H173" s="123"/>
      <c r="I173" s="132"/>
      <c r="J173" s="135">
        <f t="shared" si="33"/>
        <v>0</v>
      </c>
      <c r="K173" s="64" t="str">
        <f t="shared" si="28"/>
        <v>0</v>
      </c>
      <c r="L173" s="65" t="str">
        <f t="shared" si="29"/>
        <v>0</v>
      </c>
      <c r="M173" s="55">
        <f>SUMIFS($J:$J,$C:$C,Data!$B$6,$B:$B,$B173)</f>
        <v>0</v>
      </c>
      <c r="N173" s="55">
        <f>SUMIFS($J:$J,$C:$C,Data!$B$7,$B:$B,$B173)</f>
        <v>0</v>
      </c>
      <c r="O173" s="55">
        <f>SUMIFS($J:$J,$C:$C,Data!$B$8,$B:$B,$B173)</f>
        <v>0</v>
      </c>
      <c r="P173" s="55">
        <f t="shared" si="34"/>
        <v>0</v>
      </c>
      <c r="Q173" s="55">
        <f t="shared" si="35"/>
        <v>0</v>
      </c>
      <c r="R173" s="25" t="b">
        <f>AND($L173="A",$C$5=Data!$G$24)</f>
        <v>0</v>
      </c>
      <c r="S173" s="25" t="b">
        <f>AND($L173="A",$C$5=Data!$G$23)</f>
        <v>0</v>
      </c>
      <c r="T173" s="55">
        <f t="shared" si="36"/>
        <v>0</v>
      </c>
      <c r="U173" s="55">
        <f t="shared" si="30"/>
        <v>0</v>
      </c>
      <c r="V173" s="25" t="b">
        <f>AND($L173="B",$C$6=Data!$G$24)</f>
        <v>0</v>
      </c>
      <c r="W173" s="25" t="b">
        <f>AND($L173="B",$C$6=Data!$G$23)</f>
        <v>0</v>
      </c>
      <c r="X173" s="55">
        <f t="shared" si="37"/>
        <v>0</v>
      </c>
      <c r="Y173" s="55">
        <f t="shared" si="31"/>
        <v>0</v>
      </c>
      <c r="Z173" s="25" t="b">
        <f>AND($L173="C",$C$7=Data!$G$24)</f>
        <v>0</v>
      </c>
      <c r="AA173" s="25" t="b">
        <f>AND($L173="C",$C$7=Data!$G$23)</f>
        <v>0</v>
      </c>
      <c r="AB173" s="55">
        <f t="shared" si="38"/>
        <v>0</v>
      </c>
      <c r="AC173" s="55">
        <f t="shared" si="32"/>
        <v>0</v>
      </c>
      <c r="AE173" s="55">
        <f t="shared" si="39"/>
        <v>0</v>
      </c>
      <c r="AG173" s="125" t="b">
        <f>OR(AND($C$5=Data!$G$24,K173="A"),AND($C$6=Data!$G$24,K173="B"),AND($C$7=Data!$G$24,K173="C"))*COUNTIFS(B:B,B173,K:K,K173,B:B,"&lt;&gt;"&amp;"",C:C,"&lt;&gt;"&amp;"")&gt;1</f>
        <v>0</v>
      </c>
      <c r="AH173" s="125" t="b">
        <f t="shared" si="40"/>
        <v>0</v>
      </c>
      <c r="AI173" s="55">
        <f t="shared" si="41"/>
        <v>0</v>
      </c>
    </row>
    <row r="174" spans="1:35" ht="30.75" customHeight="1" x14ac:dyDescent="0.25">
      <c r="A174" s="57"/>
      <c r="B174" s="57"/>
      <c r="C174" s="59"/>
      <c r="D174" s="119"/>
      <c r="E174" s="43"/>
      <c r="F174" s="43"/>
      <c r="G174" s="58"/>
      <c r="H174" s="123"/>
      <c r="I174" s="132"/>
      <c r="J174" s="135">
        <f t="shared" si="33"/>
        <v>0</v>
      </c>
      <c r="K174" s="64" t="str">
        <f t="shared" si="28"/>
        <v>0</v>
      </c>
      <c r="L174" s="65" t="str">
        <f t="shared" si="29"/>
        <v>0</v>
      </c>
      <c r="M174" s="55">
        <f>SUMIFS($J:$J,$C:$C,Data!$B$6,$B:$B,$B174)</f>
        <v>0</v>
      </c>
      <c r="N174" s="55">
        <f>SUMIFS($J:$J,$C:$C,Data!$B$7,$B:$B,$B174)</f>
        <v>0</v>
      </c>
      <c r="O174" s="55">
        <f>SUMIFS($J:$J,$C:$C,Data!$B$8,$B:$B,$B174)</f>
        <v>0</v>
      </c>
      <c r="P174" s="55">
        <f t="shared" si="34"/>
        <v>0</v>
      </c>
      <c r="Q174" s="55">
        <f t="shared" si="35"/>
        <v>0</v>
      </c>
      <c r="R174" s="25" t="b">
        <f>AND($L174="A",$C$5=Data!$G$24)</f>
        <v>0</v>
      </c>
      <c r="S174" s="25" t="b">
        <f>AND($L174="A",$C$5=Data!$G$23)</f>
        <v>0</v>
      </c>
      <c r="T174" s="55">
        <f t="shared" si="36"/>
        <v>0</v>
      </c>
      <c r="U174" s="55">
        <f t="shared" si="30"/>
        <v>0</v>
      </c>
      <c r="V174" s="25" t="b">
        <f>AND($L174="B",$C$6=Data!$G$24)</f>
        <v>0</v>
      </c>
      <c r="W174" s="25" t="b">
        <f>AND($L174="B",$C$6=Data!$G$23)</f>
        <v>0</v>
      </c>
      <c r="X174" s="55">
        <f t="shared" si="37"/>
        <v>0</v>
      </c>
      <c r="Y174" s="55">
        <f t="shared" si="31"/>
        <v>0</v>
      </c>
      <c r="Z174" s="25" t="b">
        <f>AND($L174="C",$C$7=Data!$G$24)</f>
        <v>0</v>
      </c>
      <c r="AA174" s="25" t="b">
        <f>AND($L174="C",$C$7=Data!$G$23)</f>
        <v>0</v>
      </c>
      <c r="AB174" s="55">
        <f t="shared" si="38"/>
        <v>0</v>
      </c>
      <c r="AC174" s="55">
        <f t="shared" si="32"/>
        <v>0</v>
      </c>
      <c r="AE174" s="55">
        <f t="shared" si="39"/>
        <v>0</v>
      </c>
      <c r="AG174" s="125" t="b">
        <f>OR(AND($C$5=Data!$G$24,K174="A"),AND($C$6=Data!$G$24,K174="B"),AND($C$7=Data!$G$24,K174="C"))*COUNTIFS(B:B,B174,K:K,K174,B:B,"&lt;&gt;"&amp;"",C:C,"&lt;&gt;"&amp;"")&gt;1</f>
        <v>0</v>
      </c>
      <c r="AH174" s="125" t="b">
        <f t="shared" si="40"/>
        <v>0</v>
      </c>
      <c r="AI174" s="55">
        <f t="shared" si="41"/>
        <v>0</v>
      </c>
    </row>
    <row r="175" spans="1:35" ht="30.75" customHeight="1" x14ac:dyDescent="0.25">
      <c r="A175" s="57"/>
      <c r="B175" s="57"/>
      <c r="C175" s="59"/>
      <c r="D175" s="119"/>
      <c r="E175" s="43"/>
      <c r="F175" s="43"/>
      <c r="G175" s="58"/>
      <c r="H175" s="123"/>
      <c r="I175" s="132"/>
      <c r="J175" s="135">
        <f t="shared" si="33"/>
        <v>0</v>
      </c>
      <c r="K175" s="64" t="str">
        <f t="shared" si="28"/>
        <v>0</v>
      </c>
      <c r="L175" s="65" t="str">
        <f t="shared" si="29"/>
        <v>0</v>
      </c>
      <c r="M175" s="55">
        <f>SUMIFS($J:$J,$C:$C,Data!$B$6,$B:$B,$B175)</f>
        <v>0</v>
      </c>
      <c r="N175" s="55">
        <f>SUMIFS($J:$J,$C:$C,Data!$B$7,$B:$B,$B175)</f>
        <v>0</v>
      </c>
      <c r="O175" s="55">
        <f>SUMIFS($J:$J,$C:$C,Data!$B$8,$B:$B,$B175)</f>
        <v>0</v>
      </c>
      <c r="P175" s="55">
        <f t="shared" si="34"/>
        <v>0</v>
      </c>
      <c r="Q175" s="55">
        <f t="shared" si="35"/>
        <v>0</v>
      </c>
      <c r="R175" s="25" t="b">
        <f>AND($L175="A",$C$5=Data!$G$24)</f>
        <v>0</v>
      </c>
      <c r="S175" s="25" t="b">
        <f>AND($L175="A",$C$5=Data!$G$23)</f>
        <v>0</v>
      </c>
      <c r="T175" s="55">
        <f t="shared" si="36"/>
        <v>0</v>
      </c>
      <c r="U175" s="55">
        <f t="shared" si="30"/>
        <v>0</v>
      </c>
      <c r="V175" s="25" t="b">
        <f>AND($L175="B",$C$6=Data!$G$24)</f>
        <v>0</v>
      </c>
      <c r="W175" s="25" t="b">
        <f>AND($L175="B",$C$6=Data!$G$23)</f>
        <v>0</v>
      </c>
      <c r="X175" s="55">
        <f t="shared" si="37"/>
        <v>0</v>
      </c>
      <c r="Y175" s="55">
        <f t="shared" si="31"/>
        <v>0</v>
      </c>
      <c r="Z175" s="25" t="b">
        <f>AND($L175="C",$C$7=Data!$G$24)</f>
        <v>0</v>
      </c>
      <c r="AA175" s="25" t="b">
        <f>AND($L175="C",$C$7=Data!$G$23)</f>
        <v>0</v>
      </c>
      <c r="AB175" s="55">
        <f t="shared" si="38"/>
        <v>0</v>
      </c>
      <c r="AC175" s="55">
        <f t="shared" si="32"/>
        <v>0</v>
      </c>
      <c r="AE175" s="55">
        <f t="shared" si="39"/>
        <v>0</v>
      </c>
      <c r="AG175" s="125" t="b">
        <f>OR(AND($C$5=Data!$G$24,K175="A"),AND($C$6=Data!$G$24,K175="B"),AND($C$7=Data!$G$24,K175="C"))*COUNTIFS(B:B,B175,K:K,K175,B:B,"&lt;&gt;"&amp;"",C:C,"&lt;&gt;"&amp;"")&gt;1</f>
        <v>0</v>
      </c>
      <c r="AH175" s="125" t="b">
        <f t="shared" si="40"/>
        <v>0</v>
      </c>
      <c r="AI175" s="55">
        <f t="shared" si="41"/>
        <v>0</v>
      </c>
    </row>
    <row r="176" spans="1:35" ht="30.75" customHeight="1" x14ac:dyDescent="0.25">
      <c r="A176" s="57"/>
      <c r="B176" s="57"/>
      <c r="C176" s="59"/>
      <c r="D176" s="119"/>
      <c r="E176" s="43"/>
      <c r="F176" s="43"/>
      <c r="G176" s="58"/>
      <c r="H176" s="123"/>
      <c r="I176" s="132"/>
      <c r="J176" s="135">
        <f t="shared" si="33"/>
        <v>0</v>
      </c>
      <c r="K176" s="64" t="str">
        <f t="shared" si="28"/>
        <v>0</v>
      </c>
      <c r="L176" s="65" t="str">
        <f t="shared" si="29"/>
        <v>0</v>
      </c>
      <c r="M176" s="55">
        <f>SUMIFS($J:$J,$C:$C,Data!$B$6,$B:$B,$B176)</f>
        <v>0</v>
      </c>
      <c r="N176" s="55">
        <f>SUMIFS($J:$J,$C:$C,Data!$B$7,$B:$B,$B176)</f>
        <v>0</v>
      </c>
      <c r="O176" s="55">
        <f>SUMIFS($J:$J,$C:$C,Data!$B$8,$B:$B,$B176)</f>
        <v>0</v>
      </c>
      <c r="P176" s="55">
        <f t="shared" si="34"/>
        <v>0</v>
      </c>
      <c r="Q176" s="55">
        <f t="shared" si="35"/>
        <v>0</v>
      </c>
      <c r="R176" s="25" t="b">
        <f>AND($L176="A",$C$5=Data!$G$24)</f>
        <v>0</v>
      </c>
      <c r="S176" s="25" t="b">
        <f>AND($L176="A",$C$5=Data!$G$23)</f>
        <v>0</v>
      </c>
      <c r="T176" s="55">
        <f t="shared" si="36"/>
        <v>0</v>
      </c>
      <c r="U176" s="55">
        <f t="shared" si="30"/>
        <v>0</v>
      </c>
      <c r="V176" s="25" t="b">
        <f>AND($L176="B",$C$6=Data!$G$24)</f>
        <v>0</v>
      </c>
      <c r="W176" s="25" t="b">
        <f>AND($L176="B",$C$6=Data!$G$23)</f>
        <v>0</v>
      </c>
      <c r="X176" s="55">
        <f t="shared" si="37"/>
        <v>0</v>
      </c>
      <c r="Y176" s="55">
        <f t="shared" si="31"/>
        <v>0</v>
      </c>
      <c r="Z176" s="25" t="b">
        <f>AND($L176="C",$C$7=Data!$G$24)</f>
        <v>0</v>
      </c>
      <c r="AA176" s="25" t="b">
        <f>AND($L176="C",$C$7=Data!$G$23)</f>
        <v>0</v>
      </c>
      <c r="AB176" s="55">
        <f t="shared" si="38"/>
        <v>0</v>
      </c>
      <c r="AC176" s="55">
        <f t="shared" si="32"/>
        <v>0</v>
      </c>
      <c r="AE176" s="55">
        <f t="shared" si="39"/>
        <v>0</v>
      </c>
      <c r="AG176" s="125" t="b">
        <f>OR(AND($C$5=Data!$G$24,K176="A"),AND($C$6=Data!$G$24,K176="B"),AND($C$7=Data!$G$24,K176="C"))*COUNTIFS(B:B,B176,K:K,K176,B:B,"&lt;&gt;"&amp;"",C:C,"&lt;&gt;"&amp;"")&gt;1</f>
        <v>0</v>
      </c>
      <c r="AH176" s="125" t="b">
        <f t="shared" si="40"/>
        <v>0</v>
      </c>
      <c r="AI176" s="55">
        <f t="shared" si="41"/>
        <v>0</v>
      </c>
    </row>
    <row r="177" spans="1:35" ht="30.75" customHeight="1" x14ac:dyDescent="0.25">
      <c r="A177" s="57"/>
      <c r="B177" s="57"/>
      <c r="C177" s="59"/>
      <c r="D177" s="119"/>
      <c r="E177" s="43"/>
      <c r="F177" s="43"/>
      <c r="G177" s="58"/>
      <c r="H177" s="123"/>
      <c r="I177" s="132"/>
      <c r="J177" s="135">
        <f t="shared" si="33"/>
        <v>0</v>
      </c>
      <c r="K177" s="64" t="str">
        <f t="shared" si="28"/>
        <v>0</v>
      </c>
      <c r="L177" s="65" t="str">
        <f t="shared" si="29"/>
        <v>0</v>
      </c>
      <c r="M177" s="55">
        <f>SUMIFS($J:$J,$C:$C,Data!$B$6,$B:$B,$B177)</f>
        <v>0</v>
      </c>
      <c r="N177" s="55">
        <f>SUMIFS($J:$J,$C:$C,Data!$B$7,$B:$B,$B177)</f>
        <v>0</v>
      </c>
      <c r="O177" s="55">
        <f>SUMIFS($J:$J,$C:$C,Data!$B$8,$B:$B,$B177)</f>
        <v>0</v>
      </c>
      <c r="P177" s="55">
        <f t="shared" si="34"/>
        <v>0</v>
      </c>
      <c r="Q177" s="55">
        <f t="shared" si="35"/>
        <v>0</v>
      </c>
      <c r="R177" s="25" t="b">
        <f>AND($L177="A",$C$5=Data!$G$24)</f>
        <v>0</v>
      </c>
      <c r="S177" s="25" t="b">
        <f>AND($L177="A",$C$5=Data!$G$23)</f>
        <v>0</v>
      </c>
      <c r="T177" s="55">
        <f t="shared" si="36"/>
        <v>0</v>
      </c>
      <c r="U177" s="55">
        <f t="shared" si="30"/>
        <v>0</v>
      </c>
      <c r="V177" s="25" t="b">
        <f>AND($L177="B",$C$6=Data!$G$24)</f>
        <v>0</v>
      </c>
      <c r="W177" s="25" t="b">
        <f>AND($L177="B",$C$6=Data!$G$23)</f>
        <v>0</v>
      </c>
      <c r="X177" s="55">
        <f t="shared" si="37"/>
        <v>0</v>
      </c>
      <c r="Y177" s="55">
        <f t="shared" si="31"/>
        <v>0</v>
      </c>
      <c r="Z177" s="25" t="b">
        <f>AND($L177="C",$C$7=Data!$G$24)</f>
        <v>0</v>
      </c>
      <c r="AA177" s="25" t="b">
        <f>AND($L177="C",$C$7=Data!$G$23)</f>
        <v>0</v>
      </c>
      <c r="AB177" s="55">
        <f t="shared" si="38"/>
        <v>0</v>
      </c>
      <c r="AC177" s="55">
        <f t="shared" si="32"/>
        <v>0</v>
      </c>
      <c r="AE177" s="55">
        <f t="shared" si="39"/>
        <v>0</v>
      </c>
      <c r="AG177" s="125" t="b">
        <f>OR(AND($C$5=Data!$G$24,K177="A"),AND($C$6=Data!$G$24,K177="B"),AND($C$7=Data!$G$24,K177="C"))*COUNTIFS(B:B,B177,K:K,K177,B:B,"&lt;&gt;"&amp;"",C:C,"&lt;&gt;"&amp;"")&gt;1</f>
        <v>0</v>
      </c>
      <c r="AH177" s="125" t="b">
        <f t="shared" si="40"/>
        <v>0</v>
      </c>
      <c r="AI177" s="55">
        <f t="shared" si="41"/>
        <v>0</v>
      </c>
    </row>
    <row r="178" spans="1:35" ht="30.75" customHeight="1" x14ac:dyDescent="0.25">
      <c r="A178" s="57"/>
      <c r="B178" s="57"/>
      <c r="C178" s="59"/>
      <c r="D178" s="119"/>
      <c r="E178" s="43"/>
      <c r="F178" s="43"/>
      <c r="G178" s="58"/>
      <c r="H178" s="123"/>
      <c r="I178" s="132"/>
      <c r="J178" s="135">
        <f t="shared" si="33"/>
        <v>0</v>
      </c>
      <c r="K178" s="64" t="str">
        <f t="shared" si="28"/>
        <v>0</v>
      </c>
      <c r="L178" s="65" t="str">
        <f t="shared" si="29"/>
        <v>0</v>
      </c>
      <c r="M178" s="55">
        <f>SUMIFS($J:$J,$C:$C,Data!$B$6,$B:$B,$B178)</f>
        <v>0</v>
      </c>
      <c r="N178" s="55">
        <f>SUMIFS($J:$J,$C:$C,Data!$B$7,$B:$B,$B178)</f>
        <v>0</v>
      </c>
      <c r="O178" s="55">
        <f>SUMIFS($J:$J,$C:$C,Data!$B$8,$B:$B,$B178)</f>
        <v>0</v>
      </c>
      <c r="P178" s="55">
        <f t="shared" si="34"/>
        <v>0</v>
      </c>
      <c r="Q178" s="55">
        <f t="shared" si="35"/>
        <v>0</v>
      </c>
      <c r="R178" s="25" t="b">
        <f>AND($L178="A",$C$5=Data!$G$24)</f>
        <v>0</v>
      </c>
      <c r="S178" s="25" t="b">
        <f>AND($L178="A",$C$5=Data!$G$23)</f>
        <v>0</v>
      </c>
      <c r="T178" s="55">
        <f t="shared" si="36"/>
        <v>0</v>
      </c>
      <c r="U178" s="55">
        <f t="shared" si="30"/>
        <v>0</v>
      </c>
      <c r="V178" s="25" t="b">
        <f>AND($L178="B",$C$6=Data!$G$24)</f>
        <v>0</v>
      </c>
      <c r="W178" s="25" t="b">
        <f>AND($L178="B",$C$6=Data!$G$23)</f>
        <v>0</v>
      </c>
      <c r="X178" s="55">
        <f t="shared" si="37"/>
        <v>0</v>
      </c>
      <c r="Y178" s="55">
        <f t="shared" si="31"/>
        <v>0</v>
      </c>
      <c r="Z178" s="25" t="b">
        <f>AND($L178="C",$C$7=Data!$G$24)</f>
        <v>0</v>
      </c>
      <c r="AA178" s="25" t="b">
        <f>AND($L178="C",$C$7=Data!$G$23)</f>
        <v>0</v>
      </c>
      <c r="AB178" s="55">
        <f t="shared" si="38"/>
        <v>0</v>
      </c>
      <c r="AC178" s="55">
        <f t="shared" si="32"/>
        <v>0</v>
      </c>
      <c r="AE178" s="55">
        <f t="shared" si="39"/>
        <v>0</v>
      </c>
      <c r="AG178" s="125" t="b">
        <f>OR(AND($C$5=Data!$G$24,K178="A"),AND($C$6=Data!$G$24,K178="B"),AND($C$7=Data!$G$24,K178="C"))*COUNTIFS(B:B,B178,K:K,K178,B:B,"&lt;&gt;"&amp;"",C:C,"&lt;&gt;"&amp;"")&gt;1</f>
        <v>0</v>
      </c>
      <c r="AH178" s="125" t="b">
        <f t="shared" si="40"/>
        <v>0</v>
      </c>
      <c r="AI178" s="55">
        <f t="shared" si="41"/>
        <v>0</v>
      </c>
    </row>
    <row r="179" spans="1:35" ht="30.75" customHeight="1" x14ac:dyDescent="0.25">
      <c r="A179" s="57"/>
      <c r="B179" s="57"/>
      <c r="C179" s="59"/>
      <c r="D179" s="119"/>
      <c r="E179" s="43"/>
      <c r="F179" s="43"/>
      <c r="G179" s="58"/>
      <c r="H179" s="123"/>
      <c r="I179" s="132"/>
      <c r="J179" s="135">
        <f t="shared" si="33"/>
        <v>0</v>
      </c>
      <c r="K179" s="64" t="str">
        <f t="shared" si="28"/>
        <v>0</v>
      </c>
      <c r="L179" s="65" t="str">
        <f t="shared" si="29"/>
        <v>0</v>
      </c>
      <c r="M179" s="55">
        <f>SUMIFS($J:$J,$C:$C,Data!$B$6,$B:$B,$B179)</f>
        <v>0</v>
      </c>
      <c r="N179" s="55">
        <f>SUMIFS($J:$J,$C:$C,Data!$B$7,$B:$B,$B179)</f>
        <v>0</v>
      </c>
      <c r="O179" s="55">
        <f>SUMIFS($J:$J,$C:$C,Data!$B$8,$B:$B,$B179)</f>
        <v>0</v>
      </c>
      <c r="P179" s="55">
        <f t="shared" si="34"/>
        <v>0</v>
      </c>
      <c r="Q179" s="55">
        <f t="shared" si="35"/>
        <v>0</v>
      </c>
      <c r="R179" s="25" t="b">
        <f>AND($L179="A",$C$5=Data!$G$24)</f>
        <v>0</v>
      </c>
      <c r="S179" s="25" t="b">
        <f>AND($L179="A",$C$5=Data!$G$23)</f>
        <v>0</v>
      </c>
      <c r="T179" s="55">
        <f t="shared" si="36"/>
        <v>0</v>
      </c>
      <c r="U179" s="55">
        <f t="shared" si="30"/>
        <v>0</v>
      </c>
      <c r="V179" s="25" t="b">
        <f>AND($L179="B",$C$6=Data!$G$24)</f>
        <v>0</v>
      </c>
      <c r="W179" s="25" t="b">
        <f>AND($L179="B",$C$6=Data!$G$23)</f>
        <v>0</v>
      </c>
      <c r="X179" s="55">
        <f t="shared" si="37"/>
        <v>0</v>
      </c>
      <c r="Y179" s="55">
        <f t="shared" si="31"/>
        <v>0</v>
      </c>
      <c r="Z179" s="25" t="b">
        <f>AND($L179="C",$C$7=Data!$G$24)</f>
        <v>0</v>
      </c>
      <c r="AA179" s="25" t="b">
        <f>AND($L179="C",$C$7=Data!$G$23)</f>
        <v>0</v>
      </c>
      <c r="AB179" s="55">
        <f t="shared" si="38"/>
        <v>0</v>
      </c>
      <c r="AC179" s="55">
        <f t="shared" si="32"/>
        <v>0</v>
      </c>
      <c r="AE179" s="55">
        <f t="shared" si="39"/>
        <v>0</v>
      </c>
      <c r="AG179" s="125" t="b">
        <f>OR(AND($C$5=Data!$G$24,K179="A"),AND($C$6=Data!$G$24,K179="B"),AND($C$7=Data!$G$24,K179="C"))*COUNTIFS(B:B,B179,K:K,K179,B:B,"&lt;&gt;"&amp;"",C:C,"&lt;&gt;"&amp;"")&gt;1</f>
        <v>0</v>
      </c>
      <c r="AH179" s="125" t="b">
        <f t="shared" si="40"/>
        <v>0</v>
      </c>
      <c r="AI179" s="55">
        <f t="shared" si="41"/>
        <v>0</v>
      </c>
    </row>
    <row r="180" spans="1:35" ht="30.75" customHeight="1" x14ac:dyDescent="0.25">
      <c r="A180" s="57"/>
      <c r="B180" s="57"/>
      <c r="C180" s="59"/>
      <c r="D180" s="119"/>
      <c r="E180" s="43"/>
      <c r="F180" s="43"/>
      <c r="G180" s="58"/>
      <c r="H180" s="123"/>
      <c r="I180" s="132"/>
      <c r="J180" s="135">
        <f t="shared" si="33"/>
        <v>0</v>
      </c>
      <c r="K180" s="64" t="str">
        <f t="shared" si="28"/>
        <v>0</v>
      </c>
      <c r="L180" s="65" t="str">
        <f t="shared" si="29"/>
        <v>0</v>
      </c>
      <c r="M180" s="55">
        <f>SUMIFS($J:$J,$C:$C,Data!$B$6,$B:$B,$B180)</f>
        <v>0</v>
      </c>
      <c r="N180" s="55">
        <f>SUMIFS($J:$J,$C:$C,Data!$B$7,$B:$B,$B180)</f>
        <v>0</v>
      </c>
      <c r="O180" s="55">
        <f>SUMIFS($J:$J,$C:$C,Data!$B$8,$B:$B,$B180)</f>
        <v>0</v>
      </c>
      <c r="P180" s="55">
        <f t="shared" si="34"/>
        <v>0</v>
      </c>
      <c r="Q180" s="55">
        <f t="shared" si="35"/>
        <v>0</v>
      </c>
      <c r="R180" s="25" t="b">
        <f>AND($L180="A",$C$5=Data!$G$24)</f>
        <v>0</v>
      </c>
      <c r="S180" s="25" t="b">
        <f>AND($L180="A",$C$5=Data!$G$23)</f>
        <v>0</v>
      </c>
      <c r="T180" s="55">
        <f t="shared" si="36"/>
        <v>0</v>
      </c>
      <c r="U180" s="55">
        <f t="shared" si="30"/>
        <v>0</v>
      </c>
      <c r="V180" s="25" t="b">
        <f>AND($L180="B",$C$6=Data!$G$24)</f>
        <v>0</v>
      </c>
      <c r="W180" s="25" t="b">
        <f>AND($L180="B",$C$6=Data!$G$23)</f>
        <v>0</v>
      </c>
      <c r="X180" s="55">
        <f t="shared" si="37"/>
        <v>0</v>
      </c>
      <c r="Y180" s="55">
        <f t="shared" si="31"/>
        <v>0</v>
      </c>
      <c r="Z180" s="25" t="b">
        <f>AND($L180="C",$C$7=Data!$G$24)</f>
        <v>0</v>
      </c>
      <c r="AA180" s="25" t="b">
        <f>AND($L180="C",$C$7=Data!$G$23)</f>
        <v>0</v>
      </c>
      <c r="AB180" s="55">
        <f t="shared" si="38"/>
        <v>0</v>
      </c>
      <c r="AC180" s="55">
        <f t="shared" si="32"/>
        <v>0</v>
      </c>
      <c r="AE180" s="55">
        <f t="shared" si="39"/>
        <v>0</v>
      </c>
      <c r="AG180" s="125" t="b">
        <f>OR(AND($C$5=Data!$G$24,K180="A"),AND($C$6=Data!$G$24,K180="B"),AND($C$7=Data!$G$24,K180="C"))*COUNTIFS(B:B,B180,K:K,K180,B:B,"&lt;&gt;"&amp;"",C:C,"&lt;&gt;"&amp;"")&gt;1</f>
        <v>0</v>
      </c>
      <c r="AH180" s="125" t="b">
        <f t="shared" si="40"/>
        <v>0</v>
      </c>
      <c r="AI180" s="55">
        <f t="shared" si="41"/>
        <v>0</v>
      </c>
    </row>
    <row r="181" spans="1:35" ht="30.75" customHeight="1" x14ac:dyDescent="0.25">
      <c r="A181" s="57"/>
      <c r="B181" s="57"/>
      <c r="C181" s="59"/>
      <c r="D181" s="119"/>
      <c r="E181" s="43"/>
      <c r="F181" s="43"/>
      <c r="G181" s="58"/>
      <c r="H181" s="123"/>
      <c r="I181" s="132"/>
      <c r="J181" s="135">
        <f t="shared" si="33"/>
        <v>0</v>
      </c>
      <c r="K181" s="64" t="str">
        <f t="shared" si="28"/>
        <v>0</v>
      </c>
      <c r="L181" s="65" t="str">
        <f t="shared" si="29"/>
        <v>0</v>
      </c>
      <c r="M181" s="55">
        <f>SUMIFS($J:$J,$C:$C,Data!$B$6,$B:$B,$B181)</f>
        <v>0</v>
      </c>
      <c r="N181" s="55">
        <f>SUMIFS($J:$J,$C:$C,Data!$B$7,$B:$B,$B181)</f>
        <v>0</v>
      </c>
      <c r="O181" s="55">
        <f>SUMIFS($J:$J,$C:$C,Data!$B$8,$B:$B,$B181)</f>
        <v>0</v>
      </c>
      <c r="P181" s="55">
        <f t="shared" si="34"/>
        <v>0</v>
      </c>
      <c r="Q181" s="55">
        <f t="shared" si="35"/>
        <v>0</v>
      </c>
      <c r="R181" s="25" t="b">
        <f>AND($L181="A",$C$5=Data!$G$24)</f>
        <v>0</v>
      </c>
      <c r="S181" s="25" t="b">
        <f>AND($L181="A",$C$5=Data!$G$23)</f>
        <v>0</v>
      </c>
      <c r="T181" s="55">
        <f t="shared" si="36"/>
        <v>0</v>
      </c>
      <c r="U181" s="55">
        <f t="shared" si="30"/>
        <v>0</v>
      </c>
      <c r="V181" s="25" t="b">
        <f>AND($L181="B",$C$6=Data!$G$24)</f>
        <v>0</v>
      </c>
      <c r="W181" s="25" t="b">
        <f>AND($L181="B",$C$6=Data!$G$23)</f>
        <v>0</v>
      </c>
      <c r="X181" s="55">
        <f t="shared" si="37"/>
        <v>0</v>
      </c>
      <c r="Y181" s="55">
        <f t="shared" si="31"/>
        <v>0</v>
      </c>
      <c r="Z181" s="25" t="b">
        <f>AND($L181="C",$C$7=Data!$G$24)</f>
        <v>0</v>
      </c>
      <c r="AA181" s="25" t="b">
        <f>AND($L181="C",$C$7=Data!$G$23)</f>
        <v>0</v>
      </c>
      <c r="AB181" s="55">
        <f t="shared" si="38"/>
        <v>0</v>
      </c>
      <c r="AC181" s="55">
        <f t="shared" si="32"/>
        <v>0</v>
      </c>
      <c r="AE181" s="55">
        <f t="shared" si="39"/>
        <v>0</v>
      </c>
      <c r="AG181" s="125" t="b">
        <f>OR(AND($C$5=Data!$G$24,K181="A"),AND($C$6=Data!$G$24,K181="B"),AND($C$7=Data!$G$24,K181="C"))*COUNTIFS(B:B,B181,K:K,K181,B:B,"&lt;&gt;"&amp;"",C:C,"&lt;&gt;"&amp;"")&gt;1</f>
        <v>0</v>
      </c>
      <c r="AH181" s="125" t="b">
        <f t="shared" si="40"/>
        <v>0</v>
      </c>
      <c r="AI181" s="55">
        <f t="shared" si="41"/>
        <v>0</v>
      </c>
    </row>
    <row r="182" spans="1:35" ht="30.75" customHeight="1" x14ac:dyDescent="0.25">
      <c r="A182" s="57"/>
      <c r="B182" s="57"/>
      <c r="C182" s="59"/>
      <c r="D182" s="119"/>
      <c r="E182" s="43"/>
      <c r="F182" s="43"/>
      <c r="G182" s="58"/>
      <c r="H182" s="123"/>
      <c r="I182" s="132"/>
      <c r="J182" s="135">
        <f t="shared" si="33"/>
        <v>0</v>
      </c>
      <c r="K182" s="64" t="str">
        <f t="shared" si="28"/>
        <v>0</v>
      </c>
      <c r="L182" s="65" t="str">
        <f t="shared" si="29"/>
        <v>0</v>
      </c>
      <c r="M182" s="55">
        <f>SUMIFS($J:$J,$C:$C,Data!$B$6,$B:$B,$B182)</f>
        <v>0</v>
      </c>
      <c r="N182" s="55">
        <f>SUMIFS($J:$J,$C:$C,Data!$B$7,$B:$B,$B182)</f>
        <v>0</v>
      </c>
      <c r="O182" s="55">
        <f>SUMIFS($J:$J,$C:$C,Data!$B$8,$B:$B,$B182)</f>
        <v>0</v>
      </c>
      <c r="P182" s="55">
        <f t="shared" si="34"/>
        <v>0</v>
      </c>
      <c r="Q182" s="55">
        <f t="shared" si="35"/>
        <v>0</v>
      </c>
      <c r="R182" s="25" t="b">
        <f>AND($L182="A",$C$5=Data!$G$24)</f>
        <v>0</v>
      </c>
      <c r="S182" s="25" t="b">
        <f>AND($L182="A",$C$5=Data!$G$23)</f>
        <v>0</v>
      </c>
      <c r="T182" s="55">
        <f t="shared" si="36"/>
        <v>0</v>
      </c>
      <c r="U182" s="55">
        <f t="shared" si="30"/>
        <v>0</v>
      </c>
      <c r="V182" s="25" t="b">
        <f>AND($L182="B",$C$6=Data!$G$24)</f>
        <v>0</v>
      </c>
      <c r="W182" s="25" t="b">
        <f>AND($L182="B",$C$6=Data!$G$23)</f>
        <v>0</v>
      </c>
      <c r="X182" s="55">
        <f t="shared" si="37"/>
        <v>0</v>
      </c>
      <c r="Y182" s="55">
        <f t="shared" si="31"/>
        <v>0</v>
      </c>
      <c r="Z182" s="25" t="b">
        <f>AND($L182="C",$C$7=Data!$G$24)</f>
        <v>0</v>
      </c>
      <c r="AA182" s="25" t="b">
        <f>AND($L182="C",$C$7=Data!$G$23)</f>
        <v>0</v>
      </c>
      <c r="AB182" s="55">
        <f t="shared" si="38"/>
        <v>0</v>
      </c>
      <c r="AC182" s="55">
        <f t="shared" si="32"/>
        <v>0</v>
      </c>
      <c r="AE182" s="55">
        <f t="shared" si="39"/>
        <v>0</v>
      </c>
      <c r="AG182" s="125" t="b">
        <f>OR(AND($C$5=Data!$G$24,K182="A"),AND($C$6=Data!$G$24,K182="B"),AND($C$7=Data!$G$24,K182="C"))*COUNTIFS(B:B,B182,K:K,K182,B:B,"&lt;&gt;"&amp;"",C:C,"&lt;&gt;"&amp;"")&gt;1</f>
        <v>0</v>
      </c>
      <c r="AH182" s="125" t="b">
        <f t="shared" si="40"/>
        <v>0</v>
      </c>
      <c r="AI182" s="55">
        <f t="shared" si="41"/>
        <v>0</v>
      </c>
    </row>
    <row r="183" spans="1:35" ht="30.75" customHeight="1" x14ac:dyDescent="0.25">
      <c r="A183" s="57"/>
      <c r="B183" s="57"/>
      <c r="C183" s="59"/>
      <c r="D183" s="119"/>
      <c r="E183" s="43"/>
      <c r="F183" s="43"/>
      <c r="G183" s="58"/>
      <c r="H183" s="123"/>
      <c r="I183" s="132"/>
      <c r="J183" s="135">
        <f t="shared" si="33"/>
        <v>0</v>
      </c>
      <c r="K183" s="64" t="str">
        <f t="shared" si="28"/>
        <v>0</v>
      </c>
      <c r="L183" s="65" t="str">
        <f t="shared" si="29"/>
        <v>0</v>
      </c>
      <c r="M183" s="55">
        <f>SUMIFS($J:$J,$C:$C,Data!$B$6,$B:$B,$B183)</f>
        <v>0</v>
      </c>
      <c r="N183" s="55">
        <f>SUMIFS($J:$J,$C:$C,Data!$B$7,$B:$B,$B183)</f>
        <v>0</v>
      </c>
      <c r="O183" s="55">
        <f>SUMIFS($J:$J,$C:$C,Data!$B$8,$B:$B,$B183)</f>
        <v>0</v>
      </c>
      <c r="P183" s="55">
        <f t="shared" si="34"/>
        <v>0</v>
      </c>
      <c r="Q183" s="55">
        <f t="shared" si="35"/>
        <v>0</v>
      </c>
      <c r="R183" s="25" t="b">
        <f>AND($L183="A",$C$5=Data!$G$24)</f>
        <v>0</v>
      </c>
      <c r="S183" s="25" t="b">
        <f>AND($L183="A",$C$5=Data!$G$23)</f>
        <v>0</v>
      </c>
      <c r="T183" s="55">
        <f t="shared" si="36"/>
        <v>0</v>
      </c>
      <c r="U183" s="55">
        <f t="shared" si="30"/>
        <v>0</v>
      </c>
      <c r="V183" s="25" t="b">
        <f>AND($L183="B",$C$6=Data!$G$24)</f>
        <v>0</v>
      </c>
      <c r="W183" s="25" t="b">
        <f>AND($L183="B",$C$6=Data!$G$23)</f>
        <v>0</v>
      </c>
      <c r="X183" s="55">
        <f t="shared" si="37"/>
        <v>0</v>
      </c>
      <c r="Y183" s="55">
        <f t="shared" si="31"/>
        <v>0</v>
      </c>
      <c r="Z183" s="25" t="b">
        <f>AND($L183="C",$C$7=Data!$G$24)</f>
        <v>0</v>
      </c>
      <c r="AA183" s="25" t="b">
        <f>AND($L183="C",$C$7=Data!$G$23)</f>
        <v>0</v>
      </c>
      <c r="AB183" s="55">
        <f t="shared" si="38"/>
        <v>0</v>
      </c>
      <c r="AC183" s="55">
        <f t="shared" si="32"/>
        <v>0</v>
      </c>
      <c r="AE183" s="55">
        <f t="shared" si="39"/>
        <v>0</v>
      </c>
      <c r="AG183" s="125" t="b">
        <f>OR(AND($C$5=Data!$G$24,K183="A"),AND($C$6=Data!$G$24,K183="B"),AND($C$7=Data!$G$24,K183="C"))*COUNTIFS(B:B,B183,K:K,K183,B:B,"&lt;&gt;"&amp;"",C:C,"&lt;&gt;"&amp;"")&gt;1</f>
        <v>0</v>
      </c>
      <c r="AH183" s="125" t="b">
        <f t="shared" si="40"/>
        <v>0</v>
      </c>
      <c r="AI183" s="55">
        <f t="shared" si="41"/>
        <v>0</v>
      </c>
    </row>
    <row r="184" spans="1:35" ht="30.75" customHeight="1" x14ac:dyDescent="0.25">
      <c r="A184" s="57"/>
      <c r="B184" s="57"/>
      <c r="C184" s="59"/>
      <c r="D184" s="119"/>
      <c r="E184" s="43"/>
      <c r="F184" s="43"/>
      <c r="G184" s="58"/>
      <c r="H184" s="123"/>
      <c r="I184" s="132"/>
      <c r="J184" s="135">
        <f t="shared" si="33"/>
        <v>0</v>
      </c>
      <c r="K184" s="64" t="str">
        <f t="shared" si="28"/>
        <v>0</v>
      </c>
      <c r="L184" s="65" t="str">
        <f t="shared" si="29"/>
        <v>0</v>
      </c>
      <c r="M184" s="55">
        <f>SUMIFS($J:$J,$C:$C,Data!$B$6,$B:$B,$B184)</f>
        <v>0</v>
      </c>
      <c r="N184" s="55">
        <f>SUMIFS($J:$J,$C:$C,Data!$B$7,$B:$B,$B184)</f>
        <v>0</v>
      </c>
      <c r="O184" s="55">
        <f>SUMIFS($J:$J,$C:$C,Data!$B$8,$B:$B,$B184)</f>
        <v>0</v>
      </c>
      <c r="P184" s="55">
        <f t="shared" si="34"/>
        <v>0</v>
      </c>
      <c r="Q184" s="55">
        <f t="shared" si="35"/>
        <v>0</v>
      </c>
      <c r="R184" s="25" t="b">
        <f>AND($L184="A",$C$5=Data!$G$24)</f>
        <v>0</v>
      </c>
      <c r="S184" s="25" t="b">
        <f>AND($L184="A",$C$5=Data!$G$23)</f>
        <v>0</v>
      </c>
      <c r="T184" s="55">
        <f t="shared" si="36"/>
        <v>0</v>
      </c>
      <c r="U184" s="55">
        <f t="shared" si="30"/>
        <v>0</v>
      </c>
      <c r="V184" s="25" t="b">
        <f>AND($L184="B",$C$6=Data!$G$24)</f>
        <v>0</v>
      </c>
      <c r="W184" s="25" t="b">
        <f>AND($L184="B",$C$6=Data!$G$23)</f>
        <v>0</v>
      </c>
      <c r="X184" s="55">
        <f t="shared" si="37"/>
        <v>0</v>
      </c>
      <c r="Y184" s="55">
        <f t="shared" si="31"/>
        <v>0</v>
      </c>
      <c r="Z184" s="25" t="b">
        <f>AND($L184="C",$C$7=Data!$G$24)</f>
        <v>0</v>
      </c>
      <c r="AA184" s="25" t="b">
        <f>AND($L184="C",$C$7=Data!$G$23)</f>
        <v>0</v>
      </c>
      <c r="AB184" s="55">
        <f t="shared" si="38"/>
        <v>0</v>
      </c>
      <c r="AC184" s="55">
        <f t="shared" si="32"/>
        <v>0</v>
      </c>
      <c r="AE184" s="55">
        <f t="shared" si="39"/>
        <v>0</v>
      </c>
      <c r="AG184" s="125" t="b">
        <f>OR(AND($C$5=Data!$G$24,K184="A"),AND($C$6=Data!$G$24,K184="B"),AND($C$7=Data!$G$24,K184="C"))*COUNTIFS(B:B,B184,K:K,K184,B:B,"&lt;&gt;"&amp;"",C:C,"&lt;&gt;"&amp;"")&gt;1</f>
        <v>0</v>
      </c>
      <c r="AH184" s="125" t="b">
        <f t="shared" si="40"/>
        <v>0</v>
      </c>
      <c r="AI184" s="55">
        <f t="shared" si="41"/>
        <v>0</v>
      </c>
    </row>
    <row r="185" spans="1:35" ht="30.75" customHeight="1" x14ac:dyDescent="0.25">
      <c r="A185" s="57"/>
      <c r="B185" s="57"/>
      <c r="C185" s="59"/>
      <c r="D185" s="119"/>
      <c r="E185" s="43"/>
      <c r="F185" s="43"/>
      <c r="G185" s="58"/>
      <c r="H185" s="123"/>
      <c r="I185" s="132"/>
      <c r="J185" s="135">
        <f t="shared" si="33"/>
        <v>0</v>
      </c>
      <c r="K185" s="64" t="str">
        <f t="shared" si="28"/>
        <v>0</v>
      </c>
      <c r="L185" s="65" t="str">
        <f t="shared" si="29"/>
        <v>0</v>
      </c>
      <c r="M185" s="55">
        <f>SUMIFS($J:$J,$C:$C,Data!$B$6,$B:$B,$B185)</f>
        <v>0</v>
      </c>
      <c r="N185" s="55">
        <f>SUMIFS($J:$J,$C:$C,Data!$B$7,$B:$B,$B185)</f>
        <v>0</v>
      </c>
      <c r="O185" s="55">
        <f>SUMIFS($J:$J,$C:$C,Data!$B$8,$B:$B,$B185)</f>
        <v>0</v>
      </c>
      <c r="P185" s="55">
        <f t="shared" si="34"/>
        <v>0</v>
      </c>
      <c r="Q185" s="55">
        <f t="shared" si="35"/>
        <v>0</v>
      </c>
      <c r="R185" s="25" t="b">
        <f>AND($L185="A",$C$5=Data!$G$24)</f>
        <v>0</v>
      </c>
      <c r="S185" s="25" t="b">
        <f>AND($L185="A",$C$5=Data!$G$23)</f>
        <v>0</v>
      </c>
      <c r="T185" s="55">
        <f t="shared" si="36"/>
        <v>0</v>
      </c>
      <c r="U185" s="55">
        <f t="shared" si="30"/>
        <v>0</v>
      </c>
      <c r="V185" s="25" t="b">
        <f>AND($L185="B",$C$6=Data!$G$24)</f>
        <v>0</v>
      </c>
      <c r="W185" s="25" t="b">
        <f>AND($L185="B",$C$6=Data!$G$23)</f>
        <v>0</v>
      </c>
      <c r="X185" s="55">
        <f t="shared" si="37"/>
        <v>0</v>
      </c>
      <c r="Y185" s="55">
        <f t="shared" si="31"/>
        <v>0</v>
      </c>
      <c r="Z185" s="25" t="b">
        <f>AND($L185="C",$C$7=Data!$G$24)</f>
        <v>0</v>
      </c>
      <c r="AA185" s="25" t="b">
        <f>AND($L185="C",$C$7=Data!$G$23)</f>
        <v>0</v>
      </c>
      <c r="AB185" s="55">
        <f t="shared" si="38"/>
        <v>0</v>
      </c>
      <c r="AC185" s="55">
        <f t="shared" si="32"/>
        <v>0</v>
      </c>
      <c r="AE185" s="55">
        <f t="shared" si="39"/>
        <v>0</v>
      </c>
      <c r="AG185" s="125" t="b">
        <f>OR(AND($C$5=Data!$G$24,K185="A"),AND($C$6=Data!$G$24,K185="B"),AND($C$7=Data!$G$24,K185="C"))*COUNTIFS(B:B,B185,K:K,K185,B:B,"&lt;&gt;"&amp;"",C:C,"&lt;&gt;"&amp;"")&gt;1</f>
        <v>0</v>
      </c>
      <c r="AH185" s="125" t="b">
        <f t="shared" si="40"/>
        <v>0</v>
      </c>
      <c r="AI185" s="55">
        <f t="shared" si="41"/>
        <v>0</v>
      </c>
    </row>
    <row r="186" spans="1:35" ht="30.75" customHeight="1" x14ac:dyDescent="0.25">
      <c r="A186" s="57"/>
      <c r="B186" s="57"/>
      <c r="C186" s="59"/>
      <c r="D186" s="119"/>
      <c r="E186" s="43"/>
      <c r="F186" s="43"/>
      <c r="G186" s="58"/>
      <c r="H186" s="123"/>
      <c r="I186" s="132"/>
      <c r="J186" s="135">
        <f t="shared" si="33"/>
        <v>0</v>
      </c>
      <c r="K186" s="64" t="str">
        <f t="shared" si="28"/>
        <v>0</v>
      </c>
      <c r="L186" s="65" t="str">
        <f t="shared" si="29"/>
        <v>0</v>
      </c>
      <c r="M186" s="55">
        <f>SUMIFS($J:$J,$C:$C,Data!$B$6,$B:$B,$B186)</f>
        <v>0</v>
      </c>
      <c r="N186" s="55">
        <f>SUMIFS($J:$J,$C:$C,Data!$B$7,$B:$B,$B186)</f>
        <v>0</v>
      </c>
      <c r="O186" s="55">
        <f>SUMIFS($J:$J,$C:$C,Data!$B$8,$B:$B,$B186)</f>
        <v>0</v>
      </c>
      <c r="P186" s="55">
        <f t="shared" si="34"/>
        <v>0</v>
      </c>
      <c r="Q186" s="55">
        <f t="shared" si="35"/>
        <v>0</v>
      </c>
      <c r="R186" s="25" t="b">
        <f>AND($L186="A",$C$5=Data!$G$24)</f>
        <v>0</v>
      </c>
      <c r="S186" s="25" t="b">
        <f>AND($L186="A",$C$5=Data!$G$23)</f>
        <v>0</v>
      </c>
      <c r="T186" s="55">
        <f t="shared" si="36"/>
        <v>0</v>
      </c>
      <c r="U186" s="55">
        <f t="shared" si="30"/>
        <v>0</v>
      </c>
      <c r="V186" s="25" t="b">
        <f>AND($L186="B",$C$6=Data!$G$24)</f>
        <v>0</v>
      </c>
      <c r="W186" s="25" t="b">
        <f>AND($L186="B",$C$6=Data!$G$23)</f>
        <v>0</v>
      </c>
      <c r="X186" s="55">
        <f t="shared" si="37"/>
        <v>0</v>
      </c>
      <c r="Y186" s="55">
        <f t="shared" si="31"/>
        <v>0</v>
      </c>
      <c r="Z186" s="25" t="b">
        <f>AND($L186="C",$C$7=Data!$G$24)</f>
        <v>0</v>
      </c>
      <c r="AA186" s="25" t="b">
        <f>AND($L186="C",$C$7=Data!$G$23)</f>
        <v>0</v>
      </c>
      <c r="AB186" s="55">
        <f t="shared" si="38"/>
        <v>0</v>
      </c>
      <c r="AC186" s="55">
        <f t="shared" si="32"/>
        <v>0</v>
      </c>
      <c r="AE186" s="55">
        <f t="shared" si="39"/>
        <v>0</v>
      </c>
      <c r="AG186" s="125" t="b">
        <f>OR(AND($C$5=Data!$G$24,K186="A"),AND($C$6=Data!$G$24,K186="B"),AND($C$7=Data!$G$24,K186="C"))*COUNTIFS(B:B,B186,K:K,K186,B:B,"&lt;&gt;"&amp;"",C:C,"&lt;&gt;"&amp;"")&gt;1</f>
        <v>0</v>
      </c>
      <c r="AH186" s="125" t="b">
        <f t="shared" si="40"/>
        <v>0</v>
      </c>
      <c r="AI186" s="55">
        <f t="shared" si="41"/>
        <v>0</v>
      </c>
    </row>
    <row r="187" spans="1:35" ht="30.75" customHeight="1" x14ac:dyDescent="0.25">
      <c r="A187" s="57"/>
      <c r="B187" s="57"/>
      <c r="C187" s="59"/>
      <c r="D187" s="119"/>
      <c r="E187" s="43"/>
      <c r="F187" s="43"/>
      <c r="G187" s="58"/>
      <c r="H187" s="123"/>
      <c r="I187" s="132"/>
      <c r="J187" s="135">
        <f t="shared" si="33"/>
        <v>0</v>
      </c>
      <c r="K187" s="64" t="str">
        <f t="shared" si="28"/>
        <v>0</v>
      </c>
      <c r="L187" s="65" t="str">
        <f t="shared" si="29"/>
        <v>0</v>
      </c>
      <c r="M187" s="55">
        <f>SUMIFS($J:$J,$C:$C,Data!$B$6,$B:$B,$B187)</f>
        <v>0</v>
      </c>
      <c r="N187" s="55">
        <f>SUMIFS($J:$J,$C:$C,Data!$B$7,$B:$B,$B187)</f>
        <v>0</v>
      </c>
      <c r="O187" s="55">
        <f>SUMIFS($J:$J,$C:$C,Data!$B$8,$B:$B,$B187)</f>
        <v>0</v>
      </c>
      <c r="P187" s="55">
        <f t="shared" si="34"/>
        <v>0</v>
      </c>
      <c r="Q187" s="55">
        <f t="shared" si="35"/>
        <v>0</v>
      </c>
      <c r="R187" s="25" t="b">
        <f>AND($L187="A",$C$5=Data!$G$24)</f>
        <v>0</v>
      </c>
      <c r="S187" s="25" t="b">
        <f>AND($L187="A",$C$5=Data!$G$23)</f>
        <v>0</v>
      </c>
      <c r="T187" s="55">
        <f t="shared" si="36"/>
        <v>0</v>
      </c>
      <c r="U187" s="55">
        <f t="shared" si="30"/>
        <v>0</v>
      </c>
      <c r="V187" s="25" t="b">
        <f>AND($L187="B",$C$6=Data!$G$24)</f>
        <v>0</v>
      </c>
      <c r="W187" s="25" t="b">
        <f>AND($L187="B",$C$6=Data!$G$23)</f>
        <v>0</v>
      </c>
      <c r="X187" s="55">
        <f t="shared" si="37"/>
        <v>0</v>
      </c>
      <c r="Y187" s="55">
        <f t="shared" si="31"/>
        <v>0</v>
      </c>
      <c r="Z187" s="25" t="b">
        <f>AND($L187="C",$C$7=Data!$G$24)</f>
        <v>0</v>
      </c>
      <c r="AA187" s="25" t="b">
        <f>AND($L187="C",$C$7=Data!$G$23)</f>
        <v>0</v>
      </c>
      <c r="AB187" s="55">
        <f t="shared" si="38"/>
        <v>0</v>
      </c>
      <c r="AC187" s="55">
        <f t="shared" si="32"/>
        <v>0</v>
      </c>
      <c r="AE187" s="55">
        <f t="shared" si="39"/>
        <v>0</v>
      </c>
      <c r="AG187" s="125" t="b">
        <f>OR(AND($C$5=Data!$G$24,K187="A"),AND($C$6=Data!$G$24,K187="B"),AND($C$7=Data!$G$24,K187="C"))*COUNTIFS(B:B,B187,K:K,K187,B:B,"&lt;&gt;"&amp;"",C:C,"&lt;&gt;"&amp;"")&gt;1</f>
        <v>0</v>
      </c>
      <c r="AH187" s="125" t="b">
        <f t="shared" si="40"/>
        <v>0</v>
      </c>
      <c r="AI187" s="55">
        <f t="shared" si="41"/>
        <v>0</v>
      </c>
    </row>
    <row r="188" spans="1:35" ht="30.75" customHeight="1" x14ac:dyDescent="0.25">
      <c r="A188" s="57"/>
      <c r="B188" s="57"/>
      <c r="C188" s="59"/>
      <c r="D188" s="119"/>
      <c r="E188" s="43"/>
      <c r="F188" s="43"/>
      <c r="G188" s="58"/>
      <c r="H188" s="123"/>
      <c r="I188" s="132"/>
      <c r="J188" s="135">
        <f t="shared" si="33"/>
        <v>0</v>
      </c>
      <c r="K188" s="64" t="str">
        <f t="shared" si="28"/>
        <v>0</v>
      </c>
      <c r="L188" s="65" t="str">
        <f t="shared" si="29"/>
        <v>0</v>
      </c>
      <c r="M188" s="55">
        <f>SUMIFS($J:$J,$C:$C,Data!$B$6,$B:$B,$B188)</f>
        <v>0</v>
      </c>
      <c r="N188" s="55">
        <f>SUMIFS($J:$J,$C:$C,Data!$B$7,$B:$B,$B188)</f>
        <v>0</v>
      </c>
      <c r="O188" s="55">
        <f>SUMIFS($J:$J,$C:$C,Data!$B$8,$B:$B,$B188)</f>
        <v>0</v>
      </c>
      <c r="P188" s="55">
        <f t="shared" si="34"/>
        <v>0</v>
      </c>
      <c r="Q188" s="55">
        <f t="shared" si="35"/>
        <v>0</v>
      </c>
      <c r="R188" s="25" t="b">
        <f>AND($L188="A",$C$5=Data!$G$24)</f>
        <v>0</v>
      </c>
      <c r="S188" s="25" t="b">
        <f>AND($L188="A",$C$5=Data!$G$23)</f>
        <v>0</v>
      </c>
      <c r="T188" s="55">
        <f t="shared" si="36"/>
        <v>0</v>
      </c>
      <c r="U188" s="55">
        <f t="shared" si="30"/>
        <v>0</v>
      </c>
      <c r="V188" s="25" t="b">
        <f>AND($L188="B",$C$6=Data!$G$24)</f>
        <v>0</v>
      </c>
      <c r="W188" s="25" t="b">
        <f>AND($L188="B",$C$6=Data!$G$23)</f>
        <v>0</v>
      </c>
      <c r="X188" s="55">
        <f t="shared" si="37"/>
        <v>0</v>
      </c>
      <c r="Y188" s="55">
        <f t="shared" si="31"/>
        <v>0</v>
      </c>
      <c r="Z188" s="25" t="b">
        <f>AND($L188="C",$C$7=Data!$G$24)</f>
        <v>0</v>
      </c>
      <c r="AA188" s="25" t="b">
        <f>AND($L188="C",$C$7=Data!$G$23)</f>
        <v>0</v>
      </c>
      <c r="AB188" s="55">
        <f t="shared" si="38"/>
        <v>0</v>
      </c>
      <c r="AC188" s="55">
        <f t="shared" si="32"/>
        <v>0</v>
      </c>
      <c r="AE188" s="55">
        <f t="shared" si="39"/>
        <v>0</v>
      </c>
      <c r="AG188" s="125" t="b">
        <f>OR(AND($C$5=Data!$G$24,K188="A"),AND($C$6=Data!$G$24,K188="B"),AND($C$7=Data!$G$24,K188="C"))*COUNTIFS(B:B,B188,K:K,K188,B:B,"&lt;&gt;"&amp;"",C:C,"&lt;&gt;"&amp;"")&gt;1</f>
        <v>0</v>
      </c>
      <c r="AH188" s="125" t="b">
        <f t="shared" si="40"/>
        <v>0</v>
      </c>
      <c r="AI188" s="55">
        <f t="shared" si="41"/>
        <v>0</v>
      </c>
    </row>
    <row r="189" spans="1:35" ht="30.75" customHeight="1" x14ac:dyDescent="0.25">
      <c r="A189" s="57"/>
      <c r="B189" s="57"/>
      <c r="C189" s="59"/>
      <c r="D189" s="119"/>
      <c r="E189" s="43"/>
      <c r="F189" s="43"/>
      <c r="G189" s="58"/>
      <c r="H189" s="123"/>
      <c r="I189" s="132"/>
      <c r="J189" s="135">
        <f t="shared" si="33"/>
        <v>0</v>
      </c>
      <c r="K189" s="64" t="str">
        <f t="shared" si="28"/>
        <v>0</v>
      </c>
      <c r="L189" s="65" t="str">
        <f t="shared" si="29"/>
        <v>0</v>
      </c>
      <c r="M189" s="55">
        <f>SUMIFS($J:$J,$C:$C,Data!$B$6,$B:$B,$B189)</f>
        <v>0</v>
      </c>
      <c r="N189" s="55">
        <f>SUMIFS($J:$J,$C:$C,Data!$B$7,$B:$B,$B189)</f>
        <v>0</v>
      </c>
      <c r="O189" s="55">
        <f>SUMIFS($J:$J,$C:$C,Data!$B$8,$B:$B,$B189)</f>
        <v>0</v>
      </c>
      <c r="P189" s="55">
        <f t="shared" si="34"/>
        <v>0</v>
      </c>
      <c r="Q189" s="55">
        <f t="shared" si="35"/>
        <v>0</v>
      </c>
      <c r="R189" s="25" t="b">
        <f>AND($L189="A",$C$5=Data!$G$24)</f>
        <v>0</v>
      </c>
      <c r="S189" s="25" t="b">
        <f>AND($L189="A",$C$5=Data!$G$23)</f>
        <v>0</v>
      </c>
      <c r="T189" s="55">
        <f t="shared" si="36"/>
        <v>0</v>
      </c>
      <c r="U189" s="55">
        <f t="shared" si="30"/>
        <v>0</v>
      </c>
      <c r="V189" s="25" t="b">
        <f>AND($L189="B",$C$6=Data!$G$24)</f>
        <v>0</v>
      </c>
      <c r="W189" s="25" t="b">
        <f>AND($L189="B",$C$6=Data!$G$23)</f>
        <v>0</v>
      </c>
      <c r="X189" s="55">
        <f t="shared" si="37"/>
        <v>0</v>
      </c>
      <c r="Y189" s="55">
        <f t="shared" si="31"/>
        <v>0</v>
      </c>
      <c r="Z189" s="25" t="b">
        <f>AND($L189="C",$C$7=Data!$G$24)</f>
        <v>0</v>
      </c>
      <c r="AA189" s="25" t="b">
        <f>AND($L189="C",$C$7=Data!$G$23)</f>
        <v>0</v>
      </c>
      <c r="AB189" s="55">
        <f t="shared" si="38"/>
        <v>0</v>
      </c>
      <c r="AC189" s="55">
        <f t="shared" si="32"/>
        <v>0</v>
      </c>
      <c r="AE189" s="55">
        <f t="shared" si="39"/>
        <v>0</v>
      </c>
      <c r="AG189" s="125" t="b">
        <f>OR(AND($C$5=Data!$G$24,K189="A"),AND($C$6=Data!$G$24,K189="B"),AND($C$7=Data!$G$24,K189="C"))*COUNTIFS(B:B,B189,K:K,K189,B:B,"&lt;&gt;"&amp;"",C:C,"&lt;&gt;"&amp;"")&gt;1</f>
        <v>0</v>
      </c>
      <c r="AH189" s="125" t="b">
        <f t="shared" si="40"/>
        <v>0</v>
      </c>
      <c r="AI189" s="55">
        <f t="shared" si="41"/>
        <v>0</v>
      </c>
    </row>
    <row r="190" spans="1:35" ht="30.75" customHeight="1" x14ac:dyDescent="0.25">
      <c r="A190" s="57"/>
      <c r="B190" s="57"/>
      <c r="C190" s="59"/>
      <c r="D190" s="119"/>
      <c r="E190" s="43"/>
      <c r="F190" s="43"/>
      <c r="G190" s="58"/>
      <c r="H190" s="123"/>
      <c r="I190" s="132"/>
      <c r="J190" s="135">
        <f t="shared" si="33"/>
        <v>0</v>
      </c>
      <c r="K190" s="64" t="str">
        <f t="shared" si="28"/>
        <v>0</v>
      </c>
      <c r="L190" s="65" t="str">
        <f t="shared" si="29"/>
        <v>0</v>
      </c>
      <c r="M190" s="55">
        <f>SUMIFS($J:$J,$C:$C,Data!$B$6,$B:$B,$B190)</f>
        <v>0</v>
      </c>
      <c r="N190" s="55">
        <f>SUMIFS($J:$J,$C:$C,Data!$B$7,$B:$B,$B190)</f>
        <v>0</v>
      </c>
      <c r="O190" s="55">
        <f>SUMIFS($J:$J,$C:$C,Data!$B$8,$B:$B,$B190)</f>
        <v>0</v>
      </c>
      <c r="P190" s="55">
        <f t="shared" si="34"/>
        <v>0</v>
      </c>
      <c r="Q190" s="55">
        <f t="shared" si="35"/>
        <v>0</v>
      </c>
      <c r="R190" s="25" t="b">
        <f>AND($L190="A",$C$5=Data!$G$24)</f>
        <v>0</v>
      </c>
      <c r="S190" s="25" t="b">
        <f>AND($L190="A",$C$5=Data!$G$23)</f>
        <v>0</v>
      </c>
      <c r="T190" s="55">
        <f t="shared" si="36"/>
        <v>0</v>
      </c>
      <c r="U190" s="55">
        <f t="shared" si="30"/>
        <v>0</v>
      </c>
      <c r="V190" s="25" t="b">
        <f>AND($L190="B",$C$6=Data!$G$24)</f>
        <v>0</v>
      </c>
      <c r="W190" s="25" t="b">
        <f>AND($L190="B",$C$6=Data!$G$23)</f>
        <v>0</v>
      </c>
      <c r="X190" s="55">
        <f t="shared" si="37"/>
        <v>0</v>
      </c>
      <c r="Y190" s="55">
        <f t="shared" si="31"/>
        <v>0</v>
      </c>
      <c r="Z190" s="25" t="b">
        <f>AND($L190="C",$C$7=Data!$G$24)</f>
        <v>0</v>
      </c>
      <c r="AA190" s="25" t="b">
        <f>AND($L190="C",$C$7=Data!$G$23)</f>
        <v>0</v>
      </c>
      <c r="AB190" s="55">
        <f t="shared" si="38"/>
        <v>0</v>
      </c>
      <c r="AC190" s="55">
        <f t="shared" si="32"/>
        <v>0</v>
      </c>
      <c r="AE190" s="55">
        <f t="shared" si="39"/>
        <v>0</v>
      </c>
      <c r="AG190" s="125" t="b">
        <f>OR(AND($C$5=Data!$G$24,K190="A"),AND($C$6=Data!$G$24,K190="B"),AND($C$7=Data!$G$24,K190="C"))*COUNTIFS(B:B,B190,K:K,K190,B:B,"&lt;&gt;"&amp;"",C:C,"&lt;&gt;"&amp;"")&gt;1</f>
        <v>0</v>
      </c>
      <c r="AH190" s="125" t="b">
        <f t="shared" si="40"/>
        <v>0</v>
      </c>
      <c r="AI190" s="55">
        <f t="shared" si="41"/>
        <v>0</v>
      </c>
    </row>
    <row r="191" spans="1:35" ht="30.75" customHeight="1" x14ac:dyDescent="0.25">
      <c r="A191" s="57"/>
      <c r="B191" s="57"/>
      <c r="C191" s="59"/>
      <c r="D191" s="119"/>
      <c r="E191" s="43"/>
      <c r="F191" s="43"/>
      <c r="G191" s="58"/>
      <c r="H191" s="123"/>
      <c r="I191" s="132"/>
      <c r="J191" s="135">
        <f t="shared" si="33"/>
        <v>0</v>
      </c>
      <c r="K191" s="64" t="str">
        <f t="shared" si="28"/>
        <v>0</v>
      </c>
      <c r="L191" s="65" t="str">
        <f t="shared" si="29"/>
        <v>0</v>
      </c>
      <c r="M191" s="55">
        <f>SUMIFS($J:$J,$C:$C,Data!$B$6,$B:$B,$B191)</f>
        <v>0</v>
      </c>
      <c r="N191" s="55">
        <f>SUMIFS($J:$J,$C:$C,Data!$B$7,$B:$B,$B191)</f>
        <v>0</v>
      </c>
      <c r="O191" s="55">
        <f>SUMIFS($J:$J,$C:$C,Data!$B$8,$B:$B,$B191)</f>
        <v>0</v>
      </c>
      <c r="P191" s="55">
        <f t="shared" si="34"/>
        <v>0</v>
      </c>
      <c r="Q191" s="55">
        <f t="shared" si="35"/>
        <v>0</v>
      </c>
      <c r="R191" s="25" t="b">
        <f>AND($L191="A",$C$5=Data!$G$24)</f>
        <v>0</v>
      </c>
      <c r="S191" s="25" t="b">
        <f>AND($L191="A",$C$5=Data!$G$23)</f>
        <v>0</v>
      </c>
      <c r="T191" s="55">
        <f t="shared" si="36"/>
        <v>0</v>
      </c>
      <c r="U191" s="55">
        <f t="shared" si="30"/>
        <v>0</v>
      </c>
      <c r="V191" s="25" t="b">
        <f>AND($L191="B",$C$6=Data!$G$24)</f>
        <v>0</v>
      </c>
      <c r="W191" s="25" t="b">
        <f>AND($L191="B",$C$6=Data!$G$23)</f>
        <v>0</v>
      </c>
      <c r="X191" s="55">
        <f t="shared" si="37"/>
        <v>0</v>
      </c>
      <c r="Y191" s="55">
        <f t="shared" si="31"/>
        <v>0</v>
      </c>
      <c r="Z191" s="25" t="b">
        <f>AND($L191="C",$C$7=Data!$G$24)</f>
        <v>0</v>
      </c>
      <c r="AA191" s="25" t="b">
        <f>AND($L191="C",$C$7=Data!$G$23)</f>
        <v>0</v>
      </c>
      <c r="AB191" s="55">
        <f t="shared" si="38"/>
        <v>0</v>
      </c>
      <c r="AC191" s="55">
        <f t="shared" si="32"/>
        <v>0</v>
      </c>
      <c r="AE191" s="55">
        <f t="shared" si="39"/>
        <v>0</v>
      </c>
      <c r="AG191" s="125" t="b">
        <f>OR(AND($C$5=Data!$G$24,K191="A"),AND($C$6=Data!$G$24,K191="B"),AND($C$7=Data!$G$24,K191="C"))*COUNTIFS(B:B,B191,K:K,K191,B:B,"&lt;&gt;"&amp;"",C:C,"&lt;&gt;"&amp;"")&gt;1</f>
        <v>0</v>
      </c>
      <c r="AH191" s="125" t="b">
        <f t="shared" si="40"/>
        <v>0</v>
      </c>
      <c r="AI191" s="55">
        <f t="shared" si="41"/>
        <v>0</v>
      </c>
    </row>
    <row r="192" spans="1:35" ht="30.75" customHeight="1" x14ac:dyDescent="0.25">
      <c r="A192" s="57"/>
      <c r="B192" s="57"/>
      <c r="C192" s="59"/>
      <c r="D192" s="119"/>
      <c r="E192" s="43"/>
      <c r="F192" s="43"/>
      <c r="G192" s="58"/>
      <c r="H192" s="123"/>
      <c r="I192" s="132"/>
      <c r="J192" s="135">
        <f t="shared" si="33"/>
        <v>0</v>
      </c>
      <c r="K192" s="64" t="str">
        <f t="shared" si="28"/>
        <v>0</v>
      </c>
      <c r="L192" s="65" t="str">
        <f t="shared" si="29"/>
        <v>0</v>
      </c>
      <c r="M192" s="55">
        <f>SUMIFS($J:$J,$C:$C,Data!$B$6,$B:$B,$B192)</f>
        <v>0</v>
      </c>
      <c r="N192" s="55">
        <f>SUMIFS($J:$J,$C:$C,Data!$B$7,$B:$B,$B192)</f>
        <v>0</v>
      </c>
      <c r="O192" s="55">
        <f>SUMIFS($J:$J,$C:$C,Data!$B$8,$B:$B,$B192)</f>
        <v>0</v>
      </c>
      <c r="P192" s="55">
        <f t="shared" si="34"/>
        <v>0</v>
      </c>
      <c r="Q192" s="55">
        <f t="shared" si="35"/>
        <v>0</v>
      </c>
      <c r="R192" s="25" t="b">
        <f>AND($L192="A",$C$5=Data!$G$24)</f>
        <v>0</v>
      </c>
      <c r="S192" s="25" t="b">
        <f>AND($L192="A",$C$5=Data!$G$23)</f>
        <v>0</v>
      </c>
      <c r="T192" s="55">
        <f t="shared" si="36"/>
        <v>0</v>
      </c>
      <c r="U192" s="55">
        <f t="shared" si="30"/>
        <v>0</v>
      </c>
      <c r="V192" s="25" t="b">
        <f>AND($L192="B",$C$6=Data!$G$24)</f>
        <v>0</v>
      </c>
      <c r="W192" s="25" t="b">
        <f>AND($L192="B",$C$6=Data!$G$23)</f>
        <v>0</v>
      </c>
      <c r="X192" s="55">
        <f t="shared" si="37"/>
        <v>0</v>
      </c>
      <c r="Y192" s="55">
        <f t="shared" si="31"/>
        <v>0</v>
      </c>
      <c r="Z192" s="25" t="b">
        <f>AND($L192="C",$C$7=Data!$G$24)</f>
        <v>0</v>
      </c>
      <c r="AA192" s="25" t="b">
        <f>AND($L192="C",$C$7=Data!$G$23)</f>
        <v>0</v>
      </c>
      <c r="AB192" s="55">
        <f t="shared" si="38"/>
        <v>0</v>
      </c>
      <c r="AC192" s="55">
        <f t="shared" si="32"/>
        <v>0</v>
      </c>
      <c r="AE192" s="55">
        <f t="shared" si="39"/>
        <v>0</v>
      </c>
      <c r="AG192" s="125" t="b">
        <f>OR(AND($C$5=Data!$G$24,K192="A"),AND($C$6=Data!$G$24,K192="B"),AND($C$7=Data!$G$24,K192="C"))*COUNTIFS(B:B,B192,K:K,K192,B:B,"&lt;&gt;"&amp;"",C:C,"&lt;&gt;"&amp;"")&gt;1</f>
        <v>0</v>
      </c>
      <c r="AH192" s="125" t="b">
        <f t="shared" si="40"/>
        <v>0</v>
      </c>
      <c r="AI192" s="55">
        <f t="shared" si="41"/>
        <v>0</v>
      </c>
    </row>
    <row r="193" spans="1:35" ht="30.75" customHeight="1" x14ac:dyDescent="0.25">
      <c r="A193" s="57"/>
      <c r="B193" s="57"/>
      <c r="C193" s="59"/>
      <c r="D193" s="119"/>
      <c r="E193" s="43"/>
      <c r="F193" s="43"/>
      <c r="G193" s="58"/>
      <c r="H193" s="123"/>
      <c r="I193" s="132"/>
      <c r="J193" s="135">
        <f t="shared" si="33"/>
        <v>0</v>
      </c>
      <c r="K193" s="64" t="str">
        <f t="shared" si="28"/>
        <v>0</v>
      </c>
      <c r="L193" s="65" t="str">
        <f t="shared" si="29"/>
        <v>0</v>
      </c>
      <c r="M193" s="55">
        <f>SUMIFS($J:$J,$C:$C,Data!$B$6,$B:$B,$B193)</f>
        <v>0</v>
      </c>
      <c r="N193" s="55">
        <f>SUMIFS($J:$J,$C:$C,Data!$B$7,$B:$B,$B193)</f>
        <v>0</v>
      </c>
      <c r="O193" s="55">
        <f>SUMIFS($J:$J,$C:$C,Data!$B$8,$B:$B,$B193)</f>
        <v>0</v>
      </c>
      <c r="P193" s="55">
        <f t="shared" si="34"/>
        <v>0</v>
      </c>
      <c r="Q193" s="55">
        <f t="shared" si="35"/>
        <v>0</v>
      </c>
      <c r="R193" s="25" t="b">
        <f>AND($L193="A",$C$5=Data!$G$24)</f>
        <v>0</v>
      </c>
      <c r="S193" s="25" t="b">
        <f>AND($L193="A",$C$5=Data!$G$23)</f>
        <v>0</v>
      </c>
      <c r="T193" s="55">
        <f t="shared" si="36"/>
        <v>0</v>
      </c>
      <c r="U193" s="55">
        <f t="shared" si="30"/>
        <v>0</v>
      </c>
      <c r="V193" s="25" t="b">
        <f>AND($L193="B",$C$6=Data!$G$24)</f>
        <v>0</v>
      </c>
      <c r="W193" s="25" t="b">
        <f>AND($L193="B",$C$6=Data!$G$23)</f>
        <v>0</v>
      </c>
      <c r="X193" s="55">
        <f t="shared" si="37"/>
        <v>0</v>
      </c>
      <c r="Y193" s="55">
        <f t="shared" si="31"/>
        <v>0</v>
      </c>
      <c r="Z193" s="25" t="b">
        <f>AND($L193="C",$C$7=Data!$G$24)</f>
        <v>0</v>
      </c>
      <c r="AA193" s="25" t="b">
        <f>AND($L193="C",$C$7=Data!$G$23)</f>
        <v>0</v>
      </c>
      <c r="AB193" s="55">
        <f t="shared" si="38"/>
        <v>0</v>
      </c>
      <c r="AC193" s="55">
        <f t="shared" si="32"/>
        <v>0</v>
      </c>
      <c r="AE193" s="55">
        <f t="shared" si="39"/>
        <v>0</v>
      </c>
      <c r="AG193" s="125" t="b">
        <f>OR(AND($C$5=Data!$G$24,K193="A"),AND($C$6=Data!$G$24,K193="B"),AND($C$7=Data!$G$24,K193="C"))*COUNTIFS(B:B,B193,K:K,K193,B:B,"&lt;&gt;"&amp;"",C:C,"&lt;&gt;"&amp;"")&gt;1</f>
        <v>0</v>
      </c>
      <c r="AH193" s="125" t="b">
        <f t="shared" si="40"/>
        <v>0</v>
      </c>
      <c r="AI193" s="55">
        <f t="shared" si="41"/>
        <v>0</v>
      </c>
    </row>
    <row r="194" spans="1:35" ht="30.75" customHeight="1" x14ac:dyDescent="0.25">
      <c r="A194" s="57"/>
      <c r="B194" s="57"/>
      <c r="C194" s="59"/>
      <c r="D194" s="119"/>
      <c r="E194" s="43"/>
      <c r="F194" s="43"/>
      <c r="G194" s="58"/>
      <c r="H194" s="123"/>
      <c r="I194" s="132"/>
      <c r="J194" s="135">
        <f t="shared" si="33"/>
        <v>0</v>
      </c>
      <c r="K194" s="64" t="str">
        <f t="shared" si="28"/>
        <v>0</v>
      </c>
      <c r="L194" s="65" t="str">
        <f t="shared" si="29"/>
        <v>0</v>
      </c>
      <c r="M194" s="55">
        <f>SUMIFS($J:$J,$C:$C,Data!$B$6,$B:$B,$B194)</f>
        <v>0</v>
      </c>
      <c r="N194" s="55">
        <f>SUMIFS($J:$J,$C:$C,Data!$B$7,$B:$B,$B194)</f>
        <v>0</v>
      </c>
      <c r="O194" s="55">
        <f>SUMIFS($J:$J,$C:$C,Data!$B$8,$B:$B,$B194)</f>
        <v>0</v>
      </c>
      <c r="P194" s="55">
        <f t="shared" si="34"/>
        <v>0</v>
      </c>
      <c r="Q194" s="55">
        <f t="shared" si="35"/>
        <v>0</v>
      </c>
      <c r="R194" s="25" t="b">
        <f>AND($L194="A",$C$5=Data!$G$24)</f>
        <v>0</v>
      </c>
      <c r="S194" s="25" t="b">
        <f>AND($L194="A",$C$5=Data!$G$23)</f>
        <v>0</v>
      </c>
      <c r="T194" s="55">
        <f t="shared" si="36"/>
        <v>0</v>
      </c>
      <c r="U194" s="55">
        <f t="shared" si="30"/>
        <v>0</v>
      </c>
      <c r="V194" s="25" t="b">
        <f>AND($L194="B",$C$6=Data!$G$24)</f>
        <v>0</v>
      </c>
      <c r="W194" s="25" t="b">
        <f>AND($L194="B",$C$6=Data!$G$23)</f>
        <v>0</v>
      </c>
      <c r="X194" s="55">
        <f t="shared" si="37"/>
        <v>0</v>
      </c>
      <c r="Y194" s="55">
        <f t="shared" si="31"/>
        <v>0</v>
      </c>
      <c r="Z194" s="25" t="b">
        <f>AND($L194="C",$C$7=Data!$G$24)</f>
        <v>0</v>
      </c>
      <c r="AA194" s="25" t="b">
        <f>AND($L194="C",$C$7=Data!$G$23)</f>
        <v>0</v>
      </c>
      <c r="AB194" s="55">
        <f t="shared" si="38"/>
        <v>0</v>
      </c>
      <c r="AC194" s="55">
        <f t="shared" si="32"/>
        <v>0</v>
      </c>
      <c r="AE194" s="55">
        <f t="shared" si="39"/>
        <v>0</v>
      </c>
      <c r="AG194" s="125" t="b">
        <f>OR(AND($C$5=Data!$G$24,K194="A"),AND($C$6=Data!$G$24,K194="B"),AND($C$7=Data!$G$24,K194="C"))*COUNTIFS(B:B,B194,K:K,K194,B:B,"&lt;&gt;"&amp;"",C:C,"&lt;&gt;"&amp;"")&gt;1</f>
        <v>0</v>
      </c>
      <c r="AH194" s="125" t="b">
        <f t="shared" si="40"/>
        <v>0</v>
      </c>
      <c r="AI194" s="55">
        <f t="shared" si="41"/>
        <v>0</v>
      </c>
    </row>
    <row r="195" spans="1:35" ht="30.75" customHeight="1" x14ac:dyDescent="0.25">
      <c r="A195" s="57"/>
      <c r="B195" s="57"/>
      <c r="C195" s="59"/>
      <c r="D195" s="119"/>
      <c r="E195" s="43"/>
      <c r="F195" s="43"/>
      <c r="G195" s="58"/>
      <c r="H195" s="123"/>
      <c r="I195" s="132"/>
      <c r="J195" s="135">
        <f t="shared" si="33"/>
        <v>0</v>
      </c>
      <c r="K195" s="64" t="str">
        <f t="shared" si="28"/>
        <v>0</v>
      </c>
      <c r="L195" s="65" t="str">
        <f t="shared" si="29"/>
        <v>0</v>
      </c>
      <c r="M195" s="55">
        <f>SUMIFS($J:$J,$C:$C,Data!$B$6,$B:$B,$B195)</f>
        <v>0</v>
      </c>
      <c r="N195" s="55">
        <f>SUMIFS($J:$J,$C:$C,Data!$B$7,$B:$B,$B195)</f>
        <v>0</v>
      </c>
      <c r="O195" s="55">
        <f>SUMIFS($J:$J,$C:$C,Data!$B$8,$B:$B,$B195)</f>
        <v>0</v>
      </c>
      <c r="P195" s="55">
        <f t="shared" si="34"/>
        <v>0</v>
      </c>
      <c r="Q195" s="55">
        <f t="shared" si="35"/>
        <v>0</v>
      </c>
      <c r="R195" s="25" t="b">
        <f>AND($L195="A",$C$5=Data!$G$24)</f>
        <v>0</v>
      </c>
      <c r="S195" s="25" t="b">
        <f>AND($L195="A",$C$5=Data!$G$23)</f>
        <v>0</v>
      </c>
      <c r="T195" s="55">
        <f t="shared" si="36"/>
        <v>0</v>
      </c>
      <c r="U195" s="55">
        <f t="shared" si="30"/>
        <v>0</v>
      </c>
      <c r="V195" s="25" t="b">
        <f>AND($L195="B",$C$6=Data!$G$24)</f>
        <v>0</v>
      </c>
      <c r="W195" s="25" t="b">
        <f>AND($L195="B",$C$6=Data!$G$23)</f>
        <v>0</v>
      </c>
      <c r="X195" s="55">
        <f t="shared" si="37"/>
        <v>0</v>
      </c>
      <c r="Y195" s="55">
        <f t="shared" si="31"/>
        <v>0</v>
      </c>
      <c r="Z195" s="25" t="b">
        <f>AND($L195="C",$C$7=Data!$G$24)</f>
        <v>0</v>
      </c>
      <c r="AA195" s="25" t="b">
        <f>AND($L195="C",$C$7=Data!$G$23)</f>
        <v>0</v>
      </c>
      <c r="AB195" s="55">
        <f t="shared" si="38"/>
        <v>0</v>
      </c>
      <c r="AC195" s="55">
        <f t="shared" si="32"/>
        <v>0</v>
      </c>
      <c r="AE195" s="55">
        <f t="shared" si="39"/>
        <v>0</v>
      </c>
      <c r="AG195" s="125" t="b">
        <f>OR(AND($C$5=Data!$G$24,K195="A"),AND($C$6=Data!$G$24,K195="B"),AND($C$7=Data!$G$24,K195="C"))*COUNTIFS(B:B,B195,K:K,K195,B:B,"&lt;&gt;"&amp;"",C:C,"&lt;&gt;"&amp;"")&gt;1</f>
        <v>0</v>
      </c>
      <c r="AH195" s="125" t="b">
        <f t="shared" si="40"/>
        <v>0</v>
      </c>
      <c r="AI195" s="55">
        <f t="shared" si="41"/>
        <v>0</v>
      </c>
    </row>
    <row r="196" spans="1:35" ht="30.75" customHeight="1" x14ac:dyDescent="0.25">
      <c r="A196" s="57"/>
      <c r="B196" s="57"/>
      <c r="C196" s="59"/>
      <c r="D196" s="119"/>
      <c r="E196" s="43"/>
      <c r="F196" s="43"/>
      <c r="G196" s="58"/>
      <c r="H196" s="123"/>
      <c r="I196" s="132"/>
      <c r="J196" s="135">
        <f t="shared" si="33"/>
        <v>0</v>
      </c>
      <c r="K196" s="64" t="str">
        <f t="shared" si="28"/>
        <v>0</v>
      </c>
      <c r="L196" s="65" t="str">
        <f t="shared" si="29"/>
        <v>0</v>
      </c>
      <c r="M196" s="55">
        <f>SUMIFS($J:$J,$C:$C,Data!$B$6,$B:$B,$B196)</f>
        <v>0</v>
      </c>
      <c r="N196" s="55">
        <f>SUMIFS($J:$J,$C:$C,Data!$B$7,$B:$B,$B196)</f>
        <v>0</v>
      </c>
      <c r="O196" s="55">
        <f>SUMIFS($J:$J,$C:$C,Data!$B$8,$B:$B,$B196)</f>
        <v>0</v>
      </c>
      <c r="P196" s="55">
        <f t="shared" si="34"/>
        <v>0</v>
      </c>
      <c r="Q196" s="55">
        <f t="shared" si="35"/>
        <v>0</v>
      </c>
      <c r="R196" s="25" t="b">
        <f>AND($L196="A",$C$5=Data!$G$24)</f>
        <v>0</v>
      </c>
      <c r="S196" s="25" t="b">
        <f>AND($L196="A",$C$5=Data!$G$23)</f>
        <v>0</v>
      </c>
      <c r="T196" s="55">
        <f t="shared" si="36"/>
        <v>0</v>
      </c>
      <c r="U196" s="55">
        <f t="shared" si="30"/>
        <v>0</v>
      </c>
      <c r="V196" s="25" t="b">
        <f>AND($L196="B",$C$6=Data!$G$24)</f>
        <v>0</v>
      </c>
      <c r="W196" s="25" t="b">
        <f>AND($L196="B",$C$6=Data!$G$23)</f>
        <v>0</v>
      </c>
      <c r="X196" s="55">
        <f t="shared" si="37"/>
        <v>0</v>
      </c>
      <c r="Y196" s="55">
        <f t="shared" si="31"/>
        <v>0</v>
      </c>
      <c r="Z196" s="25" t="b">
        <f>AND($L196="C",$C$7=Data!$G$24)</f>
        <v>0</v>
      </c>
      <c r="AA196" s="25" t="b">
        <f>AND($L196="C",$C$7=Data!$G$23)</f>
        <v>0</v>
      </c>
      <c r="AB196" s="55">
        <f t="shared" si="38"/>
        <v>0</v>
      </c>
      <c r="AC196" s="55">
        <f t="shared" si="32"/>
        <v>0</v>
      </c>
      <c r="AE196" s="55">
        <f t="shared" si="39"/>
        <v>0</v>
      </c>
      <c r="AG196" s="125" t="b">
        <f>OR(AND($C$5=Data!$G$24,K196="A"),AND($C$6=Data!$G$24,K196="B"),AND($C$7=Data!$G$24,K196="C"))*COUNTIFS(B:B,B196,K:K,K196,B:B,"&lt;&gt;"&amp;"",C:C,"&lt;&gt;"&amp;"")&gt;1</f>
        <v>0</v>
      </c>
      <c r="AH196" s="125" t="b">
        <f t="shared" si="40"/>
        <v>0</v>
      </c>
      <c r="AI196" s="55">
        <f t="shared" si="41"/>
        <v>0</v>
      </c>
    </row>
    <row r="197" spans="1:35" ht="30.75" customHeight="1" x14ac:dyDescent="0.25">
      <c r="A197" s="57"/>
      <c r="B197" s="57"/>
      <c r="C197" s="59"/>
      <c r="D197" s="119"/>
      <c r="E197" s="43"/>
      <c r="F197" s="43"/>
      <c r="G197" s="58"/>
      <c r="H197" s="123"/>
      <c r="I197" s="132"/>
      <c r="J197" s="135">
        <f t="shared" si="33"/>
        <v>0</v>
      </c>
      <c r="K197" s="64" t="str">
        <f t="shared" si="28"/>
        <v>0</v>
      </c>
      <c r="L197" s="65" t="str">
        <f t="shared" si="29"/>
        <v>0</v>
      </c>
      <c r="M197" s="55">
        <f>SUMIFS($J:$J,$C:$C,Data!$B$6,$B:$B,$B197)</f>
        <v>0</v>
      </c>
      <c r="N197" s="55">
        <f>SUMIFS($J:$J,$C:$C,Data!$B$7,$B:$B,$B197)</f>
        <v>0</v>
      </c>
      <c r="O197" s="55">
        <f>SUMIFS($J:$J,$C:$C,Data!$B$8,$B:$B,$B197)</f>
        <v>0</v>
      </c>
      <c r="P197" s="55">
        <f t="shared" si="34"/>
        <v>0</v>
      </c>
      <c r="Q197" s="55">
        <f t="shared" si="35"/>
        <v>0</v>
      </c>
      <c r="R197" s="25" t="b">
        <f>AND($L197="A",$C$5=Data!$G$24)</f>
        <v>0</v>
      </c>
      <c r="S197" s="25" t="b">
        <f>AND($L197="A",$C$5=Data!$G$23)</f>
        <v>0</v>
      </c>
      <c r="T197" s="55">
        <f t="shared" si="36"/>
        <v>0</v>
      </c>
      <c r="U197" s="55">
        <f t="shared" si="30"/>
        <v>0</v>
      </c>
      <c r="V197" s="25" t="b">
        <f>AND($L197="B",$C$6=Data!$G$24)</f>
        <v>0</v>
      </c>
      <c r="W197" s="25" t="b">
        <f>AND($L197="B",$C$6=Data!$G$23)</f>
        <v>0</v>
      </c>
      <c r="X197" s="55">
        <f t="shared" si="37"/>
        <v>0</v>
      </c>
      <c r="Y197" s="55">
        <f t="shared" si="31"/>
        <v>0</v>
      </c>
      <c r="Z197" s="25" t="b">
        <f>AND($L197="C",$C$7=Data!$G$24)</f>
        <v>0</v>
      </c>
      <c r="AA197" s="25" t="b">
        <f>AND($L197="C",$C$7=Data!$G$23)</f>
        <v>0</v>
      </c>
      <c r="AB197" s="55">
        <f t="shared" si="38"/>
        <v>0</v>
      </c>
      <c r="AC197" s="55">
        <f t="shared" si="32"/>
        <v>0</v>
      </c>
      <c r="AE197" s="55">
        <f t="shared" si="39"/>
        <v>0</v>
      </c>
      <c r="AG197" s="125" t="b">
        <f>OR(AND($C$5=Data!$G$24,K197="A"),AND($C$6=Data!$G$24,K197="B"),AND($C$7=Data!$G$24,K197="C"))*COUNTIFS(B:B,B197,K:K,K197,B:B,"&lt;&gt;"&amp;"",C:C,"&lt;&gt;"&amp;"")&gt;1</f>
        <v>0</v>
      </c>
      <c r="AH197" s="125" t="b">
        <f t="shared" si="40"/>
        <v>0</v>
      </c>
      <c r="AI197" s="55">
        <f t="shared" si="41"/>
        <v>0</v>
      </c>
    </row>
    <row r="198" spans="1:35" ht="30.75" customHeight="1" x14ac:dyDescent="0.25">
      <c r="A198" s="57"/>
      <c r="B198" s="57"/>
      <c r="C198" s="59"/>
      <c r="D198" s="119"/>
      <c r="E198" s="43"/>
      <c r="F198" s="43"/>
      <c r="G198" s="58"/>
      <c r="H198" s="123"/>
      <c r="I198" s="132"/>
      <c r="J198" s="135">
        <f t="shared" si="33"/>
        <v>0</v>
      </c>
      <c r="K198" s="64" t="str">
        <f t="shared" si="28"/>
        <v>0</v>
      </c>
      <c r="L198" s="65" t="str">
        <f t="shared" si="29"/>
        <v>0</v>
      </c>
      <c r="M198" s="55">
        <f>SUMIFS($J:$J,$C:$C,Data!$B$6,$B:$B,$B198)</f>
        <v>0</v>
      </c>
      <c r="N198" s="55">
        <f>SUMIFS($J:$J,$C:$C,Data!$B$7,$B:$B,$B198)</f>
        <v>0</v>
      </c>
      <c r="O198" s="55">
        <f>SUMIFS($J:$J,$C:$C,Data!$B$8,$B:$B,$B198)</f>
        <v>0</v>
      </c>
      <c r="P198" s="55">
        <f t="shared" si="34"/>
        <v>0</v>
      </c>
      <c r="Q198" s="55">
        <f t="shared" si="35"/>
        <v>0</v>
      </c>
      <c r="R198" s="25" t="b">
        <f>AND($L198="A",$C$5=Data!$G$24)</f>
        <v>0</v>
      </c>
      <c r="S198" s="25" t="b">
        <f>AND($L198="A",$C$5=Data!$G$23)</f>
        <v>0</v>
      </c>
      <c r="T198" s="55">
        <f t="shared" si="36"/>
        <v>0</v>
      </c>
      <c r="U198" s="55">
        <f t="shared" si="30"/>
        <v>0</v>
      </c>
      <c r="V198" s="25" t="b">
        <f>AND($L198="B",$C$6=Data!$G$24)</f>
        <v>0</v>
      </c>
      <c r="W198" s="25" t="b">
        <f>AND($L198="B",$C$6=Data!$G$23)</f>
        <v>0</v>
      </c>
      <c r="X198" s="55">
        <f t="shared" si="37"/>
        <v>0</v>
      </c>
      <c r="Y198" s="55">
        <f t="shared" si="31"/>
        <v>0</v>
      </c>
      <c r="Z198" s="25" t="b">
        <f>AND($L198="C",$C$7=Data!$G$24)</f>
        <v>0</v>
      </c>
      <c r="AA198" s="25" t="b">
        <f>AND($L198="C",$C$7=Data!$G$23)</f>
        <v>0</v>
      </c>
      <c r="AB198" s="55">
        <f t="shared" si="38"/>
        <v>0</v>
      </c>
      <c r="AC198" s="55">
        <f t="shared" si="32"/>
        <v>0</v>
      </c>
      <c r="AE198" s="55">
        <f t="shared" si="39"/>
        <v>0</v>
      </c>
      <c r="AG198" s="125" t="b">
        <f>OR(AND($C$5=Data!$G$24,K198="A"),AND($C$6=Data!$G$24,K198="B"),AND($C$7=Data!$G$24,K198="C"))*COUNTIFS(B:B,B198,K:K,K198,B:B,"&lt;&gt;"&amp;"",C:C,"&lt;&gt;"&amp;"")&gt;1</f>
        <v>0</v>
      </c>
      <c r="AH198" s="125" t="b">
        <f t="shared" si="40"/>
        <v>0</v>
      </c>
      <c r="AI198" s="55">
        <f t="shared" si="41"/>
        <v>0</v>
      </c>
    </row>
    <row r="199" spans="1:35" ht="30.75" customHeight="1" x14ac:dyDescent="0.25">
      <c r="A199" s="57"/>
      <c r="B199" s="57"/>
      <c r="C199" s="59"/>
      <c r="D199" s="119"/>
      <c r="E199" s="43"/>
      <c r="F199" s="43"/>
      <c r="G199" s="58"/>
      <c r="H199" s="123"/>
      <c r="I199" s="132"/>
      <c r="J199" s="135">
        <f t="shared" si="33"/>
        <v>0</v>
      </c>
      <c r="K199" s="64" t="str">
        <f t="shared" si="28"/>
        <v>0</v>
      </c>
      <c r="L199" s="65" t="str">
        <f t="shared" si="29"/>
        <v>0</v>
      </c>
      <c r="M199" s="55">
        <f>SUMIFS($J:$J,$C:$C,Data!$B$6,$B:$B,$B199)</f>
        <v>0</v>
      </c>
      <c r="N199" s="55">
        <f>SUMIFS($J:$J,$C:$C,Data!$B$7,$B:$B,$B199)</f>
        <v>0</v>
      </c>
      <c r="O199" s="55">
        <f>SUMIFS($J:$J,$C:$C,Data!$B$8,$B:$B,$B199)</f>
        <v>0</v>
      </c>
      <c r="P199" s="55">
        <f t="shared" si="34"/>
        <v>0</v>
      </c>
      <c r="Q199" s="55">
        <f t="shared" si="35"/>
        <v>0</v>
      </c>
      <c r="R199" s="25" t="b">
        <f>AND($L199="A",$C$5=Data!$G$24)</f>
        <v>0</v>
      </c>
      <c r="S199" s="25" t="b">
        <f>AND($L199="A",$C$5=Data!$G$23)</f>
        <v>0</v>
      </c>
      <c r="T199" s="55">
        <f t="shared" si="36"/>
        <v>0</v>
      </c>
      <c r="U199" s="55">
        <f t="shared" si="30"/>
        <v>0</v>
      </c>
      <c r="V199" s="25" t="b">
        <f>AND($L199="B",$C$6=Data!$G$24)</f>
        <v>0</v>
      </c>
      <c r="W199" s="25" t="b">
        <f>AND($L199="B",$C$6=Data!$G$23)</f>
        <v>0</v>
      </c>
      <c r="X199" s="55">
        <f t="shared" si="37"/>
        <v>0</v>
      </c>
      <c r="Y199" s="55">
        <f t="shared" si="31"/>
        <v>0</v>
      </c>
      <c r="Z199" s="25" t="b">
        <f>AND($L199="C",$C$7=Data!$G$24)</f>
        <v>0</v>
      </c>
      <c r="AA199" s="25" t="b">
        <f>AND($L199="C",$C$7=Data!$G$23)</f>
        <v>0</v>
      </c>
      <c r="AB199" s="55">
        <f t="shared" si="38"/>
        <v>0</v>
      </c>
      <c r="AC199" s="55">
        <f t="shared" si="32"/>
        <v>0</v>
      </c>
      <c r="AE199" s="55">
        <f t="shared" si="39"/>
        <v>0</v>
      </c>
      <c r="AG199" s="125" t="b">
        <f>OR(AND($C$5=Data!$G$24,K199="A"),AND($C$6=Data!$G$24,K199="B"),AND($C$7=Data!$G$24,K199="C"))*COUNTIFS(B:B,B199,K:K,K199,B:B,"&lt;&gt;"&amp;"",C:C,"&lt;&gt;"&amp;"")&gt;1</f>
        <v>0</v>
      </c>
      <c r="AH199" s="125" t="b">
        <f t="shared" si="40"/>
        <v>0</v>
      </c>
      <c r="AI199" s="55">
        <f t="shared" si="41"/>
        <v>0</v>
      </c>
    </row>
    <row r="200" spans="1:35" ht="30.75" customHeight="1" x14ac:dyDescent="0.25">
      <c r="A200" s="57"/>
      <c r="B200" s="57"/>
      <c r="C200" s="59"/>
      <c r="D200" s="119"/>
      <c r="E200" s="43"/>
      <c r="F200" s="43"/>
      <c r="G200" s="58"/>
      <c r="H200" s="123"/>
      <c r="I200" s="132"/>
      <c r="J200" s="135">
        <f t="shared" si="33"/>
        <v>0</v>
      </c>
      <c r="K200" s="64" t="str">
        <f t="shared" si="28"/>
        <v>0</v>
      </c>
      <c r="L200" s="65" t="str">
        <f t="shared" si="29"/>
        <v>0</v>
      </c>
      <c r="M200" s="55">
        <f>SUMIFS($J:$J,$C:$C,Data!$B$6,$B:$B,$B200)</f>
        <v>0</v>
      </c>
      <c r="N200" s="55">
        <f>SUMIFS($J:$J,$C:$C,Data!$B$7,$B:$B,$B200)</f>
        <v>0</v>
      </c>
      <c r="O200" s="55">
        <f>SUMIFS($J:$J,$C:$C,Data!$B$8,$B:$B,$B200)</f>
        <v>0</v>
      </c>
      <c r="P200" s="55">
        <f t="shared" si="34"/>
        <v>0</v>
      </c>
      <c r="Q200" s="55">
        <f t="shared" si="35"/>
        <v>0</v>
      </c>
      <c r="R200" s="25" t="b">
        <f>AND($L200="A",$C$5=Data!$G$24)</f>
        <v>0</v>
      </c>
      <c r="S200" s="25" t="b">
        <f>AND($L200="A",$C$5=Data!$G$23)</f>
        <v>0</v>
      </c>
      <c r="T200" s="55">
        <f t="shared" si="36"/>
        <v>0</v>
      </c>
      <c r="U200" s="55">
        <f t="shared" si="30"/>
        <v>0</v>
      </c>
      <c r="V200" s="25" t="b">
        <f>AND($L200="B",$C$6=Data!$G$24)</f>
        <v>0</v>
      </c>
      <c r="W200" s="25" t="b">
        <f>AND($L200="B",$C$6=Data!$G$23)</f>
        <v>0</v>
      </c>
      <c r="X200" s="55">
        <f t="shared" si="37"/>
        <v>0</v>
      </c>
      <c r="Y200" s="55">
        <f t="shared" si="31"/>
        <v>0</v>
      </c>
      <c r="Z200" s="25" t="b">
        <f>AND($L200="C",$C$7=Data!$G$24)</f>
        <v>0</v>
      </c>
      <c r="AA200" s="25" t="b">
        <f>AND($L200="C",$C$7=Data!$G$23)</f>
        <v>0</v>
      </c>
      <c r="AB200" s="55">
        <f t="shared" si="38"/>
        <v>0</v>
      </c>
      <c r="AC200" s="55">
        <f t="shared" si="32"/>
        <v>0</v>
      </c>
      <c r="AE200" s="55">
        <f t="shared" si="39"/>
        <v>0</v>
      </c>
      <c r="AG200" s="125" t="b">
        <f>OR(AND($C$5=Data!$G$24,K200="A"),AND($C$6=Data!$G$24,K200="B"),AND($C$7=Data!$G$24,K200="C"))*COUNTIFS(B:B,B200,K:K,K200,B:B,"&lt;&gt;"&amp;"",C:C,"&lt;&gt;"&amp;"")&gt;1</f>
        <v>0</v>
      </c>
      <c r="AH200" s="125" t="b">
        <f t="shared" si="40"/>
        <v>0</v>
      </c>
      <c r="AI200" s="55">
        <f t="shared" si="41"/>
        <v>0</v>
      </c>
    </row>
    <row r="201" spans="1:35" ht="30.75" customHeight="1" x14ac:dyDescent="0.25">
      <c r="A201" s="57"/>
      <c r="B201" s="57"/>
      <c r="C201" s="59"/>
      <c r="D201" s="119"/>
      <c r="E201" s="43"/>
      <c r="F201" s="43"/>
      <c r="G201" s="58"/>
      <c r="H201" s="123"/>
      <c r="I201" s="132"/>
      <c r="J201" s="135">
        <f t="shared" si="33"/>
        <v>0</v>
      </c>
      <c r="K201" s="64" t="str">
        <f t="shared" si="28"/>
        <v>0</v>
      </c>
      <c r="L201" s="65" t="str">
        <f t="shared" si="29"/>
        <v>0</v>
      </c>
      <c r="M201" s="55">
        <f>SUMIFS($J:$J,$C:$C,Data!$B$6,$B:$B,$B201)</f>
        <v>0</v>
      </c>
      <c r="N201" s="55">
        <f>SUMIFS($J:$J,$C:$C,Data!$B$7,$B:$B,$B201)</f>
        <v>0</v>
      </c>
      <c r="O201" s="55">
        <f>SUMIFS($J:$J,$C:$C,Data!$B$8,$B:$B,$B201)</f>
        <v>0</v>
      </c>
      <c r="P201" s="55">
        <f t="shared" si="34"/>
        <v>0</v>
      </c>
      <c r="Q201" s="55">
        <f t="shared" si="35"/>
        <v>0</v>
      </c>
      <c r="R201" s="25" t="b">
        <f>AND($L201="A",$C$5=Data!$G$24)</f>
        <v>0</v>
      </c>
      <c r="S201" s="25" t="b">
        <f>AND($L201="A",$C$5=Data!$G$23)</f>
        <v>0</v>
      </c>
      <c r="T201" s="55">
        <f t="shared" si="36"/>
        <v>0</v>
      </c>
      <c r="U201" s="55">
        <f t="shared" si="30"/>
        <v>0</v>
      </c>
      <c r="V201" s="25" t="b">
        <f>AND($L201="B",$C$6=Data!$G$24)</f>
        <v>0</v>
      </c>
      <c r="W201" s="25" t="b">
        <f>AND($L201="B",$C$6=Data!$G$23)</f>
        <v>0</v>
      </c>
      <c r="X201" s="55">
        <f t="shared" si="37"/>
        <v>0</v>
      </c>
      <c r="Y201" s="55">
        <f t="shared" si="31"/>
        <v>0</v>
      </c>
      <c r="Z201" s="25" t="b">
        <f>AND($L201="C",$C$7=Data!$G$24)</f>
        <v>0</v>
      </c>
      <c r="AA201" s="25" t="b">
        <f>AND($L201="C",$C$7=Data!$G$23)</f>
        <v>0</v>
      </c>
      <c r="AB201" s="55">
        <f t="shared" si="38"/>
        <v>0</v>
      </c>
      <c r="AC201" s="55">
        <f t="shared" si="32"/>
        <v>0</v>
      </c>
      <c r="AE201" s="55">
        <f t="shared" si="39"/>
        <v>0</v>
      </c>
      <c r="AG201" s="125" t="b">
        <f>OR(AND($C$5=Data!$G$24,K201="A"),AND($C$6=Data!$G$24,K201="B"),AND($C$7=Data!$G$24,K201="C"))*COUNTIFS(B:B,B201,K:K,K201,B:B,"&lt;&gt;"&amp;"",C:C,"&lt;&gt;"&amp;"")&gt;1</f>
        <v>0</v>
      </c>
      <c r="AH201" s="125" t="b">
        <f t="shared" si="40"/>
        <v>0</v>
      </c>
      <c r="AI201" s="55">
        <f t="shared" si="41"/>
        <v>0</v>
      </c>
    </row>
    <row r="202" spans="1:35" ht="30.75" customHeight="1" x14ac:dyDescent="0.25">
      <c r="A202" s="57"/>
      <c r="B202" s="57"/>
      <c r="C202" s="59"/>
      <c r="D202" s="119"/>
      <c r="E202" s="43"/>
      <c r="F202" s="43"/>
      <c r="G202" s="58"/>
      <c r="H202" s="123"/>
      <c r="I202" s="132"/>
      <c r="J202" s="135">
        <f t="shared" si="33"/>
        <v>0</v>
      </c>
      <c r="K202" s="64" t="str">
        <f t="shared" ref="K202:K208" si="42">IF(C202&lt;&gt;"",VLOOKUP(C202,budgetLine11ext,2,FALSE),"0")</f>
        <v>0</v>
      </c>
      <c r="L202" s="65" t="str">
        <f t="shared" ref="L202:L208" si="43">IF(C202&lt;&gt;"",VLOOKUP(C202,budgetLine11ext,3,FALSE),"0")</f>
        <v>0</v>
      </c>
      <c r="M202" s="55">
        <f>SUMIFS($J:$J,$C:$C,Data!$B$6,$B:$B,$B202)</f>
        <v>0</v>
      </c>
      <c r="N202" s="55">
        <f>SUMIFS($J:$J,$C:$C,Data!$B$7,$B:$B,$B202)</f>
        <v>0</v>
      </c>
      <c r="O202" s="55">
        <f>SUMIFS($J:$J,$C:$C,Data!$B$8,$B:$B,$B202)</f>
        <v>0</v>
      </c>
      <c r="P202" s="55">
        <f t="shared" si="34"/>
        <v>0</v>
      </c>
      <c r="Q202" s="55">
        <f t="shared" si="35"/>
        <v>0</v>
      </c>
      <c r="R202" s="25" t="b">
        <f>AND($L202="A",$C$5=Data!$G$24)</f>
        <v>0</v>
      </c>
      <c r="S202" s="25" t="b">
        <f>AND($L202="A",$C$5=Data!$G$23)</f>
        <v>0</v>
      </c>
      <c r="T202" s="55">
        <f t="shared" si="36"/>
        <v>0</v>
      </c>
      <c r="U202" s="55">
        <f t="shared" ref="U202:U208" si="44">IF(R202,P202*$D$5,0)</f>
        <v>0</v>
      </c>
      <c r="V202" s="25" t="b">
        <f>AND($L202="B",$C$6=Data!$G$24)</f>
        <v>0</v>
      </c>
      <c r="W202" s="25" t="b">
        <f>AND($L202="B",$C$6=Data!$G$23)</f>
        <v>0</v>
      </c>
      <c r="X202" s="55">
        <f t="shared" si="37"/>
        <v>0</v>
      </c>
      <c r="Y202" s="55">
        <f t="shared" ref="Y202:Y208" si="45">IF(V202,Q202*$D$6,0)</f>
        <v>0</v>
      </c>
      <c r="Z202" s="25" t="b">
        <f>AND($L202="C",$C$7=Data!$G$24)</f>
        <v>0</v>
      </c>
      <c r="AA202" s="25" t="b">
        <f>AND($L202="C",$C$7=Data!$G$23)</f>
        <v>0</v>
      </c>
      <c r="AB202" s="55">
        <f t="shared" si="38"/>
        <v>0</v>
      </c>
      <c r="AC202" s="55">
        <f t="shared" ref="AC202:AC208" si="46">IF(Z202,Q202*$D$7,0)</f>
        <v>0</v>
      </c>
      <c r="AE202" s="55">
        <f t="shared" si="39"/>
        <v>0</v>
      </c>
      <c r="AG202" s="125" t="b">
        <f>OR(AND($C$5=Data!$G$24,K202="A"),AND($C$6=Data!$G$24,K202="B"),AND($C$7=Data!$G$24,K202="C"))*COUNTIFS(B:B,B202,K:K,K202,B:B,"&lt;&gt;"&amp;"",C:C,"&lt;&gt;"&amp;"")&gt;1</f>
        <v>0</v>
      </c>
      <c r="AH202" s="125" t="b">
        <f t="shared" si="40"/>
        <v>0</v>
      </c>
      <c r="AI202" s="55">
        <f t="shared" si="41"/>
        <v>0</v>
      </c>
    </row>
    <row r="203" spans="1:35" ht="30.75" customHeight="1" x14ac:dyDescent="0.25">
      <c r="A203" s="57"/>
      <c r="B203" s="57"/>
      <c r="C203" s="59"/>
      <c r="D203" s="119"/>
      <c r="E203" s="43"/>
      <c r="F203" s="43"/>
      <c r="G203" s="58"/>
      <c r="H203" s="123"/>
      <c r="I203" s="132"/>
      <c r="J203" s="135">
        <f t="shared" ref="J203:J208" si="47">AI203</f>
        <v>0</v>
      </c>
      <c r="K203" s="64" t="str">
        <f t="shared" si="42"/>
        <v>0</v>
      </c>
      <c r="L203" s="65" t="str">
        <f t="shared" si="43"/>
        <v>0</v>
      </c>
      <c r="M203" s="55">
        <f>SUMIFS($J:$J,$C:$C,Data!$B$6,$B:$B,$B203)</f>
        <v>0</v>
      </c>
      <c r="N203" s="55">
        <f>SUMIFS($J:$J,$C:$C,Data!$B$7,$B:$B,$B203)</f>
        <v>0</v>
      </c>
      <c r="O203" s="55">
        <f>SUMIFS($J:$J,$C:$C,Data!$B$8,$B:$B,$B203)</f>
        <v>0</v>
      </c>
      <c r="P203" s="55">
        <f t="shared" ref="P203:P208" si="48">M203+N203+O203</f>
        <v>0</v>
      </c>
      <c r="Q203" s="55">
        <f t="shared" ref="Q203:Q208" si="49">SUMIFS(J:J,L:L,"A*",B:B,B203)</f>
        <v>0</v>
      </c>
      <c r="R203" s="25" t="b">
        <f>AND($L203="A",$C$5=Data!$G$24)</f>
        <v>0</v>
      </c>
      <c r="S203" s="25" t="b">
        <f>AND($L203="A",$C$5=Data!$G$23)</f>
        <v>0</v>
      </c>
      <c r="T203" s="55">
        <f t="shared" ref="T203:T208" si="50">IF(S203,$G203*$H203*$I203,0)</f>
        <v>0</v>
      </c>
      <c r="U203" s="55">
        <f t="shared" si="44"/>
        <v>0</v>
      </c>
      <c r="V203" s="25" t="b">
        <f>AND($L203="B",$C$6=Data!$G$24)</f>
        <v>0</v>
      </c>
      <c r="W203" s="25" t="b">
        <f>AND($L203="B",$C$6=Data!$G$23)</f>
        <v>0</v>
      </c>
      <c r="X203" s="55">
        <f t="shared" ref="X203:X208" si="51">IF(W203,$G203*$I203,0)</f>
        <v>0</v>
      </c>
      <c r="Y203" s="55">
        <f t="shared" si="45"/>
        <v>0</v>
      </c>
      <c r="Z203" s="25" t="b">
        <f>AND($L203="C",$C$7=Data!$G$24)</f>
        <v>0</v>
      </c>
      <c r="AA203" s="25" t="b">
        <f>AND($L203="C",$C$7=Data!$G$23)</f>
        <v>0</v>
      </c>
      <c r="AB203" s="55">
        <f t="shared" ref="AB203:AB208" si="52">IF(AA203,$G203*$H203*$I203,0)</f>
        <v>0</v>
      </c>
      <c r="AC203" s="55">
        <f t="shared" si="46"/>
        <v>0</v>
      </c>
      <c r="AE203" s="55">
        <f t="shared" ref="AE203:AE208" si="53">IF(OR(L203="D",L203="E",L203="F"),$G203*$I203,0)</f>
        <v>0</v>
      </c>
      <c r="AG203" s="125" t="b">
        <f>OR(AND($C$5=Data!$G$24,K203="A"),AND($C$6=Data!$G$24,K203="B"),AND($C$7=Data!$G$24,K203="C"))*COUNTIFS(B:B,B203,K:K,K203,B:B,"&lt;&gt;"&amp;"",C:C,"&lt;&gt;"&amp;"")&gt;1</f>
        <v>0</v>
      </c>
      <c r="AH203" s="125" t="b">
        <f t="shared" ref="AH203:AH208" si="54">AND(AND(A203&lt;&gt;"",B203&lt;&gt;""),RIGHT(A203,1)&lt;&gt;MID(B203,3,1))</f>
        <v>0</v>
      </c>
      <c r="AI203" s="55">
        <f t="shared" ref="AI203:AI208" si="55">T203+U203+X203+Y203+AB203+AC203+AE203</f>
        <v>0</v>
      </c>
    </row>
    <row r="204" spans="1:35" ht="30.75" customHeight="1" x14ac:dyDescent="0.25">
      <c r="A204" s="57"/>
      <c r="B204" s="57"/>
      <c r="C204" s="59"/>
      <c r="D204" s="119"/>
      <c r="E204" s="43"/>
      <c r="F204" s="43"/>
      <c r="G204" s="58"/>
      <c r="H204" s="123"/>
      <c r="I204" s="132"/>
      <c r="J204" s="135">
        <f t="shared" si="47"/>
        <v>0</v>
      </c>
      <c r="K204" s="64" t="str">
        <f t="shared" si="42"/>
        <v>0</v>
      </c>
      <c r="L204" s="65" t="str">
        <f t="shared" si="43"/>
        <v>0</v>
      </c>
      <c r="M204" s="55">
        <f>SUMIFS($J:$J,$C:$C,Data!$B$6,$B:$B,$B204)</f>
        <v>0</v>
      </c>
      <c r="N204" s="55">
        <f>SUMIFS($J:$J,$C:$C,Data!$B$7,$B:$B,$B204)</f>
        <v>0</v>
      </c>
      <c r="O204" s="55">
        <f>SUMIFS($J:$J,$C:$C,Data!$B$8,$B:$B,$B204)</f>
        <v>0</v>
      </c>
      <c r="P204" s="55">
        <f t="shared" si="48"/>
        <v>0</v>
      </c>
      <c r="Q204" s="55">
        <f t="shared" si="49"/>
        <v>0</v>
      </c>
      <c r="R204" s="25" t="b">
        <f>AND($L204="A",$C$5=Data!$G$24)</f>
        <v>0</v>
      </c>
      <c r="S204" s="25" t="b">
        <f>AND($L204="A",$C$5=Data!$G$23)</f>
        <v>0</v>
      </c>
      <c r="T204" s="55">
        <f t="shared" si="50"/>
        <v>0</v>
      </c>
      <c r="U204" s="55">
        <f t="shared" si="44"/>
        <v>0</v>
      </c>
      <c r="V204" s="25" t="b">
        <f>AND($L204="B",$C$6=Data!$G$24)</f>
        <v>0</v>
      </c>
      <c r="W204" s="25" t="b">
        <f>AND($L204="B",$C$6=Data!$G$23)</f>
        <v>0</v>
      </c>
      <c r="X204" s="55">
        <f t="shared" si="51"/>
        <v>0</v>
      </c>
      <c r="Y204" s="55">
        <f t="shared" si="45"/>
        <v>0</v>
      </c>
      <c r="Z204" s="25" t="b">
        <f>AND($L204="C",$C$7=Data!$G$24)</f>
        <v>0</v>
      </c>
      <c r="AA204" s="25" t="b">
        <f>AND($L204="C",$C$7=Data!$G$23)</f>
        <v>0</v>
      </c>
      <c r="AB204" s="55">
        <f t="shared" si="52"/>
        <v>0</v>
      </c>
      <c r="AC204" s="55">
        <f t="shared" si="46"/>
        <v>0</v>
      </c>
      <c r="AE204" s="55">
        <f t="shared" si="53"/>
        <v>0</v>
      </c>
      <c r="AG204" s="125" t="b">
        <f>OR(AND($C$5=Data!$G$24,K204="A"),AND($C$6=Data!$G$24,K204="B"),AND($C$7=Data!$G$24,K204="C"))*COUNTIFS(B:B,B204,K:K,K204,B:B,"&lt;&gt;"&amp;"",C:C,"&lt;&gt;"&amp;"")&gt;1</f>
        <v>0</v>
      </c>
      <c r="AH204" s="125" t="b">
        <f t="shared" si="54"/>
        <v>0</v>
      </c>
      <c r="AI204" s="55">
        <f t="shared" si="55"/>
        <v>0</v>
      </c>
    </row>
    <row r="205" spans="1:35" ht="30.75" customHeight="1" x14ac:dyDescent="0.25">
      <c r="A205" s="57"/>
      <c r="B205" s="57"/>
      <c r="C205" s="59"/>
      <c r="D205" s="119"/>
      <c r="E205" s="43"/>
      <c r="F205" s="43"/>
      <c r="G205" s="58"/>
      <c r="H205" s="123"/>
      <c r="I205" s="132"/>
      <c r="J205" s="135">
        <f t="shared" si="47"/>
        <v>0</v>
      </c>
      <c r="K205" s="64" t="str">
        <f t="shared" si="42"/>
        <v>0</v>
      </c>
      <c r="L205" s="65" t="str">
        <f t="shared" si="43"/>
        <v>0</v>
      </c>
      <c r="M205" s="55">
        <f>SUMIFS($J:$J,$C:$C,Data!$B$6,$B:$B,$B205)</f>
        <v>0</v>
      </c>
      <c r="N205" s="55">
        <f>SUMIFS($J:$J,$C:$C,Data!$B$7,$B:$B,$B205)</f>
        <v>0</v>
      </c>
      <c r="O205" s="55">
        <f>SUMIFS($J:$J,$C:$C,Data!$B$8,$B:$B,$B205)</f>
        <v>0</v>
      </c>
      <c r="P205" s="55">
        <f t="shared" si="48"/>
        <v>0</v>
      </c>
      <c r="Q205" s="55">
        <f t="shared" si="49"/>
        <v>0</v>
      </c>
      <c r="R205" s="25" t="b">
        <f>AND($L205="A",$C$5=Data!$G$24)</f>
        <v>0</v>
      </c>
      <c r="S205" s="25" t="b">
        <f>AND($L205="A",$C$5=Data!$G$23)</f>
        <v>0</v>
      </c>
      <c r="T205" s="55">
        <f t="shared" si="50"/>
        <v>0</v>
      </c>
      <c r="U205" s="55">
        <f t="shared" si="44"/>
        <v>0</v>
      </c>
      <c r="V205" s="25" t="b">
        <f>AND($L205="B",$C$6=Data!$G$24)</f>
        <v>0</v>
      </c>
      <c r="W205" s="25" t="b">
        <f>AND($L205="B",$C$6=Data!$G$23)</f>
        <v>0</v>
      </c>
      <c r="X205" s="55">
        <f t="shared" si="51"/>
        <v>0</v>
      </c>
      <c r="Y205" s="55">
        <f t="shared" si="45"/>
        <v>0</v>
      </c>
      <c r="Z205" s="25" t="b">
        <f>AND($L205="C",$C$7=Data!$G$24)</f>
        <v>0</v>
      </c>
      <c r="AA205" s="25" t="b">
        <f>AND($L205="C",$C$7=Data!$G$23)</f>
        <v>0</v>
      </c>
      <c r="AB205" s="55">
        <f t="shared" si="52"/>
        <v>0</v>
      </c>
      <c r="AC205" s="55">
        <f t="shared" si="46"/>
        <v>0</v>
      </c>
      <c r="AE205" s="55">
        <f t="shared" si="53"/>
        <v>0</v>
      </c>
      <c r="AG205" s="125" t="b">
        <f>OR(AND($C$5=Data!$G$24,K205="A"),AND($C$6=Data!$G$24,K205="B"),AND($C$7=Data!$G$24,K205="C"))*COUNTIFS(B:B,B205,K:K,K205,B:B,"&lt;&gt;"&amp;"",C:C,"&lt;&gt;"&amp;"")&gt;1</f>
        <v>0</v>
      </c>
      <c r="AH205" s="125" t="b">
        <f t="shared" si="54"/>
        <v>0</v>
      </c>
      <c r="AI205" s="55">
        <f t="shared" si="55"/>
        <v>0</v>
      </c>
    </row>
    <row r="206" spans="1:35" ht="30.75" customHeight="1" x14ac:dyDescent="0.25">
      <c r="A206" s="57"/>
      <c r="B206" s="57"/>
      <c r="C206" s="59"/>
      <c r="D206" s="119"/>
      <c r="E206" s="43"/>
      <c r="F206" s="43"/>
      <c r="G206" s="58"/>
      <c r="H206" s="123"/>
      <c r="I206" s="132"/>
      <c r="J206" s="135">
        <f t="shared" si="47"/>
        <v>0</v>
      </c>
      <c r="K206" s="64" t="str">
        <f t="shared" si="42"/>
        <v>0</v>
      </c>
      <c r="L206" s="65" t="str">
        <f t="shared" si="43"/>
        <v>0</v>
      </c>
      <c r="M206" s="55">
        <f>SUMIFS($J:$J,$C:$C,Data!$B$6,$B:$B,$B206)</f>
        <v>0</v>
      </c>
      <c r="N206" s="55">
        <f>SUMIFS($J:$J,$C:$C,Data!$B$7,$B:$B,$B206)</f>
        <v>0</v>
      </c>
      <c r="O206" s="55">
        <f>SUMIFS($J:$J,$C:$C,Data!$B$8,$B:$B,$B206)</f>
        <v>0</v>
      </c>
      <c r="P206" s="55">
        <f t="shared" si="48"/>
        <v>0</v>
      </c>
      <c r="Q206" s="55">
        <f t="shared" si="49"/>
        <v>0</v>
      </c>
      <c r="R206" s="25" t="b">
        <f>AND($L206="A",$C$5=Data!$G$24)</f>
        <v>0</v>
      </c>
      <c r="S206" s="25" t="b">
        <f>AND($L206="A",$C$5=Data!$G$23)</f>
        <v>0</v>
      </c>
      <c r="T206" s="55">
        <f t="shared" si="50"/>
        <v>0</v>
      </c>
      <c r="U206" s="55">
        <f t="shared" si="44"/>
        <v>0</v>
      </c>
      <c r="V206" s="25" t="b">
        <f>AND($L206="B",$C$6=Data!$G$24)</f>
        <v>0</v>
      </c>
      <c r="W206" s="25" t="b">
        <f>AND($L206="B",$C$6=Data!$G$23)</f>
        <v>0</v>
      </c>
      <c r="X206" s="55">
        <f t="shared" si="51"/>
        <v>0</v>
      </c>
      <c r="Y206" s="55">
        <f t="shared" si="45"/>
        <v>0</v>
      </c>
      <c r="Z206" s="25" t="b">
        <f>AND($L206="C",$C$7=Data!$G$24)</f>
        <v>0</v>
      </c>
      <c r="AA206" s="25" t="b">
        <f>AND($L206="C",$C$7=Data!$G$23)</f>
        <v>0</v>
      </c>
      <c r="AB206" s="55">
        <f t="shared" si="52"/>
        <v>0</v>
      </c>
      <c r="AC206" s="55">
        <f t="shared" si="46"/>
        <v>0</v>
      </c>
      <c r="AE206" s="55">
        <f t="shared" si="53"/>
        <v>0</v>
      </c>
      <c r="AG206" s="125" t="b">
        <f>OR(AND($C$5=Data!$G$24,K206="A"),AND($C$6=Data!$G$24,K206="B"),AND($C$7=Data!$G$24,K206="C"))*COUNTIFS(B:B,B206,K:K,K206,B:B,"&lt;&gt;"&amp;"",C:C,"&lt;&gt;"&amp;"")&gt;1</f>
        <v>0</v>
      </c>
      <c r="AH206" s="125" t="b">
        <f t="shared" si="54"/>
        <v>0</v>
      </c>
      <c r="AI206" s="55">
        <f t="shared" si="55"/>
        <v>0</v>
      </c>
    </row>
    <row r="207" spans="1:35" ht="30.75" customHeight="1" x14ac:dyDescent="0.25">
      <c r="A207" s="57"/>
      <c r="B207" s="57"/>
      <c r="C207" s="59"/>
      <c r="D207" s="119"/>
      <c r="E207" s="43"/>
      <c r="F207" s="43"/>
      <c r="G207" s="58"/>
      <c r="H207" s="123"/>
      <c r="I207" s="132"/>
      <c r="J207" s="135">
        <f t="shared" si="47"/>
        <v>0</v>
      </c>
      <c r="K207" s="64" t="str">
        <f t="shared" si="42"/>
        <v>0</v>
      </c>
      <c r="L207" s="65" t="str">
        <f t="shared" si="43"/>
        <v>0</v>
      </c>
      <c r="M207" s="55">
        <f>SUMIFS($J:$J,$C:$C,Data!$B$6,$B:$B,$B207)</f>
        <v>0</v>
      </c>
      <c r="N207" s="55">
        <f>SUMIFS($J:$J,$C:$C,Data!$B$7,$B:$B,$B207)</f>
        <v>0</v>
      </c>
      <c r="O207" s="55">
        <f>SUMIFS($J:$J,$C:$C,Data!$B$8,$B:$B,$B207)</f>
        <v>0</v>
      </c>
      <c r="P207" s="55">
        <f t="shared" si="48"/>
        <v>0</v>
      </c>
      <c r="Q207" s="55">
        <f t="shared" si="49"/>
        <v>0</v>
      </c>
      <c r="R207" s="25" t="b">
        <f>AND($L207="A",$C$5=Data!$G$24)</f>
        <v>0</v>
      </c>
      <c r="S207" s="25" t="b">
        <f>AND($L207="A",$C$5=Data!$G$23)</f>
        <v>0</v>
      </c>
      <c r="T207" s="55">
        <f t="shared" si="50"/>
        <v>0</v>
      </c>
      <c r="U207" s="55">
        <f t="shared" si="44"/>
        <v>0</v>
      </c>
      <c r="V207" s="25" t="b">
        <f>AND($L207="B",$C$6=Data!$G$24)</f>
        <v>0</v>
      </c>
      <c r="W207" s="25" t="b">
        <f>AND($L207="B",$C$6=Data!$G$23)</f>
        <v>0</v>
      </c>
      <c r="X207" s="55">
        <f t="shared" si="51"/>
        <v>0</v>
      </c>
      <c r="Y207" s="55">
        <f t="shared" si="45"/>
        <v>0</v>
      </c>
      <c r="Z207" s="25" t="b">
        <f>AND($L207="C",$C$7=Data!$G$24)</f>
        <v>0</v>
      </c>
      <c r="AA207" s="25" t="b">
        <f>AND($L207="C",$C$7=Data!$G$23)</f>
        <v>0</v>
      </c>
      <c r="AB207" s="55">
        <f t="shared" si="52"/>
        <v>0</v>
      </c>
      <c r="AC207" s="55">
        <f t="shared" si="46"/>
        <v>0</v>
      </c>
      <c r="AE207" s="55">
        <f t="shared" si="53"/>
        <v>0</v>
      </c>
      <c r="AG207" s="125" t="b">
        <f>OR(AND($C$5=Data!$G$24,K207="A"),AND($C$6=Data!$G$24,K207="B"),AND($C$7=Data!$G$24,K207="C"))*COUNTIFS(B:B,B207,K:K,K207,B:B,"&lt;&gt;"&amp;"",C:C,"&lt;&gt;"&amp;"")&gt;1</f>
        <v>0</v>
      </c>
      <c r="AH207" s="125" t="b">
        <f t="shared" si="54"/>
        <v>0</v>
      </c>
      <c r="AI207" s="55">
        <f t="shared" si="55"/>
        <v>0</v>
      </c>
    </row>
    <row r="208" spans="1:35" ht="30.75" customHeight="1" thickBot="1" x14ac:dyDescent="0.3">
      <c r="A208" s="57"/>
      <c r="B208" s="57"/>
      <c r="C208" s="59"/>
      <c r="D208" s="119"/>
      <c r="E208" s="43"/>
      <c r="F208" s="43"/>
      <c r="G208" s="58"/>
      <c r="H208" s="123"/>
      <c r="I208" s="132"/>
      <c r="J208" s="136">
        <f t="shared" si="47"/>
        <v>0</v>
      </c>
      <c r="K208" s="64" t="str">
        <f t="shared" si="42"/>
        <v>0</v>
      </c>
      <c r="L208" s="65" t="str">
        <f t="shared" si="43"/>
        <v>0</v>
      </c>
      <c r="M208" s="55">
        <f>SUMIFS($J:$J,$C:$C,Data!$B$6,$B:$B,$B208)</f>
        <v>0</v>
      </c>
      <c r="N208" s="55">
        <f>SUMIFS($J:$J,$C:$C,Data!$B$7,$B:$B,$B208)</f>
        <v>0</v>
      </c>
      <c r="O208" s="55">
        <f>SUMIFS($J:$J,$C:$C,Data!$B$8,$B:$B,$B208)</f>
        <v>0</v>
      </c>
      <c r="P208" s="55">
        <f t="shared" si="48"/>
        <v>0</v>
      </c>
      <c r="Q208" s="55">
        <f t="shared" si="49"/>
        <v>0</v>
      </c>
      <c r="R208" s="25" t="b">
        <f>AND($L208="A",$C$5=Data!$G$24)</f>
        <v>0</v>
      </c>
      <c r="S208" s="25" t="b">
        <f>AND($L208="A",$C$5=Data!$G$23)</f>
        <v>0</v>
      </c>
      <c r="T208" s="55">
        <f t="shared" si="50"/>
        <v>0</v>
      </c>
      <c r="U208" s="55">
        <f t="shared" si="44"/>
        <v>0</v>
      </c>
      <c r="V208" s="25" t="b">
        <f>AND($L208="B",$C$6=Data!$G$24)</f>
        <v>0</v>
      </c>
      <c r="W208" s="25" t="b">
        <f>AND($L208="B",$C$6=Data!$G$23)</f>
        <v>0</v>
      </c>
      <c r="X208" s="55">
        <f t="shared" si="51"/>
        <v>0</v>
      </c>
      <c r="Y208" s="55">
        <f t="shared" si="45"/>
        <v>0</v>
      </c>
      <c r="Z208" s="25" t="b">
        <f>AND($L208="C",$C$7=Data!$G$24)</f>
        <v>0</v>
      </c>
      <c r="AA208" s="25" t="b">
        <f>AND($L208="C",$C$7=Data!$G$23)</f>
        <v>0</v>
      </c>
      <c r="AB208" s="55">
        <f t="shared" si="52"/>
        <v>0</v>
      </c>
      <c r="AC208" s="55">
        <f t="shared" si="46"/>
        <v>0</v>
      </c>
      <c r="AE208" s="55">
        <f t="shared" si="53"/>
        <v>0</v>
      </c>
      <c r="AG208" s="125" t="b">
        <f>OR(AND($C$5=Data!$G$24,K208="A"),AND($C$6=Data!$G$24,K208="B"),AND($C$7=Data!$G$24,K208="C"))*COUNTIFS(B:B,B208,K:K,K208,B:B,"&lt;&gt;"&amp;"",C:C,"&lt;&gt;"&amp;"")&gt;1</f>
        <v>0</v>
      </c>
      <c r="AH208" s="125" t="b">
        <f t="shared" si="54"/>
        <v>0</v>
      </c>
      <c r="AI208" s="55">
        <f t="shared" si="55"/>
        <v>0</v>
      </c>
    </row>
  </sheetData>
  <sheetProtection algorithmName="SHA-512" hashValue="NY7Nn3o5Hru4vm6rRkYbv3bB7KCaNY6n5PRqCxdS6mi9s4na6d4OF9QkV/mpTA8Tga+lD9I+B/QnuetSVcsL8A==" saltValue="RBfZXFgC0c8Wu8NQ7YtMqw==" spinCount="100000" sheet="1" formatRows="0" selectLockedCells="1" autoFilter="0"/>
  <autoFilter ref="A9:K208" xr:uid="{00000000-0009-0000-0000-000004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196" priority="8">
      <formula>$AH10</formula>
    </cfRule>
  </conditionalFormatting>
  <conditionalFormatting sqref="B10:C208">
    <cfRule type="expression" dxfId="195" priority="9">
      <formula>$AG10</formula>
    </cfRule>
  </conditionalFormatting>
  <conditionalFormatting sqref="C1">
    <cfRule type="cellIs" dxfId="194" priority="4" stopIfTrue="1" operator="equal">
      <formula>0</formula>
    </cfRule>
  </conditionalFormatting>
  <conditionalFormatting sqref="D5:D7">
    <cfRule type="expression" dxfId="193" priority="1">
      <formula>$M5=TRUE</formula>
    </cfRule>
  </conditionalFormatting>
  <conditionalFormatting sqref="E1">
    <cfRule type="cellIs" dxfId="191" priority="39" stopIfTrue="1" operator="equal">
      <formula>0</formula>
    </cfRule>
  </conditionalFormatting>
  <conditionalFormatting sqref="E2:F2 F3:F4">
    <cfRule type="cellIs" dxfId="190" priority="63" stopIfTrue="1" operator="equal">
      <formula>0</formula>
    </cfRule>
  </conditionalFormatting>
  <conditionalFormatting sqref="E5:F8">
    <cfRule type="cellIs" dxfId="189" priority="17" stopIfTrue="1" operator="equal">
      <formula>0</formula>
    </cfRule>
  </conditionalFormatting>
  <conditionalFormatting sqref="G10:I208">
    <cfRule type="expression" dxfId="188" priority="23" stopIfTrue="1">
      <formula>OR($R10,$V10,$Z10)</formula>
    </cfRule>
  </conditionalFormatting>
  <conditionalFormatting sqref="H10:H208">
    <cfRule type="expression" dxfId="187" priority="22" stopIfTrue="1">
      <formula>OR(S10,AA10)</formula>
    </cfRule>
  </conditionalFormatting>
  <conditionalFormatting sqref="M10:O208">
    <cfRule type="expression" dxfId="186" priority="52" stopIfTrue="1">
      <formula>AND(D10="",NOT(J10=""))</formula>
    </cfRule>
    <cfRule type="expression" dxfId="185" priority="69" stopIfTrue="1">
      <formula>AND(C10="",NOT(J10=""))</formula>
    </cfRule>
  </conditionalFormatting>
  <conditionalFormatting sqref="P10:P208">
    <cfRule type="expression" dxfId="184" priority="66" stopIfTrue="1">
      <formula>AND(E10="",NOT(K10=""))</formula>
    </cfRule>
    <cfRule type="expression" dxfId="183" priority="67" stopIfTrue="1">
      <formula>AND(D10="",NOT(K10=""))</formula>
    </cfRule>
  </conditionalFormatting>
  <conditionalFormatting sqref="Q10:Q208">
    <cfRule type="expression" dxfId="182" priority="61" stopIfTrue="1">
      <formula>AND(D10="",NOT(K10=""))</formula>
    </cfRule>
    <cfRule type="expression" dxfId="181" priority="62" stopIfTrue="1">
      <formula>AND(E10="",NOT(K10=""))</formula>
    </cfRule>
  </conditionalFormatting>
  <conditionalFormatting sqref="T10:U208">
    <cfRule type="expression" dxfId="180" priority="59" stopIfTrue="1">
      <formula>AND(E10="",NOT(L10=""))</formula>
    </cfRule>
    <cfRule type="expression" dxfId="179" priority="60" stopIfTrue="1">
      <formula>AND(F10="",NOT(L10=""))</formula>
    </cfRule>
  </conditionalFormatting>
  <conditionalFormatting sqref="X10:Y208">
    <cfRule type="expression" dxfId="178" priority="53" stopIfTrue="1">
      <formula>AND(H10="",NOT(T10=""))</formula>
    </cfRule>
    <cfRule type="expression" dxfId="177" priority="54" stopIfTrue="1">
      <formula>AND(I10="",NOT(T10=""))</formula>
    </cfRule>
  </conditionalFormatting>
  <conditionalFormatting sqref="AB10:AC208">
    <cfRule type="expression" dxfId="176" priority="24" stopIfTrue="1">
      <formula>AND(K10="",NOT(X10=""))</formula>
    </cfRule>
    <cfRule type="expression" dxfId="175" priority="25" stopIfTrue="1">
      <formula>AND(L10="",NOT(X10=""))</formula>
    </cfRule>
  </conditionalFormatting>
  <conditionalFormatting sqref="AE10:AE208">
    <cfRule type="expression" dxfId="174" priority="49" stopIfTrue="1">
      <formula>AND(N10="",NOT(AB10=""))</formula>
    </cfRule>
    <cfRule type="expression" dxfId="173" priority="50" stopIfTrue="1">
      <formula>AND(O10="",NOT(AB10=""))</formula>
    </cfRule>
  </conditionalFormatting>
  <conditionalFormatting sqref="AI10:AI208">
    <cfRule type="expression" dxfId="172" priority="47" stopIfTrue="1">
      <formula>AND(P10="",NOT(AD10=""))</formula>
    </cfRule>
    <cfRule type="expression" dxfId="171" priority="48" stopIfTrue="1">
      <formula>AND(Q10="",NOT(AD10=""))</formula>
    </cfRule>
  </conditionalFormatting>
  <dataValidations count="6">
    <dataValidation type="list" allowBlank="1" showInputMessage="1" showErrorMessage="1" sqref="C5:C7" xr:uid="{4761061D-0896-4B35-8E46-3FEC356D7E3E}">
      <formula1>costType</formula1>
    </dataValidation>
    <dataValidation type="list" allowBlank="1" showInputMessage="1" showErrorMessage="1" sqref="B10:B208" xr:uid="{63467172-C295-4D54-BDC8-2E789659CEDB}">
      <formula1>INDIRECT("del"&amp;A10)</formula1>
    </dataValidation>
    <dataValidation type="textLength" operator="lessThan" allowBlank="1" showInputMessage="1" showErrorMessage="1" error="Please reduce the description to 1000 characters" sqref="E10:F208" xr:uid="{6461E1F6-4A7C-4BD0-9F6F-04FB3B699CD5}">
      <formula1>1000</formula1>
    </dataValidation>
    <dataValidation type="list" allowBlank="1" showInputMessage="1" showErrorMessage="1" sqref="A10:A208" xr:uid="{A23675BF-E8FF-430E-BD34-182615663366}">
      <formula1>WPs</formula1>
    </dataValidation>
    <dataValidation type="list" allowBlank="1" showInputMessage="1" showErrorMessage="1" sqref="D10:D208" xr:uid="{FC26271D-77C1-4B79-ADBC-285DFC901C62}">
      <formula1>INDIRECT("Item"&amp;K10)</formula1>
    </dataValidation>
    <dataValidation type="list" allowBlank="1" showInputMessage="1" showErrorMessage="1" sqref="C10:C208" xr:uid="{EEE9BF9D-2DAA-4AE9-9401-9C059BFCBDE0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2596F73-3449-466B-B1B0-EB9FDFD62E04}">
            <xm:f>$C5=Data!$G$23</xm:f>
            <x14:dxf>
              <fill>
                <patternFill patternType="darkTrellis">
                  <fgColor theme="3" tint="-0.24994659260841701"/>
                  <bgColor theme="0" tint="-0.34998626667073579"/>
                </patternFill>
              </fill>
            </x14:dxf>
          </x14:cfRule>
          <x14:cfRule type="expression" priority="3" id="{83507BC0-3EAD-4F85-9A86-CEF0657269CE}">
            <xm:f>$C5=Data!$G$24</xm:f>
            <x14:dxf/>
          </x14:cfRule>
          <xm:sqref>D5:D7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9671BDCD-C5D4-4BB7-86EF-F3B3EF9E99CF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6">
    <tabColor theme="9" tint="0.79998168889431442"/>
    <pageSetUpPr fitToPage="1"/>
  </sheetPr>
  <dimension ref="A1:AK208"/>
  <sheetViews>
    <sheetView showGridLines="0" zoomScaleNormal="100" zoomScaleSheetLayoutView="70" workbookViewId="0">
      <selection activeCell="C1" sqref="C1:D1"/>
    </sheetView>
  </sheetViews>
  <sheetFormatPr defaultColWidth="0" defaultRowHeight="18.75" x14ac:dyDescent="0.3"/>
  <cols>
    <col min="1" max="1" width="9.85546875" customWidth="1"/>
    <col min="2" max="2" width="18.28515625" customWidth="1"/>
    <col min="3" max="3" width="57.28515625" style="60" customWidth="1"/>
    <col min="4" max="4" width="28.140625" customWidth="1"/>
    <col min="5" max="6" width="57.42578125" customWidth="1"/>
    <col min="7" max="9" width="17.5703125" customWidth="1"/>
    <col min="10" max="10" width="21.28515625" style="56" customWidth="1"/>
    <col min="11" max="11" width="15.5703125" style="64" hidden="1" customWidth="1"/>
    <col min="12" max="12" width="15.5703125" style="65" hidden="1" customWidth="1"/>
    <col min="13" max="17" width="17.42578125" style="66" hidden="1" customWidth="1"/>
    <col min="18" max="19" width="8.5703125" style="25" hidden="1" customWidth="1"/>
    <col min="20" max="21" width="17.42578125" style="66" hidden="1" customWidth="1"/>
    <col min="22" max="23" width="9" style="25" hidden="1" customWidth="1"/>
    <col min="24" max="25" width="17.42578125" style="66" hidden="1" customWidth="1"/>
    <col min="26" max="27" width="9" style="25" hidden="1" customWidth="1"/>
    <col min="28" max="29" width="17.42578125" style="66" hidden="1" customWidth="1"/>
    <col min="30" max="30" width="3.5703125" style="25" hidden="1" customWidth="1"/>
    <col min="31" max="31" width="17.42578125" style="66" hidden="1" customWidth="1"/>
    <col min="32" max="32" width="3.5703125" style="25" hidden="1" customWidth="1"/>
    <col min="33" max="33" width="30.85546875" style="25" hidden="1" customWidth="1"/>
    <col min="34" max="34" width="12" style="25" hidden="1" customWidth="1"/>
    <col min="35" max="35" width="17.42578125" style="66" hidden="1" customWidth="1"/>
    <col min="36" max="36" width="9.140625" style="25" hidden="1" customWidth="1"/>
    <col min="37" max="37" width="0" style="25" hidden="1" customWidth="1"/>
    <col min="38" max="16384" width="9.140625" hidden="1"/>
  </cols>
  <sheetData>
    <row r="1" spans="1:37" s="44" customFormat="1" ht="34.5" customHeight="1" thickBot="1" x14ac:dyDescent="0.3">
      <c r="A1" s="80" t="s">
        <v>427</v>
      </c>
      <c r="B1" s="79" t="s">
        <v>326</v>
      </c>
      <c r="C1" s="205">
        <f>'Cover page'!C22</f>
        <v>0</v>
      </c>
      <c r="D1" s="206"/>
      <c r="E1" s="73"/>
      <c r="K1" s="61"/>
      <c r="L1" s="62"/>
      <c r="AJ1" s="63"/>
      <c r="AK1" s="63"/>
    </row>
    <row r="2" spans="1:37" s="68" customFormat="1" ht="20.25" customHeight="1" x14ac:dyDescent="0.25">
      <c r="C2" s="69"/>
      <c r="D2" s="73"/>
      <c r="E2" s="73"/>
      <c r="F2" s="73"/>
      <c r="G2" s="74"/>
      <c r="H2" s="74"/>
      <c r="I2" s="74"/>
      <c r="J2" s="75"/>
      <c r="K2" s="76"/>
      <c r="L2" s="77"/>
      <c r="M2" s="78"/>
      <c r="N2" s="78"/>
      <c r="O2" s="78"/>
      <c r="P2" s="78"/>
      <c r="Q2" s="78"/>
      <c r="R2" s="92"/>
      <c r="S2" s="92"/>
      <c r="T2" s="75"/>
      <c r="U2" s="75"/>
      <c r="V2" s="92"/>
      <c r="W2" s="92"/>
      <c r="X2" s="75"/>
      <c r="Y2" s="75"/>
      <c r="Z2" s="92"/>
      <c r="AA2" s="92"/>
      <c r="AB2" s="75"/>
      <c r="AC2" s="75"/>
      <c r="AD2" s="73"/>
      <c r="AE2" s="75"/>
      <c r="AF2" s="73"/>
      <c r="AG2" s="73"/>
      <c r="AH2" s="73"/>
      <c r="AI2" s="78"/>
      <c r="AJ2" s="73"/>
      <c r="AK2" s="73"/>
    </row>
    <row r="3" spans="1:37" s="68" customFormat="1" ht="25.5" customHeight="1" x14ac:dyDescent="0.25">
      <c r="A3" s="81" t="s">
        <v>484</v>
      </c>
      <c r="B3" s="81"/>
      <c r="C3" s="82"/>
      <c r="D3" s="83"/>
      <c r="F3" s="73"/>
      <c r="G3" s="74"/>
      <c r="H3" s="74"/>
      <c r="I3" s="74"/>
      <c r="J3" s="75"/>
      <c r="K3" s="76"/>
      <c r="L3" s="77"/>
      <c r="M3" s="78"/>
      <c r="N3" s="78"/>
      <c r="O3" s="78"/>
      <c r="P3" s="78"/>
      <c r="Q3" s="78"/>
      <c r="R3" s="92"/>
      <c r="S3" s="92"/>
      <c r="T3" s="75"/>
      <c r="U3" s="75"/>
      <c r="V3" s="92"/>
      <c r="W3" s="92"/>
      <c r="X3" s="75"/>
      <c r="Y3" s="75"/>
      <c r="Z3" s="92"/>
      <c r="AA3" s="92"/>
      <c r="AB3" s="75"/>
      <c r="AC3" s="75"/>
      <c r="AD3" s="73"/>
      <c r="AE3" s="75"/>
      <c r="AF3" s="73"/>
      <c r="AG3" s="73"/>
      <c r="AH3" s="73"/>
      <c r="AI3" s="78"/>
      <c r="AJ3" s="73"/>
      <c r="AK3" s="73"/>
    </row>
    <row r="4" spans="1:37" s="68" customFormat="1" ht="25.5" customHeight="1" x14ac:dyDescent="0.25">
      <c r="A4" s="204" t="s">
        <v>345</v>
      </c>
      <c r="B4" s="204"/>
      <c r="C4" s="84" t="s">
        <v>415</v>
      </c>
      <c r="D4" s="84" t="s">
        <v>417</v>
      </c>
      <c r="F4" s="73"/>
      <c r="G4" s="74"/>
      <c r="H4" s="74"/>
      <c r="I4" s="74"/>
      <c r="J4" s="75"/>
      <c r="K4" s="76"/>
      <c r="L4" s="77"/>
      <c r="M4" s="78"/>
      <c r="N4" s="78"/>
      <c r="O4" s="78"/>
      <c r="P4" s="78"/>
      <c r="Q4" s="78"/>
      <c r="R4" s="92"/>
      <c r="S4" s="92"/>
      <c r="T4" s="75"/>
      <c r="U4" s="75"/>
      <c r="V4" s="92"/>
      <c r="W4" s="92"/>
      <c r="X4" s="75"/>
      <c r="Y4" s="75"/>
      <c r="Z4" s="92"/>
      <c r="AA4" s="92"/>
      <c r="AB4" s="75"/>
      <c r="AC4" s="75"/>
      <c r="AD4" s="73"/>
      <c r="AE4" s="75"/>
      <c r="AF4" s="73"/>
      <c r="AG4" s="73"/>
      <c r="AH4" s="73"/>
      <c r="AI4" s="78"/>
      <c r="AJ4" s="73"/>
      <c r="AK4" s="73"/>
    </row>
    <row r="5" spans="1:37" s="68" customFormat="1" ht="25.5" customHeight="1" x14ac:dyDescent="0.25">
      <c r="A5" s="203" t="s">
        <v>18</v>
      </c>
      <c r="B5" s="203"/>
      <c r="C5" s="149"/>
      <c r="D5" s="150"/>
      <c r="E5" s="73"/>
      <c r="F5" s="73"/>
      <c r="G5" s="74"/>
      <c r="H5" s="74"/>
      <c r="J5" s="75"/>
      <c r="K5" s="76"/>
      <c r="L5" s="77"/>
      <c r="M5" s="74" t="b">
        <f>AND(C5=Data!$G$24,INT(D5*100)&lt;&gt;D5*100)</f>
        <v>0</v>
      </c>
      <c r="N5" s="78"/>
      <c r="O5" s="78"/>
      <c r="P5" s="78"/>
      <c r="Q5" s="78"/>
      <c r="R5" s="92"/>
      <c r="S5" s="92"/>
      <c r="T5" s="75"/>
      <c r="U5" s="75"/>
      <c r="V5" s="92"/>
      <c r="W5" s="92"/>
      <c r="X5" s="75"/>
      <c r="Y5" s="75"/>
      <c r="Z5" s="92"/>
      <c r="AA5" s="92"/>
      <c r="AB5" s="75"/>
      <c r="AC5" s="75"/>
      <c r="AD5" s="73"/>
      <c r="AE5" s="75"/>
      <c r="AF5" s="73"/>
      <c r="AG5" s="73"/>
      <c r="AH5" s="73"/>
      <c r="AI5" s="78"/>
      <c r="AJ5" s="73"/>
      <c r="AK5" s="73"/>
    </row>
    <row r="6" spans="1:37" s="68" customFormat="1" ht="25.5" customHeight="1" x14ac:dyDescent="0.25">
      <c r="A6" s="203" t="s">
        <v>385</v>
      </c>
      <c r="B6" s="203"/>
      <c r="C6" s="149"/>
      <c r="D6" s="150"/>
      <c r="E6" s="73"/>
      <c r="F6" s="73"/>
      <c r="G6" s="74"/>
      <c r="H6" s="74"/>
      <c r="I6" s="74"/>
      <c r="J6" s="75"/>
      <c r="K6" s="76"/>
      <c r="L6" s="77"/>
      <c r="M6" s="74" t="b">
        <f>AND(C6=Data!$G$24,INT(D6*100)&lt;&gt;D6*100)</f>
        <v>0</v>
      </c>
      <c r="N6" s="78"/>
      <c r="O6" s="78"/>
      <c r="P6" s="78"/>
      <c r="Q6" s="78"/>
      <c r="R6" s="92"/>
      <c r="S6" s="92"/>
      <c r="T6" s="75"/>
      <c r="U6" s="75"/>
      <c r="V6" s="92"/>
      <c r="W6" s="92"/>
      <c r="X6" s="75"/>
      <c r="Y6" s="75"/>
      <c r="Z6" s="92"/>
      <c r="AA6" s="92"/>
      <c r="AB6" s="75"/>
      <c r="AC6" s="75"/>
      <c r="AD6" s="73"/>
      <c r="AE6" s="75"/>
      <c r="AF6" s="73"/>
      <c r="AG6" s="73"/>
      <c r="AH6" s="73"/>
      <c r="AI6" s="78"/>
      <c r="AJ6" s="73"/>
      <c r="AK6" s="73"/>
    </row>
    <row r="7" spans="1:37" s="68" customFormat="1" ht="25.5" customHeight="1" thickBot="1" x14ac:dyDescent="0.3">
      <c r="A7" s="203" t="s">
        <v>386</v>
      </c>
      <c r="B7" s="203"/>
      <c r="C7" s="149"/>
      <c r="D7" s="150"/>
      <c r="E7" s="73"/>
      <c r="F7" s="73"/>
      <c r="G7" s="74"/>
      <c r="H7" s="74"/>
      <c r="I7" s="74"/>
      <c r="J7" s="75"/>
      <c r="K7" s="76"/>
      <c r="L7" s="77"/>
      <c r="M7" s="74" t="b">
        <f>AND(C7=Data!$G$24,INT(D7*100)&lt;&gt;D7*100)</f>
        <v>0</v>
      </c>
      <c r="N7" s="78"/>
      <c r="O7" s="78"/>
      <c r="P7" s="78"/>
      <c r="Q7" s="78"/>
      <c r="R7" s="92"/>
      <c r="S7" s="92"/>
      <c r="T7" s="75"/>
      <c r="U7" s="75"/>
      <c r="V7" s="92"/>
      <c r="W7" s="92"/>
      <c r="X7" s="75"/>
      <c r="Y7" s="75"/>
      <c r="Z7" s="92"/>
      <c r="AA7" s="92"/>
      <c r="AB7" s="75"/>
      <c r="AC7" s="75"/>
      <c r="AD7" s="73"/>
      <c r="AE7" s="75"/>
      <c r="AF7" s="73"/>
      <c r="AG7" s="73"/>
      <c r="AH7" s="73"/>
      <c r="AI7" s="78"/>
      <c r="AJ7" s="73"/>
      <c r="AK7" s="73"/>
    </row>
    <row r="8" spans="1:37" s="68" customFormat="1" ht="34.5" customHeight="1" thickBot="1" x14ac:dyDescent="0.3">
      <c r="C8" s="69"/>
      <c r="D8" s="73"/>
      <c r="E8" s="73"/>
      <c r="F8" s="73"/>
      <c r="G8" s="74"/>
      <c r="H8" s="74"/>
      <c r="I8" s="130" t="s">
        <v>505</v>
      </c>
      <c r="J8" s="85">
        <f>SUMIF(B10:B208,"D*",J10:J208)</f>
        <v>0</v>
      </c>
      <c r="K8" s="76" t="s">
        <v>421</v>
      </c>
      <c r="L8" s="77" t="s">
        <v>422</v>
      </c>
      <c r="M8" s="71" t="s">
        <v>388</v>
      </c>
      <c r="N8" s="71" t="s">
        <v>396</v>
      </c>
      <c r="O8" s="71" t="s">
        <v>397</v>
      </c>
      <c r="P8" s="71" t="s">
        <v>398</v>
      </c>
      <c r="Q8" s="71" t="s">
        <v>391</v>
      </c>
      <c r="R8" s="92" t="s">
        <v>403</v>
      </c>
      <c r="S8" s="92" t="s">
        <v>402</v>
      </c>
      <c r="T8" s="70" t="s">
        <v>389</v>
      </c>
      <c r="U8" s="70" t="s">
        <v>390</v>
      </c>
      <c r="V8" s="92" t="s">
        <v>404</v>
      </c>
      <c r="W8" s="92" t="s">
        <v>405</v>
      </c>
      <c r="X8" s="70" t="s">
        <v>394</v>
      </c>
      <c r="Y8" s="70" t="s">
        <v>395</v>
      </c>
      <c r="Z8" s="92" t="s">
        <v>406</v>
      </c>
      <c r="AA8" s="92" t="s">
        <v>407</v>
      </c>
      <c r="AB8" s="70" t="s">
        <v>392</v>
      </c>
      <c r="AC8" s="70" t="s">
        <v>393</v>
      </c>
      <c r="AD8" s="63"/>
      <c r="AE8" s="70" t="s">
        <v>399</v>
      </c>
      <c r="AF8" s="63"/>
      <c r="AG8" s="70" t="s">
        <v>485</v>
      </c>
      <c r="AH8" s="70" t="s">
        <v>487</v>
      </c>
      <c r="AI8" s="71" t="s">
        <v>240</v>
      </c>
      <c r="AJ8" s="73"/>
      <c r="AK8" s="73"/>
    </row>
    <row r="9" spans="1:37" s="44" customFormat="1" ht="34.5" customHeight="1" thickBot="1" x14ac:dyDescent="0.3">
      <c r="A9" s="87" t="s">
        <v>16</v>
      </c>
      <c r="B9" s="88" t="s">
        <v>333</v>
      </c>
      <c r="C9" s="88" t="s">
        <v>17</v>
      </c>
      <c r="D9" s="88" t="s">
        <v>239</v>
      </c>
      <c r="E9" s="89" t="s">
        <v>328</v>
      </c>
      <c r="F9" s="89" t="s">
        <v>319</v>
      </c>
      <c r="G9" s="90" t="s">
        <v>331</v>
      </c>
      <c r="H9" s="91" t="s">
        <v>273</v>
      </c>
      <c r="I9" s="131" t="s">
        <v>400</v>
      </c>
      <c r="J9" s="134" t="s">
        <v>238</v>
      </c>
      <c r="K9" s="61"/>
      <c r="L9" s="62"/>
      <c r="M9" s="72"/>
      <c r="N9" s="72"/>
      <c r="O9" s="72"/>
      <c r="P9" s="72"/>
      <c r="Q9" s="72"/>
      <c r="R9" s="128"/>
      <c r="S9" s="128"/>
      <c r="T9" s="72"/>
      <c r="U9" s="72"/>
      <c r="V9" s="128"/>
      <c r="W9" s="128"/>
      <c r="X9" s="72"/>
      <c r="Y9" s="72"/>
      <c r="Z9" s="128"/>
      <c r="AA9" s="128"/>
      <c r="AB9" s="72"/>
      <c r="AC9" s="72"/>
      <c r="AD9" s="63"/>
      <c r="AE9" s="72"/>
      <c r="AF9" s="63"/>
      <c r="AG9" s="72"/>
      <c r="AH9" s="72"/>
      <c r="AI9" s="72"/>
      <c r="AJ9" s="63"/>
      <c r="AK9" s="63"/>
    </row>
    <row r="10" spans="1:37" ht="32.25" customHeight="1" x14ac:dyDescent="0.25">
      <c r="A10" s="57"/>
      <c r="B10" s="57"/>
      <c r="C10" s="59"/>
      <c r="D10" s="119"/>
      <c r="E10" s="86"/>
      <c r="F10" s="42"/>
      <c r="G10" s="58"/>
      <c r="H10" s="123"/>
      <c r="I10" s="133"/>
      <c r="J10" s="137">
        <f>AI10</f>
        <v>0</v>
      </c>
      <c r="K10" s="64" t="str">
        <f t="shared" ref="K10:K73" si="0">IF(C10&lt;&gt;"",VLOOKUP(C10,budgetLine11ext,2,FALSE),"0")</f>
        <v>0</v>
      </c>
      <c r="L10" s="65" t="str">
        <f t="shared" ref="L10:L73" si="1">IF(C10&lt;&gt;"",VLOOKUP(C10,budgetLine11ext,3,FALSE),"0")</f>
        <v>0</v>
      </c>
      <c r="M10" s="55">
        <f>SUMIFS($J:$J,$C:$C,Data!$B$6,$B:$B,$B10)</f>
        <v>0</v>
      </c>
      <c r="N10" s="55">
        <f>SUMIFS($J:$J,$C:$C,Data!$B$7,$B:$B,$B10)</f>
        <v>0</v>
      </c>
      <c r="O10" s="55">
        <f>SUMIFS($J:$J,$C:$C,Data!$B$8,$B:$B,$B10)</f>
        <v>0</v>
      </c>
      <c r="P10" s="55">
        <f>M10+N10+O10</f>
        <v>0</v>
      </c>
      <c r="Q10" s="55">
        <f>SUMIFS(J:J,K:K,"A",B:B,B10)</f>
        <v>0</v>
      </c>
      <c r="R10" s="25" t="b">
        <f>AND($L10="A",$C$5=Data!$G$24)</f>
        <v>0</v>
      </c>
      <c r="S10" s="25" t="b">
        <f>OR(OR(L10="AL",L10="AU"),AND($L10="A",$C$5=Data!$G$23))</f>
        <v>0</v>
      </c>
      <c r="T10" s="55">
        <f>IF(S10,$G10*$H10*$I10,0)</f>
        <v>0</v>
      </c>
      <c r="U10" s="55">
        <f t="shared" ref="U10:U73" si="2">IF(R10,P10*$D$5,0)</f>
        <v>0</v>
      </c>
      <c r="V10" s="25" t="b">
        <f>AND($L10="B",$C$6=Data!$G$24)</f>
        <v>0</v>
      </c>
      <c r="W10" s="25" t="b">
        <f>OR(OR(L10="BL",L10="BU"),AND($L10="B",$C$6=Data!$G$23))</f>
        <v>0</v>
      </c>
      <c r="X10" s="55">
        <f>IF(W10,$G10*$I10,0)</f>
        <v>0</v>
      </c>
      <c r="Y10" s="55">
        <f t="shared" ref="Y10:Y73" si="3">IF(V10,Q10*$D$6,0)</f>
        <v>0</v>
      </c>
      <c r="Z10" s="25" t="b">
        <f>AND($L10="C",$C$7=Data!$G$24)</f>
        <v>0</v>
      </c>
      <c r="AA10" s="25" t="b">
        <f>OR(OR(L10="CL",L10="CU"),AND($L10="C",$C$7=Data!$G$23))</f>
        <v>0</v>
      </c>
      <c r="AB10" s="55">
        <f>IF(AA10,$G10*$H10*$I10,0)</f>
        <v>0</v>
      </c>
      <c r="AC10" s="55">
        <f t="shared" ref="AC10:AC73" si="4">IF(Z10,Q10*$D$7,0)</f>
        <v>0</v>
      </c>
      <c r="AE10" s="55">
        <f>IF(OR(L10="D",L10="E",L10="F"),$G10*$I10,0)</f>
        <v>0</v>
      </c>
      <c r="AG10" s="125" t="b">
        <f>OR(AND($C$5=Data!$G$24,K10="A"),AND($C$6=Data!$G$24,K10="B"),AND($C$7=Data!$G$24,K10="C"))*COUNTIFS(B:B,B10,K:K,K10,B:B,"&lt;&gt;"&amp;"",C:C,"&lt;&gt;"&amp;"")&gt;1</f>
        <v>0</v>
      </c>
      <c r="AH10" s="125" t="b">
        <f>AND(AND(A10&lt;&gt;"",B10&lt;&gt;""),RIGHT(A10,1)&lt;&gt;MID(B10,3,1))</f>
        <v>0</v>
      </c>
      <c r="AI10" s="55">
        <f>T10+U10+X10+Y10+AB10+AC10+AE10</f>
        <v>0</v>
      </c>
    </row>
    <row r="11" spans="1:37" ht="30.75" customHeight="1" x14ac:dyDescent="0.25">
      <c r="A11" s="57"/>
      <c r="B11" s="57"/>
      <c r="C11" s="59"/>
      <c r="D11" s="119"/>
      <c r="E11" s="43"/>
      <c r="F11" s="43"/>
      <c r="G11" s="58"/>
      <c r="H11" s="123"/>
      <c r="I11" s="132"/>
      <c r="J11" s="135">
        <f t="shared" ref="J11:J74" si="5">AI11</f>
        <v>0</v>
      </c>
      <c r="K11" s="64" t="str">
        <f t="shared" si="0"/>
        <v>0</v>
      </c>
      <c r="L11" s="65" t="str">
        <f t="shared" si="1"/>
        <v>0</v>
      </c>
      <c r="M11" s="55">
        <f>SUMIFS($J:$J,$C:$C,Data!$B$6,$B:$B,$B11)</f>
        <v>0</v>
      </c>
      <c r="N11" s="55">
        <f>SUMIFS($J:$J,$C:$C,Data!$B$7,$B:$B,$B11)</f>
        <v>0</v>
      </c>
      <c r="O11" s="55">
        <f>SUMIFS($J:$J,$C:$C,Data!$B$8,$B:$B,$B11)</f>
        <v>0</v>
      </c>
      <c r="P11" s="55">
        <f t="shared" ref="P11:P74" si="6">M11+N11+O11</f>
        <v>0</v>
      </c>
      <c r="Q11" s="55">
        <f t="shared" ref="Q11:Q74" si="7">SUMIFS(J:J,L:L,"A*",B:B,B11)</f>
        <v>0</v>
      </c>
      <c r="R11" s="25" t="b">
        <f>AND($L11="A",$C$5=Data!$G$24)</f>
        <v>0</v>
      </c>
      <c r="S11" s="25" t="b">
        <f>AND($L11="A",$C$5=Data!$G$23)</f>
        <v>0</v>
      </c>
      <c r="T11" s="55">
        <f t="shared" ref="T11:T74" si="8">IF(S11,$G11*$H11*$I11,0)</f>
        <v>0</v>
      </c>
      <c r="U11" s="55">
        <f t="shared" si="2"/>
        <v>0</v>
      </c>
      <c r="V11" s="25" t="b">
        <f>AND($L11="B",$C$6=Data!$G$24)</f>
        <v>0</v>
      </c>
      <c r="W11" s="25" t="b">
        <f>AND($L11="B",$C$6=Data!$G$23)</f>
        <v>0</v>
      </c>
      <c r="X11" s="55">
        <f t="shared" ref="X11:X74" si="9">IF(W11,$G11*$I11,0)</f>
        <v>0</v>
      </c>
      <c r="Y11" s="55">
        <f t="shared" si="3"/>
        <v>0</v>
      </c>
      <c r="Z11" s="25" t="b">
        <f>AND($L11="C",$C$7=Data!$G$24)</f>
        <v>0</v>
      </c>
      <c r="AA11" s="25" t="b">
        <f>AND($L11="C",$C$7=Data!$G$23)</f>
        <v>0</v>
      </c>
      <c r="AB11" s="55">
        <f t="shared" ref="AB11:AB74" si="10">IF(AA11,$G11*$H11*$I11,0)</f>
        <v>0</v>
      </c>
      <c r="AC11" s="55">
        <f t="shared" si="4"/>
        <v>0</v>
      </c>
      <c r="AE11" s="55">
        <f t="shared" ref="AE11:AE74" si="11">IF(OR(L11="D",L11="E",L11="F"),$G11*$I11,0)</f>
        <v>0</v>
      </c>
      <c r="AG11" s="125" t="b">
        <f>OR(AND($C$5=Data!$G$24,K11="A"),AND($C$6=Data!$G$24,K11="B"),AND($C$7=Data!$G$24,K11="C"))*COUNTIFS(B:B,B11,K:K,K11,B:B,"&lt;&gt;"&amp;"",C:C,"&lt;&gt;"&amp;"")&gt;1</f>
        <v>0</v>
      </c>
      <c r="AH11" s="125" t="b">
        <f t="shared" ref="AH11:AH74" si="12">AND(AND(A11&lt;&gt;"",B11&lt;&gt;""),RIGHT(A11,1)&lt;&gt;MID(B11,3,1))</f>
        <v>0</v>
      </c>
      <c r="AI11" s="55">
        <f t="shared" ref="AI11:AI74" si="13">T11+U11+X11+Y11+AB11+AC11+AE11</f>
        <v>0</v>
      </c>
    </row>
    <row r="12" spans="1:37" ht="30.75" customHeight="1" x14ac:dyDescent="0.25">
      <c r="A12" s="57"/>
      <c r="B12" s="57"/>
      <c r="C12" s="59"/>
      <c r="D12" s="119"/>
      <c r="E12" s="43"/>
      <c r="F12" s="43"/>
      <c r="G12" s="58"/>
      <c r="H12" s="123"/>
      <c r="I12" s="132"/>
      <c r="J12" s="135">
        <f t="shared" si="5"/>
        <v>0</v>
      </c>
      <c r="K12" s="64" t="str">
        <f t="shared" si="0"/>
        <v>0</v>
      </c>
      <c r="L12" s="65" t="str">
        <f t="shared" si="1"/>
        <v>0</v>
      </c>
      <c r="M12" s="55">
        <f>SUMIFS($J:$J,$C:$C,Data!$B$6,$B:$B,$B12)</f>
        <v>0</v>
      </c>
      <c r="N12" s="55">
        <f>SUMIFS($J:$J,$C:$C,Data!$B$7,$B:$B,$B12)</f>
        <v>0</v>
      </c>
      <c r="O12" s="55">
        <f>SUMIFS($J:$J,$C:$C,Data!$B$8,$B:$B,$B12)</f>
        <v>0</v>
      </c>
      <c r="P12" s="55">
        <f t="shared" si="6"/>
        <v>0</v>
      </c>
      <c r="Q12" s="55">
        <f t="shared" si="7"/>
        <v>0</v>
      </c>
      <c r="R12" s="25" t="b">
        <f>AND($L12="A",$C$5=Data!$G$24)</f>
        <v>0</v>
      </c>
      <c r="S12" s="25" t="b">
        <f>AND($L12="A",$C$5=Data!$G$23)</f>
        <v>0</v>
      </c>
      <c r="T12" s="55">
        <f t="shared" si="8"/>
        <v>0</v>
      </c>
      <c r="U12" s="55">
        <f t="shared" si="2"/>
        <v>0</v>
      </c>
      <c r="V12" s="25" t="b">
        <f>AND($L12="B",$C$6=Data!$G$24)</f>
        <v>0</v>
      </c>
      <c r="W12" s="25" t="b">
        <f>AND($L12="B",$C$6=Data!$G$23)</f>
        <v>0</v>
      </c>
      <c r="X12" s="55">
        <f t="shared" si="9"/>
        <v>0</v>
      </c>
      <c r="Y12" s="55">
        <f t="shared" si="3"/>
        <v>0</v>
      </c>
      <c r="Z12" s="25" t="b">
        <f>AND($L12="C",$C$7=Data!$G$24)</f>
        <v>0</v>
      </c>
      <c r="AA12" s="25" t="b">
        <f>AND($L12="C",$C$7=Data!$G$23)</f>
        <v>0</v>
      </c>
      <c r="AB12" s="55">
        <f t="shared" si="10"/>
        <v>0</v>
      </c>
      <c r="AC12" s="55">
        <f t="shared" si="4"/>
        <v>0</v>
      </c>
      <c r="AE12" s="55">
        <f t="shared" si="11"/>
        <v>0</v>
      </c>
      <c r="AG12" s="125" t="b">
        <f>OR(AND($C$5=Data!$G$24,K12="A"),AND($C$6=Data!$G$24,K12="B"),AND($C$7=Data!$G$24,K12="C"))*COUNTIFS(B:B,B12,K:K,K12,B:B,"&lt;&gt;"&amp;"",C:C,"&lt;&gt;"&amp;"")&gt;1</f>
        <v>0</v>
      </c>
      <c r="AH12" s="125" t="b">
        <f t="shared" si="12"/>
        <v>0</v>
      </c>
      <c r="AI12" s="55">
        <f t="shared" si="13"/>
        <v>0</v>
      </c>
    </row>
    <row r="13" spans="1:37" ht="30.75" customHeight="1" x14ac:dyDescent="0.25">
      <c r="A13" s="57"/>
      <c r="B13" s="57"/>
      <c r="C13" s="59"/>
      <c r="D13" s="119"/>
      <c r="E13" s="124"/>
      <c r="F13" s="43"/>
      <c r="G13" s="58"/>
      <c r="H13" s="123"/>
      <c r="I13" s="132"/>
      <c r="J13" s="135">
        <f t="shared" si="5"/>
        <v>0</v>
      </c>
      <c r="K13" s="64" t="str">
        <f t="shared" si="0"/>
        <v>0</v>
      </c>
      <c r="L13" s="65" t="str">
        <f t="shared" si="1"/>
        <v>0</v>
      </c>
      <c r="M13" s="55">
        <f>SUMIFS($J:$J,$C:$C,Data!$B$6,$B:$B,$B13)</f>
        <v>0</v>
      </c>
      <c r="N13" s="55">
        <f>SUMIFS($J:$J,$C:$C,Data!$B$7,$B:$B,$B13)</f>
        <v>0</v>
      </c>
      <c r="O13" s="55">
        <f>SUMIFS($J:$J,$C:$C,Data!$B$8,$B:$B,$B13)</f>
        <v>0</v>
      </c>
      <c r="P13" s="55">
        <f t="shared" si="6"/>
        <v>0</v>
      </c>
      <c r="Q13" s="55">
        <f t="shared" si="7"/>
        <v>0</v>
      </c>
      <c r="R13" s="25" t="b">
        <f>AND($L13="A",$C$5=Data!$G$24)</f>
        <v>0</v>
      </c>
      <c r="S13" s="25" t="b">
        <f>AND($L13="A",$C$5=Data!$G$23)</f>
        <v>0</v>
      </c>
      <c r="T13" s="55">
        <f t="shared" si="8"/>
        <v>0</v>
      </c>
      <c r="U13" s="55">
        <f t="shared" si="2"/>
        <v>0</v>
      </c>
      <c r="V13" s="25" t="b">
        <f>AND($L13="B",$C$6=Data!$G$24)</f>
        <v>0</v>
      </c>
      <c r="W13" s="25" t="b">
        <f>AND($L13="B",$C$6=Data!$G$23)</f>
        <v>0</v>
      </c>
      <c r="X13" s="55">
        <f t="shared" si="9"/>
        <v>0</v>
      </c>
      <c r="Y13" s="55">
        <f t="shared" si="3"/>
        <v>0</v>
      </c>
      <c r="Z13" s="25" t="b">
        <f>AND($L13="C",$C$7=Data!$G$24)</f>
        <v>0</v>
      </c>
      <c r="AA13" s="25" t="b">
        <f>AND($L13="C",$C$7=Data!$G$23)</f>
        <v>0</v>
      </c>
      <c r="AB13" s="55">
        <f t="shared" si="10"/>
        <v>0</v>
      </c>
      <c r="AC13" s="55">
        <f t="shared" si="4"/>
        <v>0</v>
      </c>
      <c r="AE13" s="55">
        <f t="shared" si="11"/>
        <v>0</v>
      </c>
      <c r="AG13" s="125" t="b">
        <f>OR(AND($C$5=Data!$G$24,K13="A"),AND($C$6=Data!$G$24,K13="B"),AND($C$7=Data!$G$24,K13="C"))*COUNTIFS(B:B,B13,K:K,K13,B:B,"&lt;&gt;"&amp;"",C:C,"&lt;&gt;"&amp;"")&gt;1</f>
        <v>0</v>
      </c>
      <c r="AH13" s="125" t="b">
        <f t="shared" si="12"/>
        <v>0</v>
      </c>
      <c r="AI13" s="55">
        <f t="shared" si="13"/>
        <v>0</v>
      </c>
    </row>
    <row r="14" spans="1:37" ht="30.75" customHeight="1" x14ac:dyDescent="0.25">
      <c r="A14" s="57"/>
      <c r="B14" s="57"/>
      <c r="C14" s="59"/>
      <c r="D14" s="119"/>
      <c r="E14" s="124"/>
      <c r="F14" s="43"/>
      <c r="G14" s="58"/>
      <c r="H14" s="123"/>
      <c r="I14" s="132"/>
      <c r="J14" s="135">
        <f t="shared" si="5"/>
        <v>0</v>
      </c>
      <c r="K14" s="64" t="str">
        <f t="shared" si="0"/>
        <v>0</v>
      </c>
      <c r="L14" s="65" t="str">
        <f t="shared" si="1"/>
        <v>0</v>
      </c>
      <c r="M14" s="55">
        <f>SUMIFS($J:$J,$C:$C,Data!$B$6,$B:$B,$B14)</f>
        <v>0</v>
      </c>
      <c r="N14" s="55">
        <f>SUMIFS($J:$J,$C:$C,Data!$B$7,$B:$B,$B14)</f>
        <v>0</v>
      </c>
      <c r="O14" s="55">
        <f>SUMIFS($J:$J,$C:$C,Data!$B$8,$B:$B,$B14)</f>
        <v>0</v>
      </c>
      <c r="P14" s="55">
        <f t="shared" si="6"/>
        <v>0</v>
      </c>
      <c r="Q14" s="55">
        <f t="shared" si="7"/>
        <v>0</v>
      </c>
      <c r="R14" s="25" t="b">
        <f>AND($L14="A",$C$5=Data!$G$24)</f>
        <v>0</v>
      </c>
      <c r="S14" s="25" t="b">
        <f>AND($L14="A",$C$5=Data!$G$23)</f>
        <v>0</v>
      </c>
      <c r="T14" s="55">
        <f t="shared" si="8"/>
        <v>0</v>
      </c>
      <c r="U14" s="55">
        <f t="shared" si="2"/>
        <v>0</v>
      </c>
      <c r="V14" s="25" t="b">
        <f>AND($L14="B",$C$6=Data!$G$24)</f>
        <v>0</v>
      </c>
      <c r="W14" s="25" t="b">
        <f>AND($L14="B",$C$6=Data!$G$23)</f>
        <v>0</v>
      </c>
      <c r="X14" s="55">
        <f t="shared" si="9"/>
        <v>0</v>
      </c>
      <c r="Y14" s="55">
        <f t="shared" si="3"/>
        <v>0</v>
      </c>
      <c r="Z14" s="25" t="b">
        <f>AND($L14="C",$C$7=Data!$G$24)</f>
        <v>0</v>
      </c>
      <c r="AA14" s="25" t="b">
        <f>AND($L14="C",$C$7=Data!$G$23)</f>
        <v>0</v>
      </c>
      <c r="AB14" s="55">
        <f t="shared" si="10"/>
        <v>0</v>
      </c>
      <c r="AC14" s="55">
        <f t="shared" si="4"/>
        <v>0</v>
      </c>
      <c r="AE14" s="55">
        <f t="shared" si="11"/>
        <v>0</v>
      </c>
      <c r="AG14" s="125" t="b">
        <f>OR(AND($C$5=Data!$G$24,K14="A"),AND($C$6=Data!$G$24,K14="B"),AND($C$7=Data!$G$24,K14="C"))*COUNTIFS(B:B,B14,K:K,K14,B:B,"&lt;&gt;"&amp;"",C:C,"&lt;&gt;"&amp;"")&gt;1</f>
        <v>0</v>
      </c>
      <c r="AH14" s="125" t="b">
        <f t="shared" si="12"/>
        <v>0</v>
      </c>
      <c r="AI14" s="55">
        <f t="shared" si="13"/>
        <v>0</v>
      </c>
    </row>
    <row r="15" spans="1:37" ht="30.75" customHeight="1" x14ac:dyDescent="0.25">
      <c r="A15" s="57"/>
      <c r="B15" s="57"/>
      <c r="C15" s="59"/>
      <c r="D15" s="119"/>
      <c r="E15" s="124"/>
      <c r="F15" s="43"/>
      <c r="G15" s="58"/>
      <c r="H15" s="123"/>
      <c r="I15" s="132"/>
      <c r="J15" s="135">
        <f t="shared" si="5"/>
        <v>0</v>
      </c>
      <c r="K15" s="64" t="str">
        <f t="shared" si="0"/>
        <v>0</v>
      </c>
      <c r="L15" s="65" t="str">
        <f t="shared" si="1"/>
        <v>0</v>
      </c>
      <c r="M15" s="55">
        <f>SUMIFS($J:$J,$C:$C,Data!$B$6,$B:$B,$B15)</f>
        <v>0</v>
      </c>
      <c r="N15" s="55">
        <f>SUMIFS($J:$J,$C:$C,Data!$B$7,$B:$B,$B15)</f>
        <v>0</v>
      </c>
      <c r="O15" s="55">
        <f>SUMIFS($J:$J,$C:$C,Data!$B$8,$B:$B,$B15)</f>
        <v>0</v>
      </c>
      <c r="P15" s="55">
        <f t="shared" si="6"/>
        <v>0</v>
      </c>
      <c r="Q15" s="55">
        <f t="shared" si="7"/>
        <v>0</v>
      </c>
      <c r="R15" s="25" t="b">
        <f>AND($L15="A",$C$5=Data!$G$24)</f>
        <v>0</v>
      </c>
      <c r="S15" s="25" t="b">
        <f>AND($L15="A",$C$5=Data!$G$23)</f>
        <v>0</v>
      </c>
      <c r="T15" s="55">
        <f t="shared" si="8"/>
        <v>0</v>
      </c>
      <c r="U15" s="55">
        <f t="shared" si="2"/>
        <v>0</v>
      </c>
      <c r="V15" s="25" t="b">
        <f>AND($L15="B",$C$6=Data!$G$24)</f>
        <v>0</v>
      </c>
      <c r="W15" s="25" t="b">
        <f>AND($L15="B",$C$6=Data!$G$23)</f>
        <v>0</v>
      </c>
      <c r="X15" s="55">
        <f t="shared" si="9"/>
        <v>0</v>
      </c>
      <c r="Y15" s="55">
        <f t="shared" si="3"/>
        <v>0</v>
      </c>
      <c r="Z15" s="25" t="b">
        <f>AND($L15="C",$C$7=Data!$G$24)</f>
        <v>0</v>
      </c>
      <c r="AA15" s="25" t="b">
        <f>AND($L15="C",$C$7=Data!$G$23)</f>
        <v>0</v>
      </c>
      <c r="AB15" s="55">
        <f t="shared" si="10"/>
        <v>0</v>
      </c>
      <c r="AC15" s="55">
        <f t="shared" si="4"/>
        <v>0</v>
      </c>
      <c r="AE15" s="55">
        <f t="shared" si="11"/>
        <v>0</v>
      </c>
      <c r="AG15" s="125" t="b">
        <f>OR(AND($C$5=Data!$G$24,K15="A"),AND($C$6=Data!$G$24,K15="B"),AND($C$7=Data!$G$24,K15="C"))*COUNTIFS(B:B,B15,K:K,K15,B:B,"&lt;&gt;"&amp;"",C:C,"&lt;&gt;"&amp;"")&gt;1</f>
        <v>0</v>
      </c>
      <c r="AH15" s="125" t="b">
        <f t="shared" si="12"/>
        <v>0</v>
      </c>
      <c r="AI15" s="55">
        <f t="shared" si="13"/>
        <v>0</v>
      </c>
    </row>
    <row r="16" spans="1:37" ht="30.75" customHeight="1" x14ac:dyDescent="0.25">
      <c r="A16" s="57"/>
      <c r="B16" s="57"/>
      <c r="C16" s="59"/>
      <c r="D16" s="119"/>
      <c r="E16" s="43"/>
      <c r="F16" s="43"/>
      <c r="G16" s="58"/>
      <c r="H16" s="123"/>
      <c r="I16" s="132"/>
      <c r="J16" s="135">
        <f t="shared" si="5"/>
        <v>0</v>
      </c>
      <c r="K16" s="64" t="str">
        <f t="shared" si="0"/>
        <v>0</v>
      </c>
      <c r="L16" s="65" t="str">
        <f t="shared" si="1"/>
        <v>0</v>
      </c>
      <c r="M16" s="55">
        <f>SUMIFS($J:$J,$C:$C,Data!$B$6,$B:$B,$B16)</f>
        <v>0</v>
      </c>
      <c r="N16" s="55">
        <f>SUMIFS($J:$J,$C:$C,Data!$B$7,$B:$B,$B16)</f>
        <v>0</v>
      </c>
      <c r="O16" s="55">
        <f>SUMIFS($J:$J,$C:$C,Data!$B$8,$B:$B,$B16)</f>
        <v>0</v>
      </c>
      <c r="P16" s="55">
        <f t="shared" si="6"/>
        <v>0</v>
      </c>
      <c r="Q16" s="55">
        <f t="shared" si="7"/>
        <v>0</v>
      </c>
      <c r="R16" s="25" t="b">
        <f>AND($L16="A",$C$5=Data!$G$24)</f>
        <v>0</v>
      </c>
      <c r="S16" s="25" t="b">
        <f>AND($L16="A",$C$5=Data!$G$23)</f>
        <v>0</v>
      </c>
      <c r="T16" s="55">
        <f t="shared" si="8"/>
        <v>0</v>
      </c>
      <c r="U16" s="55">
        <f t="shared" si="2"/>
        <v>0</v>
      </c>
      <c r="V16" s="25" t="b">
        <f>AND($L16="B",$C$6=Data!$G$24)</f>
        <v>0</v>
      </c>
      <c r="W16" s="25" t="b">
        <f>AND($L16="B",$C$6=Data!$G$23)</f>
        <v>0</v>
      </c>
      <c r="X16" s="55">
        <f t="shared" si="9"/>
        <v>0</v>
      </c>
      <c r="Y16" s="55">
        <f t="shared" si="3"/>
        <v>0</v>
      </c>
      <c r="Z16" s="25" t="b">
        <f>AND($L16="C",$C$7=Data!$G$24)</f>
        <v>0</v>
      </c>
      <c r="AA16" s="25" t="b">
        <f>AND($L16="C",$C$7=Data!$G$23)</f>
        <v>0</v>
      </c>
      <c r="AB16" s="55">
        <f t="shared" si="10"/>
        <v>0</v>
      </c>
      <c r="AC16" s="55">
        <f t="shared" si="4"/>
        <v>0</v>
      </c>
      <c r="AE16" s="55">
        <f t="shared" si="11"/>
        <v>0</v>
      </c>
      <c r="AG16" s="125" t="b">
        <f>OR(AND($C$5=Data!$G$24,K16="A"),AND($C$6=Data!$G$24,K16="B"),AND($C$7=Data!$G$24,K16="C"))*COUNTIFS(B:B,B16,K:K,K16,B:B,"&lt;&gt;"&amp;"",C:C,"&lt;&gt;"&amp;"")&gt;1</f>
        <v>0</v>
      </c>
      <c r="AH16" s="125" t="b">
        <f t="shared" si="12"/>
        <v>0</v>
      </c>
      <c r="AI16" s="55">
        <f t="shared" si="13"/>
        <v>0</v>
      </c>
    </row>
    <row r="17" spans="1:35" ht="30.75" customHeight="1" x14ac:dyDescent="0.25">
      <c r="A17" s="57"/>
      <c r="B17" s="57"/>
      <c r="C17" s="59"/>
      <c r="D17" s="119"/>
      <c r="E17" s="43"/>
      <c r="F17" s="43"/>
      <c r="G17" s="58"/>
      <c r="H17" s="123"/>
      <c r="I17" s="132"/>
      <c r="J17" s="135">
        <f t="shared" si="5"/>
        <v>0</v>
      </c>
      <c r="K17" s="64" t="str">
        <f t="shared" si="0"/>
        <v>0</v>
      </c>
      <c r="L17" s="65" t="str">
        <f t="shared" si="1"/>
        <v>0</v>
      </c>
      <c r="M17" s="55">
        <f>SUMIFS($J:$J,$C:$C,Data!$B$6,$B:$B,$B17)</f>
        <v>0</v>
      </c>
      <c r="N17" s="55">
        <f>SUMIFS($J:$J,$C:$C,Data!$B$7,$B:$B,$B17)</f>
        <v>0</v>
      </c>
      <c r="O17" s="55">
        <f>SUMIFS($J:$J,$C:$C,Data!$B$8,$B:$B,$B17)</f>
        <v>0</v>
      </c>
      <c r="P17" s="55">
        <f t="shared" si="6"/>
        <v>0</v>
      </c>
      <c r="Q17" s="55">
        <f t="shared" si="7"/>
        <v>0</v>
      </c>
      <c r="R17" s="25" t="b">
        <f>AND($L17="A",$C$5=Data!$G$24)</f>
        <v>0</v>
      </c>
      <c r="S17" s="25" t="b">
        <f>AND($L17="A",$C$5=Data!$G$23)</f>
        <v>0</v>
      </c>
      <c r="T17" s="55">
        <f t="shared" si="8"/>
        <v>0</v>
      </c>
      <c r="U17" s="55">
        <f t="shared" si="2"/>
        <v>0</v>
      </c>
      <c r="V17" s="25" t="b">
        <f>AND($L17="B",$C$6=Data!$G$24)</f>
        <v>0</v>
      </c>
      <c r="W17" s="25" t="b">
        <f>AND($L17="B",$C$6=Data!$G$23)</f>
        <v>0</v>
      </c>
      <c r="X17" s="55">
        <f t="shared" si="9"/>
        <v>0</v>
      </c>
      <c r="Y17" s="55">
        <f t="shared" si="3"/>
        <v>0</v>
      </c>
      <c r="Z17" s="25" t="b">
        <f>AND($L17="C",$C$7=Data!$G$24)</f>
        <v>0</v>
      </c>
      <c r="AA17" s="25" t="b">
        <f>AND($L17="C",$C$7=Data!$G$23)</f>
        <v>0</v>
      </c>
      <c r="AB17" s="55">
        <f t="shared" si="10"/>
        <v>0</v>
      </c>
      <c r="AC17" s="55">
        <f t="shared" si="4"/>
        <v>0</v>
      </c>
      <c r="AE17" s="55">
        <f t="shared" si="11"/>
        <v>0</v>
      </c>
      <c r="AG17" s="125" t="b">
        <f>OR(AND($C$5=Data!$G$24,K17="A"),AND($C$6=Data!$G$24,K17="B"),AND($C$7=Data!$G$24,K17="C"))*COUNTIFS(B:B,B17,K:K,K17,B:B,"&lt;&gt;"&amp;"",C:C,"&lt;&gt;"&amp;"")&gt;1</f>
        <v>0</v>
      </c>
      <c r="AH17" s="125" t="b">
        <f t="shared" si="12"/>
        <v>0</v>
      </c>
      <c r="AI17" s="55">
        <f t="shared" si="13"/>
        <v>0</v>
      </c>
    </row>
    <row r="18" spans="1:35" ht="30.75" customHeight="1" x14ac:dyDescent="0.25">
      <c r="A18" s="57"/>
      <c r="B18" s="57"/>
      <c r="C18" s="59"/>
      <c r="D18" s="119"/>
      <c r="E18" s="43"/>
      <c r="F18" s="43"/>
      <c r="G18" s="58"/>
      <c r="H18" s="123"/>
      <c r="I18" s="132"/>
      <c r="J18" s="135">
        <f t="shared" si="5"/>
        <v>0</v>
      </c>
      <c r="K18" s="64" t="str">
        <f t="shared" si="0"/>
        <v>0</v>
      </c>
      <c r="L18" s="65" t="str">
        <f t="shared" si="1"/>
        <v>0</v>
      </c>
      <c r="M18" s="55">
        <f>SUMIFS($J:$J,$C:$C,Data!$B$6,$B:$B,$B18)</f>
        <v>0</v>
      </c>
      <c r="N18" s="55">
        <f>SUMIFS($J:$J,$C:$C,Data!$B$7,$B:$B,$B18)</f>
        <v>0</v>
      </c>
      <c r="O18" s="55">
        <f>SUMIFS($J:$J,$C:$C,Data!$B$8,$B:$B,$B18)</f>
        <v>0</v>
      </c>
      <c r="P18" s="55">
        <f t="shared" si="6"/>
        <v>0</v>
      </c>
      <c r="Q18" s="55">
        <f t="shared" si="7"/>
        <v>0</v>
      </c>
      <c r="R18" s="25" t="b">
        <f>AND($L18="A",$C$5=Data!$G$24)</f>
        <v>0</v>
      </c>
      <c r="S18" s="25" t="b">
        <f>AND($L18="A",$C$5=Data!$G$23)</f>
        <v>0</v>
      </c>
      <c r="T18" s="55">
        <f t="shared" si="8"/>
        <v>0</v>
      </c>
      <c r="U18" s="55">
        <f t="shared" si="2"/>
        <v>0</v>
      </c>
      <c r="V18" s="25" t="b">
        <f>AND($L18="B",$C$6=Data!$G$24)</f>
        <v>0</v>
      </c>
      <c r="W18" s="25" t="b">
        <f>AND($L18="B",$C$6=Data!$G$23)</f>
        <v>0</v>
      </c>
      <c r="X18" s="55">
        <f t="shared" si="9"/>
        <v>0</v>
      </c>
      <c r="Y18" s="55">
        <f t="shared" si="3"/>
        <v>0</v>
      </c>
      <c r="Z18" s="25" t="b">
        <f>AND($L18="C",$C$7=Data!$G$24)</f>
        <v>0</v>
      </c>
      <c r="AA18" s="25" t="b">
        <f>AND($L18="C",$C$7=Data!$G$23)</f>
        <v>0</v>
      </c>
      <c r="AB18" s="55">
        <f t="shared" si="10"/>
        <v>0</v>
      </c>
      <c r="AC18" s="55">
        <f t="shared" si="4"/>
        <v>0</v>
      </c>
      <c r="AE18" s="55">
        <f t="shared" si="11"/>
        <v>0</v>
      </c>
      <c r="AG18" s="125" t="b">
        <f>OR(AND($C$5=Data!$G$24,K18="A"),AND($C$6=Data!$G$24,K18="B"),AND($C$7=Data!$G$24,K18="C"))*COUNTIFS(B:B,B18,K:K,K18,B:B,"&lt;&gt;"&amp;"",C:C,"&lt;&gt;"&amp;"")&gt;1</f>
        <v>0</v>
      </c>
      <c r="AH18" s="125" t="b">
        <f t="shared" si="12"/>
        <v>0</v>
      </c>
      <c r="AI18" s="55">
        <f t="shared" si="13"/>
        <v>0</v>
      </c>
    </row>
    <row r="19" spans="1:35" ht="30.75" customHeight="1" x14ac:dyDescent="0.25">
      <c r="A19" s="57"/>
      <c r="B19" s="57"/>
      <c r="C19" s="59"/>
      <c r="D19" s="119"/>
      <c r="E19" s="43"/>
      <c r="F19" s="43"/>
      <c r="G19" s="58"/>
      <c r="H19" s="123"/>
      <c r="I19" s="132"/>
      <c r="J19" s="135">
        <f t="shared" si="5"/>
        <v>0</v>
      </c>
      <c r="K19" s="64" t="str">
        <f t="shared" si="0"/>
        <v>0</v>
      </c>
      <c r="L19" s="65" t="str">
        <f t="shared" si="1"/>
        <v>0</v>
      </c>
      <c r="M19" s="55">
        <f>SUMIFS($J:$J,$C:$C,Data!$B$6,$B:$B,$B19)</f>
        <v>0</v>
      </c>
      <c r="N19" s="55">
        <f>SUMIFS($J:$J,$C:$C,Data!$B$7,$B:$B,$B19)</f>
        <v>0</v>
      </c>
      <c r="O19" s="55">
        <f>SUMIFS($J:$J,$C:$C,Data!$B$8,$B:$B,$B19)</f>
        <v>0</v>
      </c>
      <c r="P19" s="55">
        <f t="shared" si="6"/>
        <v>0</v>
      </c>
      <c r="Q19" s="55">
        <f t="shared" si="7"/>
        <v>0</v>
      </c>
      <c r="R19" s="25" t="b">
        <f>AND($L19="A",$C$5=Data!$G$24)</f>
        <v>0</v>
      </c>
      <c r="S19" s="25" t="b">
        <f>AND($L19="A",$C$5=Data!$G$23)</f>
        <v>0</v>
      </c>
      <c r="T19" s="55">
        <f t="shared" si="8"/>
        <v>0</v>
      </c>
      <c r="U19" s="55">
        <f t="shared" si="2"/>
        <v>0</v>
      </c>
      <c r="V19" s="25" t="b">
        <f>AND($L19="B",$C$6=Data!$G$24)</f>
        <v>0</v>
      </c>
      <c r="W19" s="25" t="b">
        <f>AND($L19="B",$C$6=Data!$G$23)</f>
        <v>0</v>
      </c>
      <c r="X19" s="55">
        <f t="shared" si="9"/>
        <v>0</v>
      </c>
      <c r="Y19" s="55">
        <f t="shared" si="3"/>
        <v>0</v>
      </c>
      <c r="Z19" s="25" t="b">
        <f>AND($L19="C",$C$7=Data!$G$24)</f>
        <v>0</v>
      </c>
      <c r="AA19" s="25" t="b">
        <f>AND($L19="C",$C$7=Data!$G$23)</f>
        <v>0</v>
      </c>
      <c r="AB19" s="55">
        <f t="shared" si="10"/>
        <v>0</v>
      </c>
      <c r="AC19" s="55">
        <f t="shared" si="4"/>
        <v>0</v>
      </c>
      <c r="AE19" s="55">
        <f t="shared" si="11"/>
        <v>0</v>
      </c>
      <c r="AG19" s="125" t="b">
        <f>OR(AND($C$5=Data!$G$24,K19="A"),AND($C$6=Data!$G$24,K19="B"),AND($C$7=Data!$G$24,K19="C"))*COUNTIFS(B:B,B19,K:K,K19,B:B,"&lt;&gt;"&amp;"",C:C,"&lt;&gt;"&amp;"")&gt;1</f>
        <v>0</v>
      </c>
      <c r="AH19" s="125" t="b">
        <f t="shared" si="12"/>
        <v>0</v>
      </c>
      <c r="AI19" s="55">
        <f t="shared" si="13"/>
        <v>0</v>
      </c>
    </row>
    <row r="20" spans="1:35" ht="30.75" customHeight="1" x14ac:dyDescent="0.25">
      <c r="A20" s="57"/>
      <c r="B20" s="57"/>
      <c r="C20" s="59"/>
      <c r="D20" s="119"/>
      <c r="E20" s="43"/>
      <c r="F20" s="43"/>
      <c r="G20" s="58"/>
      <c r="H20" s="123"/>
      <c r="I20" s="132"/>
      <c r="J20" s="135">
        <f t="shared" si="5"/>
        <v>0</v>
      </c>
      <c r="K20" s="64" t="str">
        <f t="shared" si="0"/>
        <v>0</v>
      </c>
      <c r="L20" s="65" t="str">
        <f t="shared" si="1"/>
        <v>0</v>
      </c>
      <c r="M20" s="55">
        <f>SUMIFS($J:$J,$C:$C,Data!$B$6,$B:$B,$B20)</f>
        <v>0</v>
      </c>
      <c r="N20" s="55">
        <f>SUMIFS($J:$J,$C:$C,Data!$B$7,$B:$B,$B20)</f>
        <v>0</v>
      </c>
      <c r="O20" s="55">
        <f>SUMIFS($J:$J,$C:$C,Data!$B$8,$B:$B,$B20)</f>
        <v>0</v>
      </c>
      <c r="P20" s="55">
        <f t="shared" si="6"/>
        <v>0</v>
      </c>
      <c r="Q20" s="55">
        <f t="shared" si="7"/>
        <v>0</v>
      </c>
      <c r="R20" s="25" t="b">
        <f>AND($L20="A",$C$5=Data!$G$24)</f>
        <v>0</v>
      </c>
      <c r="S20" s="25" t="b">
        <f>AND($L20="A",$C$5=Data!$G$23)</f>
        <v>0</v>
      </c>
      <c r="T20" s="55">
        <f t="shared" si="8"/>
        <v>0</v>
      </c>
      <c r="U20" s="55">
        <f t="shared" si="2"/>
        <v>0</v>
      </c>
      <c r="V20" s="25" t="b">
        <f>AND($L20="B",$C$6=Data!$G$24)</f>
        <v>0</v>
      </c>
      <c r="W20" s="25" t="b">
        <f>AND($L20="B",$C$6=Data!$G$23)</f>
        <v>0</v>
      </c>
      <c r="X20" s="55">
        <f t="shared" si="9"/>
        <v>0</v>
      </c>
      <c r="Y20" s="55">
        <f t="shared" si="3"/>
        <v>0</v>
      </c>
      <c r="Z20" s="25" t="b">
        <f>AND($L20="C",$C$7=Data!$G$24)</f>
        <v>0</v>
      </c>
      <c r="AA20" s="25" t="b">
        <f>AND($L20="C",$C$7=Data!$G$23)</f>
        <v>0</v>
      </c>
      <c r="AB20" s="55">
        <f t="shared" si="10"/>
        <v>0</v>
      </c>
      <c r="AC20" s="55">
        <f t="shared" si="4"/>
        <v>0</v>
      </c>
      <c r="AE20" s="55">
        <f t="shared" si="11"/>
        <v>0</v>
      </c>
      <c r="AG20" s="125" t="b">
        <f>OR(AND($C$5=Data!$G$24,K20="A"),AND($C$6=Data!$G$24,K20="B"),AND($C$7=Data!$G$24,K20="C"))*COUNTIFS(B:B,B20,K:K,K20,B:B,"&lt;&gt;"&amp;"",C:C,"&lt;&gt;"&amp;"")&gt;1</f>
        <v>0</v>
      </c>
      <c r="AH20" s="125" t="b">
        <f t="shared" si="12"/>
        <v>0</v>
      </c>
      <c r="AI20" s="55">
        <f t="shared" si="13"/>
        <v>0</v>
      </c>
    </row>
    <row r="21" spans="1:35" ht="30.75" customHeight="1" x14ac:dyDescent="0.25">
      <c r="A21" s="57"/>
      <c r="B21" s="57"/>
      <c r="C21" s="59"/>
      <c r="D21" s="119"/>
      <c r="E21" s="43"/>
      <c r="F21" s="43"/>
      <c r="G21" s="58"/>
      <c r="H21" s="123"/>
      <c r="I21" s="132"/>
      <c r="J21" s="135">
        <f t="shared" si="5"/>
        <v>0</v>
      </c>
      <c r="K21" s="64" t="str">
        <f t="shared" si="0"/>
        <v>0</v>
      </c>
      <c r="L21" s="65" t="str">
        <f t="shared" si="1"/>
        <v>0</v>
      </c>
      <c r="M21" s="55">
        <f>SUMIFS($J:$J,$C:$C,Data!$B$6,$B:$B,$B21)</f>
        <v>0</v>
      </c>
      <c r="N21" s="55">
        <f>SUMIFS($J:$J,$C:$C,Data!$B$7,$B:$B,$B21)</f>
        <v>0</v>
      </c>
      <c r="O21" s="55">
        <f>SUMIFS($J:$J,$C:$C,Data!$B$8,$B:$B,$B21)</f>
        <v>0</v>
      </c>
      <c r="P21" s="55">
        <f t="shared" si="6"/>
        <v>0</v>
      </c>
      <c r="Q21" s="55">
        <f t="shared" si="7"/>
        <v>0</v>
      </c>
      <c r="R21" s="25" t="b">
        <f>AND($L21="A",$C$5=Data!$G$24)</f>
        <v>0</v>
      </c>
      <c r="S21" s="25" t="b">
        <f>AND($L21="A",$C$5=Data!$G$23)</f>
        <v>0</v>
      </c>
      <c r="T21" s="55">
        <f t="shared" si="8"/>
        <v>0</v>
      </c>
      <c r="U21" s="55">
        <f t="shared" si="2"/>
        <v>0</v>
      </c>
      <c r="V21" s="25" t="b">
        <f>AND($L21="B",$C$6=Data!$G$24)</f>
        <v>0</v>
      </c>
      <c r="W21" s="25" t="b">
        <f>AND($L21="B",$C$6=Data!$G$23)</f>
        <v>0</v>
      </c>
      <c r="X21" s="55">
        <f t="shared" si="9"/>
        <v>0</v>
      </c>
      <c r="Y21" s="55">
        <f t="shared" si="3"/>
        <v>0</v>
      </c>
      <c r="Z21" s="25" t="b">
        <f>AND($L21="C",$C$7=Data!$G$24)</f>
        <v>0</v>
      </c>
      <c r="AA21" s="25" t="b">
        <f>AND($L21="C",$C$7=Data!$G$23)</f>
        <v>0</v>
      </c>
      <c r="AB21" s="55">
        <f t="shared" si="10"/>
        <v>0</v>
      </c>
      <c r="AC21" s="55">
        <f t="shared" si="4"/>
        <v>0</v>
      </c>
      <c r="AE21" s="55">
        <f t="shared" si="11"/>
        <v>0</v>
      </c>
      <c r="AG21" s="125" t="b">
        <f>OR(AND($C$5=Data!$G$24,K21="A"),AND($C$6=Data!$G$24,K21="B"),AND($C$7=Data!$G$24,K21="C"))*COUNTIFS(B:B,B21,K:K,K21,B:B,"&lt;&gt;"&amp;"",C:C,"&lt;&gt;"&amp;"")&gt;1</f>
        <v>0</v>
      </c>
      <c r="AH21" s="125" t="b">
        <f t="shared" si="12"/>
        <v>0</v>
      </c>
      <c r="AI21" s="55">
        <f t="shared" si="13"/>
        <v>0</v>
      </c>
    </row>
    <row r="22" spans="1:35" ht="30.75" customHeight="1" x14ac:dyDescent="0.25">
      <c r="A22" s="57"/>
      <c r="B22" s="57"/>
      <c r="C22" s="59"/>
      <c r="D22" s="119"/>
      <c r="E22" s="43"/>
      <c r="F22" s="43"/>
      <c r="G22" s="58"/>
      <c r="H22" s="123"/>
      <c r="I22" s="132"/>
      <c r="J22" s="135">
        <f t="shared" si="5"/>
        <v>0</v>
      </c>
      <c r="K22" s="64" t="str">
        <f t="shared" si="0"/>
        <v>0</v>
      </c>
      <c r="L22" s="65" t="str">
        <f t="shared" si="1"/>
        <v>0</v>
      </c>
      <c r="M22" s="55">
        <f>SUMIFS($J:$J,$C:$C,Data!$B$6,$B:$B,$B22)</f>
        <v>0</v>
      </c>
      <c r="N22" s="55">
        <f>SUMIFS($J:$J,$C:$C,Data!$B$7,$B:$B,$B22)</f>
        <v>0</v>
      </c>
      <c r="O22" s="55">
        <f>SUMIFS($J:$J,$C:$C,Data!$B$8,$B:$B,$B22)</f>
        <v>0</v>
      </c>
      <c r="P22" s="55">
        <f t="shared" si="6"/>
        <v>0</v>
      </c>
      <c r="Q22" s="55">
        <f t="shared" si="7"/>
        <v>0</v>
      </c>
      <c r="R22" s="25" t="b">
        <f>AND($L22="A",$C$5=Data!$G$24)</f>
        <v>0</v>
      </c>
      <c r="S22" s="25" t="b">
        <f>AND($L22="A",$C$5=Data!$G$23)</f>
        <v>0</v>
      </c>
      <c r="T22" s="55">
        <f t="shared" si="8"/>
        <v>0</v>
      </c>
      <c r="U22" s="55">
        <f t="shared" si="2"/>
        <v>0</v>
      </c>
      <c r="V22" s="25" t="b">
        <f>AND($L22="B",$C$6=Data!$G$24)</f>
        <v>0</v>
      </c>
      <c r="W22" s="25" t="b">
        <f>AND($L22="B",$C$6=Data!$G$23)</f>
        <v>0</v>
      </c>
      <c r="X22" s="55">
        <f t="shared" si="9"/>
        <v>0</v>
      </c>
      <c r="Y22" s="55">
        <f t="shared" si="3"/>
        <v>0</v>
      </c>
      <c r="Z22" s="25" t="b">
        <f>AND($L22="C",$C$7=Data!$G$24)</f>
        <v>0</v>
      </c>
      <c r="AA22" s="25" t="b">
        <f>AND($L22="C",$C$7=Data!$G$23)</f>
        <v>0</v>
      </c>
      <c r="AB22" s="55">
        <f t="shared" si="10"/>
        <v>0</v>
      </c>
      <c r="AC22" s="55">
        <f t="shared" si="4"/>
        <v>0</v>
      </c>
      <c r="AE22" s="55">
        <f t="shared" si="11"/>
        <v>0</v>
      </c>
      <c r="AG22" s="125" t="b">
        <f>OR(AND($C$5=Data!$G$24,K22="A"),AND($C$6=Data!$G$24,K22="B"),AND($C$7=Data!$G$24,K22="C"))*COUNTIFS(B:B,B22,K:K,K22,B:B,"&lt;&gt;"&amp;"",C:C,"&lt;&gt;"&amp;"")&gt;1</f>
        <v>0</v>
      </c>
      <c r="AH22" s="125" t="b">
        <f t="shared" si="12"/>
        <v>0</v>
      </c>
      <c r="AI22" s="55">
        <f t="shared" si="13"/>
        <v>0</v>
      </c>
    </row>
    <row r="23" spans="1:35" ht="30.75" customHeight="1" x14ac:dyDescent="0.25">
      <c r="A23" s="57"/>
      <c r="B23" s="57"/>
      <c r="C23" s="59"/>
      <c r="D23" s="119"/>
      <c r="E23" s="43"/>
      <c r="F23" s="43"/>
      <c r="G23" s="58"/>
      <c r="H23" s="123"/>
      <c r="I23" s="132"/>
      <c r="J23" s="135">
        <f t="shared" si="5"/>
        <v>0</v>
      </c>
      <c r="K23" s="64" t="str">
        <f t="shared" si="0"/>
        <v>0</v>
      </c>
      <c r="L23" s="65" t="str">
        <f t="shared" si="1"/>
        <v>0</v>
      </c>
      <c r="M23" s="55">
        <f>SUMIFS($J:$J,$C:$C,Data!$B$6,$B:$B,$B23)</f>
        <v>0</v>
      </c>
      <c r="N23" s="55">
        <f>SUMIFS($J:$J,$C:$C,Data!$B$7,$B:$B,$B23)</f>
        <v>0</v>
      </c>
      <c r="O23" s="55">
        <f>SUMIFS($J:$J,$C:$C,Data!$B$8,$B:$B,$B23)</f>
        <v>0</v>
      </c>
      <c r="P23" s="55">
        <f t="shared" si="6"/>
        <v>0</v>
      </c>
      <c r="Q23" s="55">
        <f t="shared" si="7"/>
        <v>0</v>
      </c>
      <c r="R23" s="25" t="b">
        <f>AND($L23="A",$C$5=Data!$G$24)</f>
        <v>0</v>
      </c>
      <c r="S23" s="25" t="b">
        <f>AND($L23="A",$C$5=Data!$G$23)</f>
        <v>0</v>
      </c>
      <c r="T23" s="55">
        <f t="shared" si="8"/>
        <v>0</v>
      </c>
      <c r="U23" s="55">
        <f t="shared" si="2"/>
        <v>0</v>
      </c>
      <c r="V23" s="25" t="b">
        <f>AND($L23="B",$C$6=Data!$G$24)</f>
        <v>0</v>
      </c>
      <c r="W23" s="25" t="b">
        <f>AND($L23="B",$C$6=Data!$G$23)</f>
        <v>0</v>
      </c>
      <c r="X23" s="55">
        <f t="shared" si="9"/>
        <v>0</v>
      </c>
      <c r="Y23" s="55">
        <f t="shared" si="3"/>
        <v>0</v>
      </c>
      <c r="Z23" s="25" t="b">
        <f>AND($L23="C",$C$7=Data!$G$24)</f>
        <v>0</v>
      </c>
      <c r="AA23" s="25" t="b">
        <f>AND($L23="C",$C$7=Data!$G$23)</f>
        <v>0</v>
      </c>
      <c r="AB23" s="55">
        <f t="shared" si="10"/>
        <v>0</v>
      </c>
      <c r="AC23" s="55">
        <f t="shared" si="4"/>
        <v>0</v>
      </c>
      <c r="AE23" s="55">
        <f t="shared" si="11"/>
        <v>0</v>
      </c>
      <c r="AG23" s="125" t="b">
        <f>OR(AND($C$5=Data!$G$24,K23="A"),AND($C$6=Data!$G$24,K23="B"),AND($C$7=Data!$G$24,K23="C"))*COUNTIFS(B:B,B23,K:K,K23,B:B,"&lt;&gt;"&amp;"",C:C,"&lt;&gt;"&amp;"")&gt;1</f>
        <v>0</v>
      </c>
      <c r="AH23" s="125" t="b">
        <f t="shared" si="12"/>
        <v>0</v>
      </c>
      <c r="AI23" s="55">
        <f t="shared" si="13"/>
        <v>0</v>
      </c>
    </row>
    <row r="24" spans="1:35" ht="30.75" customHeight="1" x14ac:dyDescent="0.25">
      <c r="A24" s="57"/>
      <c r="B24" s="57"/>
      <c r="C24" s="59"/>
      <c r="D24" s="119"/>
      <c r="E24" s="43"/>
      <c r="F24" s="43"/>
      <c r="G24" s="58"/>
      <c r="H24" s="123"/>
      <c r="I24" s="132"/>
      <c r="J24" s="135">
        <f t="shared" si="5"/>
        <v>0</v>
      </c>
      <c r="K24" s="64" t="str">
        <f t="shared" si="0"/>
        <v>0</v>
      </c>
      <c r="L24" s="65" t="str">
        <f t="shared" si="1"/>
        <v>0</v>
      </c>
      <c r="M24" s="55">
        <f>SUMIFS($J:$J,$C:$C,Data!$B$6,$B:$B,$B24)</f>
        <v>0</v>
      </c>
      <c r="N24" s="55">
        <f>SUMIFS($J:$J,$C:$C,Data!$B$7,$B:$B,$B24)</f>
        <v>0</v>
      </c>
      <c r="O24" s="55">
        <f>SUMIFS($J:$J,$C:$C,Data!$B$8,$B:$B,$B24)</f>
        <v>0</v>
      </c>
      <c r="P24" s="55">
        <f t="shared" si="6"/>
        <v>0</v>
      </c>
      <c r="Q24" s="55">
        <f t="shared" si="7"/>
        <v>0</v>
      </c>
      <c r="R24" s="25" t="b">
        <f>AND($L24="A",$C$5=Data!$G$24)</f>
        <v>0</v>
      </c>
      <c r="S24" s="25" t="b">
        <f>AND($L24="A",$C$5=Data!$G$23)</f>
        <v>0</v>
      </c>
      <c r="T24" s="55">
        <f t="shared" si="8"/>
        <v>0</v>
      </c>
      <c r="U24" s="55">
        <f t="shared" si="2"/>
        <v>0</v>
      </c>
      <c r="V24" s="25" t="b">
        <f>AND($L24="B",$C$6=Data!$G$24)</f>
        <v>0</v>
      </c>
      <c r="W24" s="25" t="b">
        <f>AND($L24="B",$C$6=Data!$G$23)</f>
        <v>0</v>
      </c>
      <c r="X24" s="55">
        <f t="shared" si="9"/>
        <v>0</v>
      </c>
      <c r="Y24" s="55">
        <f t="shared" si="3"/>
        <v>0</v>
      </c>
      <c r="Z24" s="25" t="b">
        <f>AND($L24="C",$C$7=Data!$G$24)</f>
        <v>0</v>
      </c>
      <c r="AA24" s="25" t="b">
        <f>AND($L24="C",$C$7=Data!$G$23)</f>
        <v>0</v>
      </c>
      <c r="AB24" s="55">
        <f t="shared" si="10"/>
        <v>0</v>
      </c>
      <c r="AC24" s="55">
        <f t="shared" si="4"/>
        <v>0</v>
      </c>
      <c r="AE24" s="55">
        <f t="shared" si="11"/>
        <v>0</v>
      </c>
      <c r="AG24" s="125" t="b">
        <f>OR(AND($C$5=Data!$G$24,K24="A"),AND($C$6=Data!$G$24,K24="B"),AND($C$7=Data!$G$24,K24="C"))*COUNTIFS(B:B,B24,K:K,K24,B:B,"&lt;&gt;"&amp;"",C:C,"&lt;&gt;"&amp;"")&gt;1</f>
        <v>0</v>
      </c>
      <c r="AH24" s="125" t="b">
        <f t="shared" si="12"/>
        <v>0</v>
      </c>
      <c r="AI24" s="55">
        <f t="shared" si="13"/>
        <v>0</v>
      </c>
    </row>
    <row r="25" spans="1:35" ht="30.75" customHeight="1" x14ac:dyDescent="0.25">
      <c r="A25" s="57"/>
      <c r="B25" s="57"/>
      <c r="C25" s="59"/>
      <c r="D25" s="119"/>
      <c r="E25" s="43"/>
      <c r="F25" s="43"/>
      <c r="G25" s="58"/>
      <c r="H25" s="123"/>
      <c r="I25" s="132"/>
      <c r="J25" s="135">
        <f t="shared" si="5"/>
        <v>0</v>
      </c>
      <c r="K25" s="64" t="str">
        <f t="shared" si="0"/>
        <v>0</v>
      </c>
      <c r="L25" s="65" t="str">
        <f t="shared" si="1"/>
        <v>0</v>
      </c>
      <c r="M25" s="55">
        <f>SUMIFS($J:$J,$C:$C,Data!$B$6,$B:$B,$B25)</f>
        <v>0</v>
      </c>
      <c r="N25" s="55">
        <f>SUMIFS($J:$J,$C:$C,Data!$B$7,$B:$B,$B25)</f>
        <v>0</v>
      </c>
      <c r="O25" s="55">
        <f>SUMIFS($J:$J,$C:$C,Data!$B$8,$B:$B,$B25)</f>
        <v>0</v>
      </c>
      <c r="P25" s="55">
        <f t="shared" si="6"/>
        <v>0</v>
      </c>
      <c r="Q25" s="55">
        <f t="shared" si="7"/>
        <v>0</v>
      </c>
      <c r="R25" s="25" t="b">
        <f>AND($L25="A",$C$5=Data!$G$24)</f>
        <v>0</v>
      </c>
      <c r="S25" s="25" t="b">
        <f>AND($L25="A",$C$5=Data!$G$23)</f>
        <v>0</v>
      </c>
      <c r="T25" s="55">
        <f t="shared" si="8"/>
        <v>0</v>
      </c>
      <c r="U25" s="55">
        <f t="shared" si="2"/>
        <v>0</v>
      </c>
      <c r="V25" s="25" t="b">
        <f>AND($L25="B",$C$6=Data!$G$24)</f>
        <v>0</v>
      </c>
      <c r="W25" s="25" t="b">
        <f>AND($L25="B",$C$6=Data!$G$23)</f>
        <v>0</v>
      </c>
      <c r="X25" s="55">
        <f t="shared" si="9"/>
        <v>0</v>
      </c>
      <c r="Y25" s="55">
        <f t="shared" si="3"/>
        <v>0</v>
      </c>
      <c r="Z25" s="25" t="b">
        <f>AND($L25="C",$C$7=Data!$G$24)</f>
        <v>0</v>
      </c>
      <c r="AA25" s="25" t="b">
        <f>AND($L25="C",$C$7=Data!$G$23)</f>
        <v>0</v>
      </c>
      <c r="AB25" s="55">
        <f t="shared" si="10"/>
        <v>0</v>
      </c>
      <c r="AC25" s="55">
        <f t="shared" si="4"/>
        <v>0</v>
      </c>
      <c r="AE25" s="55">
        <f t="shared" si="11"/>
        <v>0</v>
      </c>
      <c r="AG25" s="125" t="b">
        <f>OR(AND($C$5=Data!$G$24,K25="A"),AND($C$6=Data!$G$24,K25="B"),AND($C$7=Data!$G$24,K25="C"))*COUNTIFS(B:B,B25,K:K,K25,B:B,"&lt;&gt;"&amp;"",C:C,"&lt;&gt;"&amp;"")&gt;1</f>
        <v>0</v>
      </c>
      <c r="AH25" s="125" t="b">
        <f t="shared" si="12"/>
        <v>0</v>
      </c>
      <c r="AI25" s="55">
        <f t="shared" si="13"/>
        <v>0</v>
      </c>
    </row>
    <row r="26" spans="1:35" ht="30.75" customHeight="1" x14ac:dyDescent="0.25">
      <c r="A26" s="57"/>
      <c r="B26" s="57"/>
      <c r="C26" s="59"/>
      <c r="D26" s="119"/>
      <c r="E26" s="43"/>
      <c r="F26" s="43"/>
      <c r="G26" s="58"/>
      <c r="H26" s="123"/>
      <c r="I26" s="132"/>
      <c r="J26" s="135">
        <f t="shared" si="5"/>
        <v>0</v>
      </c>
      <c r="K26" s="64" t="str">
        <f t="shared" si="0"/>
        <v>0</v>
      </c>
      <c r="L26" s="65" t="str">
        <f t="shared" si="1"/>
        <v>0</v>
      </c>
      <c r="M26" s="55">
        <f>SUMIFS($J:$J,$C:$C,Data!$B$6,$B:$B,$B26)</f>
        <v>0</v>
      </c>
      <c r="N26" s="55">
        <f>SUMIFS($J:$J,$C:$C,Data!$B$7,$B:$B,$B26)</f>
        <v>0</v>
      </c>
      <c r="O26" s="55">
        <f>SUMIFS($J:$J,$C:$C,Data!$B$8,$B:$B,$B26)</f>
        <v>0</v>
      </c>
      <c r="P26" s="55">
        <f t="shared" si="6"/>
        <v>0</v>
      </c>
      <c r="Q26" s="55">
        <f t="shared" si="7"/>
        <v>0</v>
      </c>
      <c r="R26" s="25" t="b">
        <f>AND($L26="A",$C$5=Data!$G$24)</f>
        <v>0</v>
      </c>
      <c r="S26" s="25" t="b">
        <f>AND($L26="A",$C$5=Data!$G$23)</f>
        <v>0</v>
      </c>
      <c r="T26" s="55">
        <f t="shared" si="8"/>
        <v>0</v>
      </c>
      <c r="U26" s="55">
        <f t="shared" si="2"/>
        <v>0</v>
      </c>
      <c r="V26" s="25" t="b">
        <f>AND($L26="B",$C$6=Data!$G$24)</f>
        <v>0</v>
      </c>
      <c r="W26" s="25" t="b">
        <f>AND($L26="B",$C$6=Data!$G$23)</f>
        <v>0</v>
      </c>
      <c r="X26" s="55">
        <f t="shared" si="9"/>
        <v>0</v>
      </c>
      <c r="Y26" s="55">
        <f t="shared" si="3"/>
        <v>0</v>
      </c>
      <c r="Z26" s="25" t="b">
        <f>AND($L26="C",$C$7=Data!$G$24)</f>
        <v>0</v>
      </c>
      <c r="AA26" s="25" t="b">
        <f>AND($L26="C",$C$7=Data!$G$23)</f>
        <v>0</v>
      </c>
      <c r="AB26" s="55">
        <f t="shared" si="10"/>
        <v>0</v>
      </c>
      <c r="AC26" s="55">
        <f t="shared" si="4"/>
        <v>0</v>
      </c>
      <c r="AE26" s="55">
        <f t="shared" si="11"/>
        <v>0</v>
      </c>
      <c r="AG26" s="125" t="b">
        <f>OR(AND($C$5=Data!$G$24,K26="A"),AND($C$6=Data!$G$24,K26="B"),AND($C$7=Data!$G$24,K26="C"))*COUNTIFS(B:B,B26,K:K,K26,B:B,"&lt;&gt;"&amp;"",C:C,"&lt;&gt;"&amp;"")&gt;1</f>
        <v>0</v>
      </c>
      <c r="AH26" s="125" t="b">
        <f t="shared" si="12"/>
        <v>0</v>
      </c>
      <c r="AI26" s="55">
        <f t="shared" si="13"/>
        <v>0</v>
      </c>
    </row>
    <row r="27" spans="1:35" ht="30.75" customHeight="1" x14ac:dyDescent="0.25">
      <c r="A27" s="57"/>
      <c r="B27" s="57"/>
      <c r="C27" s="59"/>
      <c r="D27" s="119"/>
      <c r="E27" s="43"/>
      <c r="F27" s="43"/>
      <c r="G27" s="58"/>
      <c r="H27" s="123"/>
      <c r="I27" s="132"/>
      <c r="J27" s="135">
        <f t="shared" si="5"/>
        <v>0</v>
      </c>
      <c r="K27" s="64" t="str">
        <f t="shared" si="0"/>
        <v>0</v>
      </c>
      <c r="L27" s="65" t="str">
        <f t="shared" si="1"/>
        <v>0</v>
      </c>
      <c r="M27" s="55">
        <f>SUMIFS($J:$J,$C:$C,Data!$B$6,$B:$B,$B27)</f>
        <v>0</v>
      </c>
      <c r="N27" s="55">
        <f>SUMIFS($J:$J,$C:$C,Data!$B$7,$B:$B,$B27)</f>
        <v>0</v>
      </c>
      <c r="O27" s="55">
        <f>SUMIFS($J:$J,$C:$C,Data!$B$8,$B:$B,$B27)</f>
        <v>0</v>
      </c>
      <c r="P27" s="55">
        <f t="shared" si="6"/>
        <v>0</v>
      </c>
      <c r="Q27" s="55">
        <f t="shared" si="7"/>
        <v>0</v>
      </c>
      <c r="R27" s="25" t="b">
        <f>AND($L27="A",$C$5=Data!$G$24)</f>
        <v>0</v>
      </c>
      <c r="S27" s="25" t="b">
        <f>AND($L27="A",$C$5=Data!$G$23)</f>
        <v>0</v>
      </c>
      <c r="T27" s="55">
        <f t="shared" si="8"/>
        <v>0</v>
      </c>
      <c r="U27" s="55">
        <f t="shared" si="2"/>
        <v>0</v>
      </c>
      <c r="V27" s="25" t="b">
        <f>AND($L27="B",$C$6=Data!$G$24)</f>
        <v>0</v>
      </c>
      <c r="W27" s="25" t="b">
        <f>AND($L27="B",$C$6=Data!$G$23)</f>
        <v>0</v>
      </c>
      <c r="X27" s="55">
        <f t="shared" si="9"/>
        <v>0</v>
      </c>
      <c r="Y27" s="55">
        <f t="shared" si="3"/>
        <v>0</v>
      </c>
      <c r="Z27" s="25" t="b">
        <f>AND($L27="C",$C$7=Data!$G$24)</f>
        <v>0</v>
      </c>
      <c r="AA27" s="25" t="b">
        <f>AND($L27="C",$C$7=Data!$G$23)</f>
        <v>0</v>
      </c>
      <c r="AB27" s="55">
        <f t="shared" si="10"/>
        <v>0</v>
      </c>
      <c r="AC27" s="55">
        <f t="shared" si="4"/>
        <v>0</v>
      </c>
      <c r="AE27" s="55">
        <f t="shared" si="11"/>
        <v>0</v>
      </c>
      <c r="AG27" s="125" t="b">
        <f>OR(AND($C$5=Data!$G$24,K27="A"),AND($C$6=Data!$G$24,K27="B"),AND($C$7=Data!$G$24,K27="C"))*COUNTIFS(B:B,B27,K:K,K27,B:B,"&lt;&gt;"&amp;"",C:C,"&lt;&gt;"&amp;"")&gt;1</f>
        <v>0</v>
      </c>
      <c r="AH27" s="125" t="b">
        <f t="shared" si="12"/>
        <v>0</v>
      </c>
      <c r="AI27" s="55">
        <f t="shared" si="13"/>
        <v>0</v>
      </c>
    </row>
    <row r="28" spans="1:35" ht="30.75" customHeight="1" x14ac:dyDescent="0.25">
      <c r="A28" s="57"/>
      <c r="B28" s="57"/>
      <c r="C28" s="59"/>
      <c r="D28" s="119"/>
      <c r="E28" s="43"/>
      <c r="F28" s="43"/>
      <c r="G28" s="58"/>
      <c r="H28" s="123"/>
      <c r="I28" s="132"/>
      <c r="J28" s="135">
        <f t="shared" si="5"/>
        <v>0</v>
      </c>
      <c r="K28" s="64" t="str">
        <f t="shared" si="0"/>
        <v>0</v>
      </c>
      <c r="L28" s="65" t="str">
        <f t="shared" si="1"/>
        <v>0</v>
      </c>
      <c r="M28" s="55">
        <f>SUMIFS($J:$J,$C:$C,Data!$B$6,$B:$B,$B28)</f>
        <v>0</v>
      </c>
      <c r="N28" s="55">
        <f>SUMIFS($J:$J,$C:$C,Data!$B$7,$B:$B,$B28)</f>
        <v>0</v>
      </c>
      <c r="O28" s="55">
        <f>SUMIFS($J:$J,$C:$C,Data!$B$8,$B:$B,$B28)</f>
        <v>0</v>
      </c>
      <c r="P28" s="55">
        <f t="shared" si="6"/>
        <v>0</v>
      </c>
      <c r="Q28" s="55">
        <f t="shared" si="7"/>
        <v>0</v>
      </c>
      <c r="R28" s="25" t="b">
        <f>AND($L28="A",$C$5=Data!$G$24)</f>
        <v>0</v>
      </c>
      <c r="S28" s="25" t="b">
        <f>AND($L28="A",$C$5=Data!$G$23)</f>
        <v>0</v>
      </c>
      <c r="T28" s="55">
        <f t="shared" si="8"/>
        <v>0</v>
      </c>
      <c r="U28" s="55">
        <f t="shared" si="2"/>
        <v>0</v>
      </c>
      <c r="V28" s="25" t="b">
        <f>AND($L28="B",$C$6=Data!$G$24)</f>
        <v>0</v>
      </c>
      <c r="W28" s="25" t="b">
        <f>AND($L28="B",$C$6=Data!$G$23)</f>
        <v>0</v>
      </c>
      <c r="X28" s="55">
        <f t="shared" si="9"/>
        <v>0</v>
      </c>
      <c r="Y28" s="55">
        <f t="shared" si="3"/>
        <v>0</v>
      </c>
      <c r="Z28" s="25" t="b">
        <f>AND($L28="C",$C$7=Data!$G$24)</f>
        <v>0</v>
      </c>
      <c r="AA28" s="25" t="b">
        <f>AND($L28="C",$C$7=Data!$G$23)</f>
        <v>0</v>
      </c>
      <c r="AB28" s="55">
        <f t="shared" si="10"/>
        <v>0</v>
      </c>
      <c r="AC28" s="55">
        <f t="shared" si="4"/>
        <v>0</v>
      </c>
      <c r="AE28" s="55">
        <f t="shared" si="11"/>
        <v>0</v>
      </c>
      <c r="AG28" s="125" t="b">
        <f>OR(AND($C$5=Data!$G$24,K28="A"),AND($C$6=Data!$G$24,K28="B"),AND($C$7=Data!$G$24,K28="C"))*COUNTIFS(B:B,B28,K:K,K28,B:B,"&lt;&gt;"&amp;"",C:C,"&lt;&gt;"&amp;"")&gt;1</f>
        <v>0</v>
      </c>
      <c r="AH28" s="125" t="b">
        <f t="shared" si="12"/>
        <v>0</v>
      </c>
      <c r="AI28" s="55">
        <f t="shared" si="13"/>
        <v>0</v>
      </c>
    </row>
    <row r="29" spans="1:35" ht="30.75" customHeight="1" x14ac:dyDescent="0.25">
      <c r="A29" s="57"/>
      <c r="B29" s="57"/>
      <c r="C29" s="59"/>
      <c r="D29" s="119"/>
      <c r="E29" s="43"/>
      <c r="F29" s="43"/>
      <c r="G29" s="58"/>
      <c r="H29" s="123"/>
      <c r="I29" s="132"/>
      <c r="J29" s="135">
        <f t="shared" si="5"/>
        <v>0</v>
      </c>
      <c r="K29" s="64" t="str">
        <f t="shared" si="0"/>
        <v>0</v>
      </c>
      <c r="L29" s="65" t="str">
        <f t="shared" si="1"/>
        <v>0</v>
      </c>
      <c r="M29" s="55">
        <f>SUMIFS($J:$J,$C:$C,Data!$B$6,$B:$B,$B29)</f>
        <v>0</v>
      </c>
      <c r="N29" s="55">
        <f>SUMIFS($J:$J,$C:$C,Data!$B$7,$B:$B,$B29)</f>
        <v>0</v>
      </c>
      <c r="O29" s="55">
        <f>SUMIFS($J:$J,$C:$C,Data!$B$8,$B:$B,$B29)</f>
        <v>0</v>
      </c>
      <c r="P29" s="55">
        <f t="shared" si="6"/>
        <v>0</v>
      </c>
      <c r="Q29" s="55">
        <f t="shared" si="7"/>
        <v>0</v>
      </c>
      <c r="R29" s="25" t="b">
        <f>AND($L29="A",$C$5=Data!$G$24)</f>
        <v>0</v>
      </c>
      <c r="S29" s="25" t="b">
        <f>AND($L29="A",$C$5=Data!$G$23)</f>
        <v>0</v>
      </c>
      <c r="T29" s="55">
        <f t="shared" si="8"/>
        <v>0</v>
      </c>
      <c r="U29" s="55">
        <f t="shared" si="2"/>
        <v>0</v>
      </c>
      <c r="V29" s="25" t="b">
        <f>AND($L29="B",$C$6=Data!$G$24)</f>
        <v>0</v>
      </c>
      <c r="W29" s="25" t="b">
        <f>AND($L29="B",$C$6=Data!$G$23)</f>
        <v>0</v>
      </c>
      <c r="X29" s="55">
        <f t="shared" si="9"/>
        <v>0</v>
      </c>
      <c r="Y29" s="55">
        <f t="shared" si="3"/>
        <v>0</v>
      </c>
      <c r="Z29" s="25" t="b">
        <f>AND($L29="C",$C$7=Data!$G$24)</f>
        <v>0</v>
      </c>
      <c r="AA29" s="25" t="b">
        <f>AND($L29="C",$C$7=Data!$G$23)</f>
        <v>0</v>
      </c>
      <c r="AB29" s="55">
        <f t="shared" si="10"/>
        <v>0</v>
      </c>
      <c r="AC29" s="55">
        <f t="shared" si="4"/>
        <v>0</v>
      </c>
      <c r="AE29" s="55">
        <f t="shared" si="11"/>
        <v>0</v>
      </c>
      <c r="AG29" s="125" t="b">
        <f>OR(AND($C$5=Data!$G$24,K29="A"),AND($C$6=Data!$G$24,K29="B"),AND($C$7=Data!$G$24,K29="C"))*COUNTIFS(B:B,B29,K:K,K29,B:B,"&lt;&gt;"&amp;"",C:C,"&lt;&gt;"&amp;"")&gt;1</f>
        <v>0</v>
      </c>
      <c r="AH29" s="125" t="b">
        <f t="shared" si="12"/>
        <v>0</v>
      </c>
      <c r="AI29" s="55">
        <f t="shared" si="13"/>
        <v>0</v>
      </c>
    </row>
    <row r="30" spans="1:35" ht="30.75" customHeight="1" x14ac:dyDescent="0.25">
      <c r="A30" s="57"/>
      <c r="B30" s="57"/>
      <c r="C30" s="59"/>
      <c r="D30" s="119"/>
      <c r="E30" s="43"/>
      <c r="F30" s="43"/>
      <c r="G30" s="58"/>
      <c r="H30" s="123"/>
      <c r="I30" s="132"/>
      <c r="J30" s="135">
        <f t="shared" si="5"/>
        <v>0</v>
      </c>
      <c r="K30" s="64" t="str">
        <f t="shared" si="0"/>
        <v>0</v>
      </c>
      <c r="L30" s="65" t="str">
        <f t="shared" si="1"/>
        <v>0</v>
      </c>
      <c r="M30" s="55">
        <f>SUMIFS($J:$J,$C:$C,Data!$B$6,$B:$B,$B30)</f>
        <v>0</v>
      </c>
      <c r="N30" s="55">
        <f>SUMIFS($J:$J,$C:$C,Data!$B$7,$B:$B,$B30)</f>
        <v>0</v>
      </c>
      <c r="O30" s="55">
        <f>SUMIFS($J:$J,$C:$C,Data!$B$8,$B:$B,$B30)</f>
        <v>0</v>
      </c>
      <c r="P30" s="55">
        <f t="shared" si="6"/>
        <v>0</v>
      </c>
      <c r="Q30" s="55">
        <f t="shared" si="7"/>
        <v>0</v>
      </c>
      <c r="R30" s="25" t="b">
        <f>AND($L30="A",$C$5=Data!$G$24)</f>
        <v>0</v>
      </c>
      <c r="S30" s="25" t="b">
        <f>AND($L30="A",$C$5=Data!$G$23)</f>
        <v>0</v>
      </c>
      <c r="T30" s="55">
        <f t="shared" si="8"/>
        <v>0</v>
      </c>
      <c r="U30" s="55">
        <f t="shared" si="2"/>
        <v>0</v>
      </c>
      <c r="V30" s="25" t="b">
        <f>AND($L30="B",$C$6=Data!$G$24)</f>
        <v>0</v>
      </c>
      <c r="W30" s="25" t="b">
        <f>AND($L30="B",$C$6=Data!$G$23)</f>
        <v>0</v>
      </c>
      <c r="X30" s="55">
        <f t="shared" si="9"/>
        <v>0</v>
      </c>
      <c r="Y30" s="55">
        <f t="shared" si="3"/>
        <v>0</v>
      </c>
      <c r="Z30" s="25" t="b">
        <f>AND($L30="C",$C$7=Data!$G$24)</f>
        <v>0</v>
      </c>
      <c r="AA30" s="25" t="b">
        <f>AND($L30="C",$C$7=Data!$G$23)</f>
        <v>0</v>
      </c>
      <c r="AB30" s="55">
        <f t="shared" si="10"/>
        <v>0</v>
      </c>
      <c r="AC30" s="55">
        <f t="shared" si="4"/>
        <v>0</v>
      </c>
      <c r="AE30" s="55">
        <f t="shared" si="11"/>
        <v>0</v>
      </c>
      <c r="AG30" s="125" t="b">
        <f>OR(AND($C$5=Data!$G$24,K30="A"),AND($C$6=Data!$G$24,K30="B"),AND($C$7=Data!$G$24,K30="C"))*COUNTIFS(B:B,B30,K:K,K30,B:B,"&lt;&gt;"&amp;"",C:C,"&lt;&gt;"&amp;"")&gt;1</f>
        <v>0</v>
      </c>
      <c r="AH30" s="125" t="b">
        <f t="shared" si="12"/>
        <v>0</v>
      </c>
      <c r="AI30" s="55">
        <f t="shared" si="13"/>
        <v>0</v>
      </c>
    </row>
    <row r="31" spans="1:35" ht="30.75" customHeight="1" x14ac:dyDescent="0.25">
      <c r="A31" s="57"/>
      <c r="B31" s="57"/>
      <c r="C31" s="59"/>
      <c r="D31" s="119"/>
      <c r="E31" s="43"/>
      <c r="F31" s="43"/>
      <c r="G31" s="58"/>
      <c r="H31" s="123"/>
      <c r="I31" s="132"/>
      <c r="J31" s="135">
        <f t="shared" si="5"/>
        <v>0</v>
      </c>
      <c r="K31" s="64" t="str">
        <f t="shared" si="0"/>
        <v>0</v>
      </c>
      <c r="L31" s="65" t="str">
        <f t="shared" si="1"/>
        <v>0</v>
      </c>
      <c r="M31" s="55">
        <f>SUMIFS($J:$J,$C:$C,Data!$B$6,$B:$B,$B31)</f>
        <v>0</v>
      </c>
      <c r="N31" s="55">
        <f>SUMIFS($J:$J,$C:$C,Data!$B$7,$B:$B,$B31)</f>
        <v>0</v>
      </c>
      <c r="O31" s="55">
        <f>SUMIFS($J:$J,$C:$C,Data!$B$8,$B:$B,$B31)</f>
        <v>0</v>
      </c>
      <c r="P31" s="55">
        <f t="shared" si="6"/>
        <v>0</v>
      </c>
      <c r="Q31" s="55">
        <f t="shared" si="7"/>
        <v>0</v>
      </c>
      <c r="R31" s="25" t="b">
        <f>AND($L31="A",$C$5=Data!$G$24)</f>
        <v>0</v>
      </c>
      <c r="S31" s="25" t="b">
        <f>AND($L31="A",$C$5=Data!$G$23)</f>
        <v>0</v>
      </c>
      <c r="T31" s="55">
        <f t="shared" si="8"/>
        <v>0</v>
      </c>
      <c r="U31" s="55">
        <f t="shared" si="2"/>
        <v>0</v>
      </c>
      <c r="V31" s="25" t="b">
        <f>AND($L31="B",$C$6=Data!$G$24)</f>
        <v>0</v>
      </c>
      <c r="W31" s="25" t="b">
        <f>AND($L31="B",$C$6=Data!$G$23)</f>
        <v>0</v>
      </c>
      <c r="X31" s="55">
        <f t="shared" si="9"/>
        <v>0</v>
      </c>
      <c r="Y31" s="55">
        <f t="shared" si="3"/>
        <v>0</v>
      </c>
      <c r="Z31" s="25" t="b">
        <f>AND($L31="C",$C$7=Data!$G$24)</f>
        <v>0</v>
      </c>
      <c r="AA31" s="25" t="b">
        <f>AND($L31="C",$C$7=Data!$G$23)</f>
        <v>0</v>
      </c>
      <c r="AB31" s="55">
        <f t="shared" si="10"/>
        <v>0</v>
      </c>
      <c r="AC31" s="55">
        <f t="shared" si="4"/>
        <v>0</v>
      </c>
      <c r="AE31" s="55">
        <f t="shared" si="11"/>
        <v>0</v>
      </c>
      <c r="AG31" s="125" t="b">
        <f>OR(AND($C$5=Data!$G$24,K31="A"),AND($C$6=Data!$G$24,K31="B"),AND($C$7=Data!$G$24,K31="C"))*COUNTIFS(B:B,B31,K:K,K31,B:B,"&lt;&gt;"&amp;"",C:C,"&lt;&gt;"&amp;"")&gt;1</f>
        <v>0</v>
      </c>
      <c r="AH31" s="125" t="b">
        <f t="shared" si="12"/>
        <v>0</v>
      </c>
      <c r="AI31" s="55">
        <f t="shared" si="13"/>
        <v>0</v>
      </c>
    </row>
    <row r="32" spans="1:35" ht="30.75" customHeight="1" x14ac:dyDescent="0.25">
      <c r="A32" s="57"/>
      <c r="B32" s="57"/>
      <c r="C32" s="59"/>
      <c r="D32" s="119"/>
      <c r="E32" s="43"/>
      <c r="F32" s="43"/>
      <c r="G32" s="58"/>
      <c r="H32" s="123"/>
      <c r="I32" s="132"/>
      <c r="J32" s="135">
        <f t="shared" si="5"/>
        <v>0</v>
      </c>
      <c r="K32" s="64" t="str">
        <f t="shared" si="0"/>
        <v>0</v>
      </c>
      <c r="L32" s="65" t="str">
        <f t="shared" si="1"/>
        <v>0</v>
      </c>
      <c r="M32" s="55">
        <f>SUMIFS($J:$J,$C:$C,Data!$B$6,$B:$B,$B32)</f>
        <v>0</v>
      </c>
      <c r="N32" s="55">
        <f>SUMIFS($J:$J,$C:$C,Data!$B$7,$B:$B,$B32)</f>
        <v>0</v>
      </c>
      <c r="O32" s="55">
        <f>SUMIFS($J:$J,$C:$C,Data!$B$8,$B:$B,$B32)</f>
        <v>0</v>
      </c>
      <c r="P32" s="55">
        <f t="shared" si="6"/>
        <v>0</v>
      </c>
      <c r="Q32" s="55">
        <f t="shared" si="7"/>
        <v>0</v>
      </c>
      <c r="R32" s="25" t="b">
        <f>AND($L32="A",$C$5=Data!$G$24)</f>
        <v>0</v>
      </c>
      <c r="S32" s="25" t="b">
        <f>AND($L32="A",$C$5=Data!$G$23)</f>
        <v>0</v>
      </c>
      <c r="T32" s="55">
        <f t="shared" si="8"/>
        <v>0</v>
      </c>
      <c r="U32" s="55">
        <f t="shared" si="2"/>
        <v>0</v>
      </c>
      <c r="V32" s="25" t="b">
        <f>AND($L32="B",$C$6=Data!$G$24)</f>
        <v>0</v>
      </c>
      <c r="W32" s="25" t="b">
        <f>AND($L32="B",$C$6=Data!$G$23)</f>
        <v>0</v>
      </c>
      <c r="X32" s="55">
        <f t="shared" si="9"/>
        <v>0</v>
      </c>
      <c r="Y32" s="55">
        <f t="shared" si="3"/>
        <v>0</v>
      </c>
      <c r="Z32" s="25" t="b">
        <f>AND($L32="C",$C$7=Data!$G$24)</f>
        <v>0</v>
      </c>
      <c r="AA32" s="25" t="b">
        <f>AND($L32="C",$C$7=Data!$G$23)</f>
        <v>0</v>
      </c>
      <c r="AB32" s="55">
        <f t="shared" si="10"/>
        <v>0</v>
      </c>
      <c r="AC32" s="55">
        <f t="shared" si="4"/>
        <v>0</v>
      </c>
      <c r="AE32" s="55">
        <f t="shared" si="11"/>
        <v>0</v>
      </c>
      <c r="AG32" s="125" t="b">
        <f>OR(AND($C$5=Data!$G$24,K32="A"),AND($C$6=Data!$G$24,K32="B"),AND($C$7=Data!$G$24,K32="C"))*COUNTIFS(B:B,B32,K:K,K32,B:B,"&lt;&gt;"&amp;"",C:C,"&lt;&gt;"&amp;"")&gt;1</f>
        <v>0</v>
      </c>
      <c r="AH32" s="125" t="b">
        <f t="shared" si="12"/>
        <v>0</v>
      </c>
      <c r="AI32" s="55">
        <f t="shared" si="13"/>
        <v>0</v>
      </c>
    </row>
    <row r="33" spans="1:35" ht="30.75" customHeight="1" x14ac:dyDescent="0.25">
      <c r="A33" s="57"/>
      <c r="B33" s="57"/>
      <c r="C33" s="59"/>
      <c r="D33" s="119"/>
      <c r="E33" s="43"/>
      <c r="F33" s="43"/>
      <c r="G33" s="58"/>
      <c r="H33" s="123"/>
      <c r="I33" s="132"/>
      <c r="J33" s="135">
        <f t="shared" si="5"/>
        <v>0</v>
      </c>
      <c r="K33" s="64" t="str">
        <f t="shared" si="0"/>
        <v>0</v>
      </c>
      <c r="L33" s="65" t="str">
        <f t="shared" si="1"/>
        <v>0</v>
      </c>
      <c r="M33" s="55">
        <f>SUMIFS($J:$J,$C:$C,Data!$B$6,$B:$B,$B33)</f>
        <v>0</v>
      </c>
      <c r="N33" s="55">
        <f>SUMIFS($J:$J,$C:$C,Data!$B$7,$B:$B,$B33)</f>
        <v>0</v>
      </c>
      <c r="O33" s="55">
        <f>SUMIFS($J:$J,$C:$C,Data!$B$8,$B:$B,$B33)</f>
        <v>0</v>
      </c>
      <c r="P33" s="55">
        <f t="shared" si="6"/>
        <v>0</v>
      </c>
      <c r="Q33" s="55">
        <f t="shared" si="7"/>
        <v>0</v>
      </c>
      <c r="R33" s="25" t="b">
        <f>AND($L33="A",$C$5=Data!$G$24)</f>
        <v>0</v>
      </c>
      <c r="S33" s="25" t="b">
        <f>AND($L33="A",$C$5=Data!$G$23)</f>
        <v>0</v>
      </c>
      <c r="T33" s="55">
        <f t="shared" si="8"/>
        <v>0</v>
      </c>
      <c r="U33" s="55">
        <f t="shared" si="2"/>
        <v>0</v>
      </c>
      <c r="V33" s="25" t="b">
        <f>AND($L33="B",$C$6=Data!$G$24)</f>
        <v>0</v>
      </c>
      <c r="W33" s="25" t="b">
        <f>AND($L33="B",$C$6=Data!$G$23)</f>
        <v>0</v>
      </c>
      <c r="X33" s="55">
        <f t="shared" si="9"/>
        <v>0</v>
      </c>
      <c r="Y33" s="55">
        <f t="shared" si="3"/>
        <v>0</v>
      </c>
      <c r="Z33" s="25" t="b">
        <f>AND($L33="C",$C$7=Data!$G$24)</f>
        <v>0</v>
      </c>
      <c r="AA33" s="25" t="b">
        <f>AND($L33="C",$C$7=Data!$G$23)</f>
        <v>0</v>
      </c>
      <c r="AB33" s="55">
        <f t="shared" si="10"/>
        <v>0</v>
      </c>
      <c r="AC33" s="55">
        <f t="shared" si="4"/>
        <v>0</v>
      </c>
      <c r="AE33" s="55">
        <f t="shared" si="11"/>
        <v>0</v>
      </c>
      <c r="AG33" s="125" t="b">
        <f>OR(AND($C$5=Data!$G$24,K33="A"),AND($C$6=Data!$G$24,K33="B"),AND($C$7=Data!$G$24,K33="C"))*COUNTIFS(B:B,B33,K:K,K33,B:B,"&lt;&gt;"&amp;"",C:C,"&lt;&gt;"&amp;"")&gt;1</f>
        <v>0</v>
      </c>
      <c r="AH33" s="125" t="b">
        <f t="shared" si="12"/>
        <v>0</v>
      </c>
      <c r="AI33" s="55">
        <f t="shared" si="13"/>
        <v>0</v>
      </c>
    </row>
    <row r="34" spans="1:35" ht="30.75" customHeight="1" x14ac:dyDescent="0.25">
      <c r="A34" s="57"/>
      <c r="B34" s="57"/>
      <c r="C34" s="59"/>
      <c r="D34" s="119"/>
      <c r="E34" s="43"/>
      <c r="F34" s="43"/>
      <c r="G34" s="58"/>
      <c r="H34" s="123"/>
      <c r="I34" s="132"/>
      <c r="J34" s="135">
        <f t="shared" si="5"/>
        <v>0</v>
      </c>
      <c r="K34" s="64" t="str">
        <f t="shared" si="0"/>
        <v>0</v>
      </c>
      <c r="L34" s="65" t="str">
        <f t="shared" si="1"/>
        <v>0</v>
      </c>
      <c r="M34" s="55">
        <f>SUMIFS($J:$J,$C:$C,Data!$B$6,$B:$B,$B34)</f>
        <v>0</v>
      </c>
      <c r="N34" s="55">
        <f>SUMIFS($J:$J,$C:$C,Data!$B$7,$B:$B,$B34)</f>
        <v>0</v>
      </c>
      <c r="O34" s="55">
        <f>SUMIFS($J:$J,$C:$C,Data!$B$8,$B:$B,$B34)</f>
        <v>0</v>
      </c>
      <c r="P34" s="55">
        <f t="shared" si="6"/>
        <v>0</v>
      </c>
      <c r="Q34" s="55">
        <f t="shared" si="7"/>
        <v>0</v>
      </c>
      <c r="R34" s="25" t="b">
        <f>AND($L34="A",$C$5=Data!$G$24)</f>
        <v>0</v>
      </c>
      <c r="S34" s="25" t="b">
        <f>AND($L34="A",$C$5=Data!$G$23)</f>
        <v>0</v>
      </c>
      <c r="T34" s="55">
        <f t="shared" si="8"/>
        <v>0</v>
      </c>
      <c r="U34" s="55">
        <f t="shared" si="2"/>
        <v>0</v>
      </c>
      <c r="V34" s="25" t="b">
        <f>AND($L34="B",$C$6=Data!$G$24)</f>
        <v>0</v>
      </c>
      <c r="W34" s="25" t="b">
        <f>AND($L34="B",$C$6=Data!$G$23)</f>
        <v>0</v>
      </c>
      <c r="X34" s="55">
        <f t="shared" si="9"/>
        <v>0</v>
      </c>
      <c r="Y34" s="55">
        <f t="shared" si="3"/>
        <v>0</v>
      </c>
      <c r="Z34" s="25" t="b">
        <f>AND($L34="C",$C$7=Data!$G$24)</f>
        <v>0</v>
      </c>
      <c r="AA34" s="25" t="b">
        <f>AND($L34="C",$C$7=Data!$G$23)</f>
        <v>0</v>
      </c>
      <c r="AB34" s="55">
        <f t="shared" si="10"/>
        <v>0</v>
      </c>
      <c r="AC34" s="55">
        <f t="shared" si="4"/>
        <v>0</v>
      </c>
      <c r="AE34" s="55">
        <f t="shared" si="11"/>
        <v>0</v>
      </c>
      <c r="AG34" s="125" t="b">
        <f>OR(AND($C$5=Data!$G$24,K34="A"),AND($C$6=Data!$G$24,K34="B"),AND($C$7=Data!$G$24,K34="C"))*COUNTIFS(B:B,B34,K:K,K34,B:B,"&lt;&gt;"&amp;"",C:C,"&lt;&gt;"&amp;"")&gt;1</f>
        <v>0</v>
      </c>
      <c r="AH34" s="125" t="b">
        <f t="shared" si="12"/>
        <v>0</v>
      </c>
      <c r="AI34" s="55">
        <f t="shared" si="13"/>
        <v>0</v>
      </c>
    </row>
    <row r="35" spans="1:35" ht="30.75" customHeight="1" x14ac:dyDescent="0.25">
      <c r="A35" s="57"/>
      <c r="B35" s="57"/>
      <c r="C35" s="59"/>
      <c r="D35" s="119"/>
      <c r="E35" s="43"/>
      <c r="F35" s="43"/>
      <c r="G35" s="58"/>
      <c r="H35" s="123"/>
      <c r="I35" s="132"/>
      <c r="J35" s="135">
        <f t="shared" si="5"/>
        <v>0</v>
      </c>
      <c r="K35" s="64" t="str">
        <f t="shared" si="0"/>
        <v>0</v>
      </c>
      <c r="L35" s="65" t="str">
        <f t="shared" si="1"/>
        <v>0</v>
      </c>
      <c r="M35" s="55">
        <f>SUMIFS($J:$J,$C:$C,Data!$B$6,$B:$B,$B35)</f>
        <v>0</v>
      </c>
      <c r="N35" s="55">
        <f>SUMIFS($J:$J,$C:$C,Data!$B$7,$B:$B,$B35)</f>
        <v>0</v>
      </c>
      <c r="O35" s="55">
        <f>SUMIFS($J:$J,$C:$C,Data!$B$8,$B:$B,$B35)</f>
        <v>0</v>
      </c>
      <c r="P35" s="55">
        <f t="shared" si="6"/>
        <v>0</v>
      </c>
      <c r="Q35" s="55">
        <f t="shared" si="7"/>
        <v>0</v>
      </c>
      <c r="R35" s="25" t="b">
        <f>AND($L35="A",$C$5=Data!$G$24)</f>
        <v>0</v>
      </c>
      <c r="S35" s="25" t="b">
        <f>AND($L35="A",$C$5=Data!$G$23)</f>
        <v>0</v>
      </c>
      <c r="T35" s="55">
        <f t="shared" si="8"/>
        <v>0</v>
      </c>
      <c r="U35" s="55">
        <f t="shared" si="2"/>
        <v>0</v>
      </c>
      <c r="V35" s="25" t="b">
        <f>AND($L35="B",$C$6=Data!$G$24)</f>
        <v>0</v>
      </c>
      <c r="W35" s="25" t="b">
        <f>AND($L35="B",$C$6=Data!$G$23)</f>
        <v>0</v>
      </c>
      <c r="X35" s="55">
        <f t="shared" si="9"/>
        <v>0</v>
      </c>
      <c r="Y35" s="55">
        <f t="shared" si="3"/>
        <v>0</v>
      </c>
      <c r="Z35" s="25" t="b">
        <f>AND($L35="C",$C$7=Data!$G$24)</f>
        <v>0</v>
      </c>
      <c r="AA35" s="25" t="b">
        <f>AND($L35="C",$C$7=Data!$G$23)</f>
        <v>0</v>
      </c>
      <c r="AB35" s="55">
        <f t="shared" si="10"/>
        <v>0</v>
      </c>
      <c r="AC35" s="55">
        <f t="shared" si="4"/>
        <v>0</v>
      </c>
      <c r="AE35" s="55">
        <f t="shared" si="11"/>
        <v>0</v>
      </c>
      <c r="AG35" s="125" t="b">
        <f>OR(AND($C$5=Data!$G$24,K35="A"),AND($C$6=Data!$G$24,K35="B"),AND($C$7=Data!$G$24,K35="C"))*COUNTIFS(B:B,B35,K:K,K35,B:B,"&lt;&gt;"&amp;"",C:C,"&lt;&gt;"&amp;"")&gt;1</f>
        <v>0</v>
      </c>
      <c r="AH35" s="125" t="b">
        <f t="shared" si="12"/>
        <v>0</v>
      </c>
      <c r="AI35" s="55">
        <f t="shared" si="13"/>
        <v>0</v>
      </c>
    </row>
    <row r="36" spans="1:35" ht="30.75" customHeight="1" x14ac:dyDescent="0.25">
      <c r="A36" s="57"/>
      <c r="B36" s="57"/>
      <c r="C36" s="59"/>
      <c r="D36" s="119"/>
      <c r="E36" s="43"/>
      <c r="F36" s="43"/>
      <c r="G36" s="58"/>
      <c r="H36" s="123"/>
      <c r="I36" s="132"/>
      <c r="J36" s="135">
        <f t="shared" si="5"/>
        <v>0</v>
      </c>
      <c r="K36" s="64" t="str">
        <f t="shared" si="0"/>
        <v>0</v>
      </c>
      <c r="L36" s="65" t="str">
        <f t="shared" si="1"/>
        <v>0</v>
      </c>
      <c r="M36" s="55">
        <f>SUMIFS($J:$J,$C:$C,Data!$B$6,$B:$B,$B36)</f>
        <v>0</v>
      </c>
      <c r="N36" s="55">
        <f>SUMIFS($J:$J,$C:$C,Data!$B$7,$B:$B,$B36)</f>
        <v>0</v>
      </c>
      <c r="O36" s="55">
        <f>SUMIFS($J:$J,$C:$C,Data!$B$8,$B:$B,$B36)</f>
        <v>0</v>
      </c>
      <c r="P36" s="55">
        <f t="shared" si="6"/>
        <v>0</v>
      </c>
      <c r="Q36" s="55">
        <f t="shared" si="7"/>
        <v>0</v>
      </c>
      <c r="R36" s="25" t="b">
        <f>AND($L36="A",$C$5=Data!$G$24)</f>
        <v>0</v>
      </c>
      <c r="S36" s="25" t="b">
        <f>AND($L36="A",$C$5=Data!$G$23)</f>
        <v>0</v>
      </c>
      <c r="T36" s="55">
        <f t="shared" si="8"/>
        <v>0</v>
      </c>
      <c r="U36" s="55">
        <f t="shared" si="2"/>
        <v>0</v>
      </c>
      <c r="V36" s="25" t="b">
        <f>AND($L36="B",$C$6=Data!$G$24)</f>
        <v>0</v>
      </c>
      <c r="W36" s="25" t="b">
        <f>AND($L36="B",$C$6=Data!$G$23)</f>
        <v>0</v>
      </c>
      <c r="X36" s="55">
        <f t="shared" si="9"/>
        <v>0</v>
      </c>
      <c r="Y36" s="55">
        <f t="shared" si="3"/>
        <v>0</v>
      </c>
      <c r="Z36" s="25" t="b">
        <f>AND($L36="C",$C$7=Data!$G$24)</f>
        <v>0</v>
      </c>
      <c r="AA36" s="25" t="b">
        <f>AND($L36="C",$C$7=Data!$G$23)</f>
        <v>0</v>
      </c>
      <c r="AB36" s="55">
        <f t="shared" si="10"/>
        <v>0</v>
      </c>
      <c r="AC36" s="55">
        <f t="shared" si="4"/>
        <v>0</v>
      </c>
      <c r="AE36" s="55">
        <f t="shared" si="11"/>
        <v>0</v>
      </c>
      <c r="AG36" s="125" t="b">
        <f>OR(AND($C$5=Data!$G$24,K36="A"),AND($C$6=Data!$G$24,K36="B"),AND($C$7=Data!$G$24,K36="C"))*COUNTIFS(B:B,B36,K:K,K36,B:B,"&lt;&gt;"&amp;"",C:C,"&lt;&gt;"&amp;"")&gt;1</f>
        <v>0</v>
      </c>
      <c r="AH36" s="125" t="b">
        <f t="shared" si="12"/>
        <v>0</v>
      </c>
      <c r="AI36" s="55">
        <f t="shared" si="13"/>
        <v>0</v>
      </c>
    </row>
    <row r="37" spans="1:35" ht="30.75" customHeight="1" x14ac:dyDescent="0.25">
      <c r="A37" s="57"/>
      <c r="B37" s="57"/>
      <c r="C37" s="59"/>
      <c r="D37" s="119"/>
      <c r="E37" s="43"/>
      <c r="F37" s="43"/>
      <c r="G37" s="58"/>
      <c r="H37" s="123"/>
      <c r="I37" s="132"/>
      <c r="J37" s="135">
        <f t="shared" si="5"/>
        <v>0</v>
      </c>
      <c r="K37" s="64" t="str">
        <f t="shared" si="0"/>
        <v>0</v>
      </c>
      <c r="L37" s="65" t="str">
        <f t="shared" si="1"/>
        <v>0</v>
      </c>
      <c r="M37" s="55">
        <f>SUMIFS($J:$J,$C:$C,Data!$B$6,$B:$B,$B37)</f>
        <v>0</v>
      </c>
      <c r="N37" s="55">
        <f>SUMIFS($J:$J,$C:$C,Data!$B$7,$B:$B,$B37)</f>
        <v>0</v>
      </c>
      <c r="O37" s="55">
        <f>SUMIFS($J:$J,$C:$C,Data!$B$8,$B:$B,$B37)</f>
        <v>0</v>
      </c>
      <c r="P37" s="55">
        <f t="shared" si="6"/>
        <v>0</v>
      </c>
      <c r="Q37" s="55">
        <f t="shared" si="7"/>
        <v>0</v>
      </c>
      <c r="R37" s="25" t="b">
        <f>AND($L37="A",$C$5=Data!$G$24)</f>
        <v>0</v>
      </c>
      <c r="S37" s="25" t="b">
        <f>AND($L37="A",$C$5=Data!$G$23)</f>
        <v>0</v>
      </c>
      <c r="T37" s="55">
        <f t="shared" si="8"/>
        <v>0</v>
      </c>
      <c r="U37" s="55">
        <f t="shared" si="2"/>
        <v>0</v>
      </c>
      <c r="V37" s="25" t="b">
        <f>AND($L37="B",$C$6=Data!$G$24)</f>
        <v>0</v>
      </c>
      <c r="W37" s="25" t="b">
        <f>AND($L37="B",$C$6=Data!$G$23)</f>
        <v>0</v>
      </c>
      <c r="X37" s="55">
        <f t="shared" si="9"/>
        <v>0</v>
      </c>
      <c r="Y37" s="55">
        <f t="shared" si="3"/>
        <v>0</v>
      </c>
      <c r="Z37" s="25" t="b">
        <f>AND($L37="C",$C$7=Data!$G$24)</f>
        <v>0</v>
      </c>
      <c r="AA37" s="25" t="b">
        <f>AND($L37="C",$C$7=Data!$G$23)</f>
        <v>0</v>
      </c>
      <c r="AB37" s="55">
        <f t="shared" si="10"/>
        <v>0</v>
      </c>
      <c r="AC37" s="55">
        <f t="shared" si="4"/>
        <v>0</v>
      </c>
      <c r="AE37" s="55">
        <f t="shared" si="11"/>
        <v>0</v>
      </c>
      <c r="AG37" s="125" t="b">
        <f>OR(AND($C$5=Data!$G$24,K37="A"),AND($C$6=Data!$G$24,K37="B"),AND($C$7=Data!$G$24,K37="C"))*COUNTIFS(B:B,B37,K:K,K37,B:B,"&lt;&gt;"&amp;"",C:C,"&lt;&gt;"&amp;"")&gt;1</f>
        <v>0</v>
      </c>
      <c r="AH37" s="125" t="b">
        <f t="shared" si="12"/>
        <v>0</v>
      </c>
      <c r="AI37" s="55">
        <f t="shared" si="13"/>
        <v>0</v>
      </c>
    </row>
    <row r="38" spans="1:35" ht="30.75" customHeight="1" x14ac:dyDescent="0.25">
      <c r="A38" s="57"/>
      <c r="B38" s="57"/>
      <c r="C38" s="59"/>
      <c r="D38" s="119"/>
      <c r="E38" s="43"/>
      <c r="F38" s="43"/>
      <c r="G38" s="58"/>
      <c r="H38" s="123"/>
      <c r="I38" s="132"/>
      <c r="J38" s="135">
        <f t="shared" si="5"/>
        <v>0</v>
      </c>
      <c r="K38" s="64" t="str">
        <f t="shared" si="0"/>
        <v>0</v>
      </c>
      <c r="L38" s="65" t="str">
        <f t="shared" si="1"/>
        <v>0</v>
      </c>
      <c r="M38" s="55">
        <f>SUMIFS($J:$J,$C:$C,Data!$B$6,$B:$B,$B38)</f>
        <v>0</v>
      </c>
      <c r="N38" s="55">
        <f>SUMIFS($J:$J,$C:$C,Data!$B$7,$B:$B,$B38)</f>
        <v>0</v>
      </c>
      <c r="O38" s="55">
        <f>SUMIFS($J:$J,$C:$C,Data!$B$8,$B:$B,$B38)</f>
        <v>0</v>
      </c>
      <c r="P38" s="55">
        <f t="shared" si="6"/>
        <v>0</v>
      </c>
      <c r="Q38" s="55">
        <f t="shared" si="7"/>
        <v>0</v>
      </c>
      <c r="R38" s="25" t="b">
        <f>AND($L38="A",$C$5=Data!$G$24)</f>
        <v>0</v>
      </c>
      <c r="S38" s="25" t="b">
        <f>AND($L38="A",$C$5=Data!$G$23)</f>
        <v>0</v>
      </c>
      <c r="T38" s="55">
        <f t="shared" si="8"/>
        <v>0</v>
      </c>
      <c r="U38" s="55">
        <f t="shared" si="2"/>
        <v>0</v>
      </c>
      <c r="V38" s="25" t="b">
        <f>AND($L38="B",$C$6=Data!$G$24)</f>
        <v>0</v>
      </c>
      <c r="W38" s="25" t="b">
        <f>AND($L38="B",$C$6=Data!$G$23)</f>
        <v>0</v>
      </c>
      <c r="X38" s="55">
        <f t="shared" si="9"/>
        <v>0</v>
      </c>
      <c r="Y38" s="55">
        <f t="shared" si="3"/>
        <v>0</v>
      </c>
      <c r="Z38" s="25" t="b">
        <f>AND($L38="C",$C$7=Data!$G$24)</f>
        <v>0</v>
      </c>
      <c r="AA38" s="25" t="b">
        <f>AND($L38="C",$C$7=Data!$G$23)</f>
        <v>0</v>
      </c>
      <c r="AB38" s="55">
        <f t="shared" si="10"/>
        <v>0</v>
      </c>
      <c r="AC38" s="55">
        <f t="shared" si="4"/>
        <v>0</v>
      </c>
      <c r="AE38" s="55">
        <f t="shared" si="11"/>
        <v>0</v>
      </c>
      <c r="AG38" s="125" t="b">
        <f>OR(AND($C$5=Data!$G$24,K38="A"),AND($C$6=Data!$G$24,K38="B"),AND($C$7=Data!$G$24,K38="C"))*COUNTIFS(B:B,B38,K:K,K38,B:B,"&lt;&gt;"&amp;"",C:C,"&lt;&gt;"&amp;"")&gt;1</f>
        <v>0</v>
      </c>
      <c r="AH38" s="125" t="b">
        <f t="shared" si="12"/>
        <v>0</v>
      </c>
      <c r="AI38" s="55">
        <f t="shared" si="13"/>
        <v>0</v>
      </c>
    </row>
    <row r="39" spans="1:35" ht="30.75" customHeight="1" x14ac:dyDescent="0.25">
      <c r="A39" s="57"/>
      <c r="B39" s="57"/>
      <c r="C39" s="59"/>
      <c r="D39" s="119"/>
      <c r="E39" s="43"/>
      <c r="F39" s="43"/>
      <c r="G39" s="58"/>
      <c r="H39" s="123"/>
      <c r="I39" s="132"/>
      <c r="J39" s="135">
        <f t="shared" si="5"/>
        <v>0</v>
      </c>
      <c r="K39" s="64" t="str">
        <f t="shared" si="0"/>
        <v>0</v>
      </c>
      <c r="L39" s="65" t="str">
        <f t="shared" si="1"/>
        <v>0</v>
      </c>
      <c r="M39" s="55">
        <f>SUMIFS($J:$J,$C:$C,Data!$B$6,$B:$B,$B39)</f>
        <v>0</v>
      </c>
      <c r="N39" s="55">
        <f>SUMIFS($J:$J,$C:$C,Data!$B$7,$B:$B,$B39)</f>
        <v>0</v>
      </c>
      <c r="O39" s="55">
        <f>SUMIFS($J:$J,$C:$C,Data!$B$8,$B:$B,$B39)</f>
        <v>0</v>
      </c>
      <c r="P39" s="55">
        <f t="shared" si="6"/>
        <v>0</v>
      </c>
      <c r="Q39" s="55">
        <f t="shared" si="7"/>
        <v>0</v>
      </c>
      <c r="R39" s="25" t="b">
        <f>AND($L39="A",$C$5=Data!$G$24)</f>
        <v>0</v>
      </c>
      <c r="S39" s="25" t="b">
        <f>AND($L39="A",$C$5=Data!$G$23)</f>
        <v>0</v>
      </c>
      <c r="T39" s="55">
        <f t="shared" si="8"/>
        <v>0</v>
      </c>
      <c r="U39" s="55">
        <f t="shared" si="2"/>
        <v>0</v>
      </c>
      <c r="V39" s="25" t="b">
        <f>AND($L39="B",$C$6=Data!$G$24)</f>
        <v>0</v>
      </c>
      <c r="W39" s="25" t="b">
        <f>AND($L39="B",$C$6=Data!$G$23)</f>
        <v>0</v>
      </c>
      <c r="X39" s="55">
        <f t="shared" si="9"/>
        <v>0</v>
      </c>
      <c r="Y39" s="55">
        <f t="shared" si="3"/>
        <v>0</v>
      </c>
      <c r="Z39" s="25" t="b">
        <f>AND($L39="C",$C$7=Data!$G$24)</f>
        <v>0</v>
      </c>
      <c r="AA39" s="25" t="b">
        <f>AND($L39="C",$C$7=Data!$G$23)</f>
        <v>0</v>
      </c>
      <c r="AB39" s="55">
        <f t="shared" si="10"/>
        <v>0</v>
      </c>
      <c r="AC39" s="55">
        <f t="shared" si="4"/>
        <v>0</v>
      </c>
      <c r="AE39" s="55">
        <f t="shared" si="11"/>
        <v>0</v>
      </c>
      <c r="AG39" s="125" t="b">
        <f>OR(AND($C$5=Data!$G$24,K39="A"),AND($C$6=Data!$G$24,K39="B"),AND($C$7=Data!$G$24,K39="C"))*COUNTIFS(B:B,B39,K:K,K39,B:B,"&lt;&gt;"&amp;"",C:C,"&lt;&gt;"&amp;"")&gt;1</f>
        <v>0</v>
      </c>
      <c r="AH39" s="125" t="b">
        <f t="shared" si="12"/>
        <v>0</v>
      </c>
      <c r="AI39" s="55">
        <f t="shared" si="13"/>
        <v>0</v>
      </c>
    </row>
    <row r="40" spans="1:35" ht="30.75" customHeight="1" x14ac:dyDescent="0.25">
      <c r="A40" s="57"/>
      <c r="B40" s="57"/>
      <c r="C40" s="59"/>
      <c r="D40" s="119"/>
      <c r="E40" s="43"/>
      <c r="F40" s="43"/>
      <c r="G40" s="58"/>
      <c r="H40" s="123"/>
      <c r="I40" s="132"/>
      <c r="J40" s="135">
        <f t="shared" si="5"/>
        <v>0</v>
      </c>
      <c r="K40" s="64" t="str">
        <f t="shared" si="0"/>
        <v>0</v>
      </c>
      <c r="L40" s="65" t="str">
        <f t="shared" si="1"/>
        <v>0</v>
      </c>
      <c r="M40" s="55">
        <f>SUMIFS($J:$J,$C:$C,Data!$B$6,$B:$B,$B40)</f>
        <v>0</v>
      </c>
      <c r="N40" s="55">
        <f>SUMIFS($J:$J,$C:$C,Data!$B$7,$B:$B,$B40)</f>
        <v>0</v>
      </c>
      <c r="O40" s="55">
        <f>SUMIFS($J:$J,$C:$C,Data!$B$8,$B:$B,$B40)</f>
        <v>0</v>
      </c>
      <c r="P40" s="55">
        <f t="shared" si="6"/>
        <v>0</v>
      </c>
      <c r="Q40" s="55">
        <f t="shared" si="7"/>
        <v>0</v>
      </c>
      <c r="R40" s="25" t="b">
        <f>AND($L40="A",$C$5=Data!$G$24)</f>
        <v>0</v>
      </c>
      <c r="S40" s="25" t="b">
        <f>AND($L40="A",$C$5=Data!$G$23)</f>
        <v>0</v>
      </c>
      <c r="T40" s="55">
        <f t="shared" si="8"/>
        <v>0</v>
      </c>
      <c r="U40" s="55">
        <f t="shared" si="2"/>
        <v>0</v>
      </c>
      <c r="V40" s="25" t="b">
        <f>AND($L40="B",$C$6=Data!$G$24)</f>
        <v>0</v>
      </c>
      <c r="W40" s="25" t="b">
        <f>AND($L40="B",$C$6=Data!$G$23)</f>
        <v>0</v>
      </c>
      <c r="X40" s="55">
        <f t="shared" si="9"/>
        <v>0</v>
      </c>
      <c r="Y40" s="55">
        <f t="shared" si="3"/>
        <v>0</v>
      </c>
      <c r="Z40" s="25" t="b">
        <f>AND($L40="C",$C$7=Data!$G$24)</f>
        <v>0</v>
      </c>
      <c r="AA40" s="25" t="b">
        <f>AND($L40="C",$C$7=Data!$G$23)</f>
        <v>0</v>
      </c>
      <c r="AB40" s="55">
        <f t="shared" si="10"/>
        <v>0</v>
      </c>
      <c r="AC40" s="55">
        <f t="shared" si="4"/>
        <v>0</v>
      </c>
      <c r="AE40" s="55">
        <f t="shared" si="11"/>
        <v>0</v>
      </c>
      <c r="AG40" s="125" t="b">
        <f>OR(AND($C$5=Data!$G$24,K40="A"),AND($C$6=Data!$G$24,K40="B"),AND($C$7=Data!$G$24,K40="C"))*COUNTIFS(B:B,B40,K:K,K40,B:B,"&lt;&gt;"&amp;"",C:C,"&lt;&gt;"&amp;"")&gt;1</f>
        <v>0</v>
      </c>
      <c r="AH40" s="125" t="b">
        <f t="shared" si="12"/>
        <v>0</v>
      </c>
      <c r="AI40" s="55">
        <f t="shared" si="13"/>
        <v>0</v>
      </c>
    </row>
    <row r="41" spans="1:35" ht="30.75" customHeight="1" x14ac:dyDescent="0.25">
      <c r="A41" s="57"/>
      <c r="B41" s="57"/>
      <c r="C41" s="59"/>
      <c r="D41" s="119"/>
      <c r="E41" s="43"/>
      <c r="F41" s="43"/>
      <c r="G41" s="58"/>
      <c r="H41" s="123"/>
      <c r="I41" s="132"/>
      <c r="J41" s="135">
        <f t="shared" si="5"/>
        <v>0</v>
      </c>
      <c r="K41" s="64" t="str">
        <f t="shared" si="0"/>
        <v>0</v>
      </c>
      <c r="L41" s="65" t="str">
        <f t="shared" si="1"/>
        <v>0</v>
      </c>
      <c r="M41" s="55">
        <f>SUMIFS($J:$J,$C:$C,Data!$B$6,$B:$B,$B41)</f>
        <v>0</v>
      </c>
      <c r="N41" s="55">
        <f>SUMIFS($J:$J,$C:$C,Data!$B$7,$B:$B,$B41)</f>
        <v>0</v>
      </c>
      <c r="O41" s="55">
        <f>SUMIFS($J:$J,$C:$C,Data!$B$8,$B:$B,$B41)</f>
        <v>0</v>
      </c>
      <c r="P41" s="55">
        <f t="shared" si="6"/>
        <v>0</v>
      </c>
      <c r="Q41" s="55">
        <f t="shared" si="7"/>
        <v>0</v>
      </c>
      <c r="R41" s="25" t="b">
        <f>AND($L41="A",$C$5=Data!$G$24)</f>
        <v>0</v>
      </c>
      <c r="S41" s="25" t="b">
        <f>AND($L41="A",$C$5=Data!$G$23)</f>
        <v>0</v>
      </c>
      <c r="T41" s="55">
        <f t="shared" si="8"/>
        <v>0</v>
      </c>
      <c r="U41" s="55">
        <f t="shared" si="2"/>
        <v>0</v>
      </c>
      <c r="V41" s="25" t="b">
        <f>AND($L41="B",$C$6=Data!$G$24)</f>
        <v>0</v>
      </c>
      <c r="W41" s="25" t="b">
        <f>AND($L41="B",$C$6=Data!$G$23)</f>
        <v>0</v>
      </c>
      <c r="X41" s="55">
        <f t="shared" si="9"/>
        <v>0</v>
      </c>
      <c r="Y41" s="55">
        <f t="shared" si="3"/>
        <v>0</v>
      </c>
      <c r="Z41" s="25" t="b">
        <f>AND($L41="C",$C$7=Data!$G$24)</f>
        <v>0</v>
      </c>
      <c r="AA41" s="25" t="b">
        <f>AND($L41="C",$C$7=Data!$G$23)</f>
        <v>0</v>
      </c>
      <c r="AB41" s="55">
        <f t="shared" si="10"/>
        <v>0</v>
      </c>
      <c r="AC41" s="55">
        <f t="shared" si="4"/>
        <v>0</v>
      </c>
      <c r="AE41" s="55">
        <f t="shared" si="11"/>
        <v>0</v>
      </c>
      <c r="AG41" s="125" t="b">
        <f>OR(AND($C$5=Data!$G$24,K41="A"),AND($C$6=Data!$G$24,K41="B"),AND($C$7=Data!$G$24,K41="C"))*COUNTIFS(B:B,B41,K:K,K41,B:B,"&lt;&gt;"&amp;"",C:C,"&lt;&gt;"&amp;"")&gt;1</f>
        <v>0</v>
      </c>
      <c r="AH41" s="125" t="b">
        <f t="shared" si="12"/>
        <v>0</v>
      </c>
      <c r="AI41" s="55">
        <f t="shared" si="13"/>
        <v>0</v>
      </c>
    </row>
    <row r="42" spans="1:35" ht="30.75" customHeight="1" x14ac:dyDescent="0.25">
      <c r="A42" s="57"/>
      <c r="B42" s="57"/>
      <c r="C42" s="59"/>
      <c r="D42" s="119"/>
      <c r="E42" s="43"/>
      <c r="F42" s="43"/>
      <c r="G42" s="58"/>
      <c r="H42" s="123"/>
      <c r="I42" s="132"/>
      <c r="J42" s="135">
        <f t="shared" si="5"/>
        <v>0</v>
      </c>
      <c r="K42" s="64" t="str">
        <f t="shared" si="0"/>
        <v>0</v>
      </c>
      <c r="L42" s="65" t="str">
        <f t="shared" si="1"/>
        <v>0</v>
      </c>
      <c r="M42" s="55">
        <f>SUMIFS($J:$J,$C:$C,Data!$B$6,$B:$B,$B42)</f>
        <v>0</v>
      </c>
      <c r="N42" s="55">
        <f>SUMIFS($J:$J,$C:$C,Data!$B$7,$B:$B,$B42)</f>
        <v>0</v>
      </c>
      <c r="O42" s="55">
        <f>SUMIFS($J:$J,$C:$C,Data!$B$8,$B:$B,$B42)</f>
        <v>0</v>
      </c>
      <c r="P42" s="55">
        <f t="shared" si="6"/>
        <v>0</v>
      </c>
      <c r="Q42" s="55">
        <f t="shared" si="7"/>
        <v>0</v>
      </c>
      <c r="R42" s="25" t="b">
        <f>AND($L42="A",$C$5=Data!$G$24)</f>
        <v>0</v>
      </c>
      <c r="S42" s="25" t="b">
        <f>AND($L42="A",$C$5=Data!$G$23)</f>
        <v>0</v>
      </c>
      <c r="T42" s="55">
        <f t="shared" si="8"/>
        <v>0</v>
      </c>
      <c r="U42" s="55">
        <f t="shared" si="2"/>
        <v>0</v>
      </c>
      <c r="V42" s="25" t="b">
        <f>AND($L42="B",$C$6=Data!$G$24)</f>
        <v>0</v>
      </c>
      <c r="W42" s="25" t="b">
        <f>AND($L42="B",$C$6=Data!$G$23)</f>
        <v>0</v>
      </c>
      <c r="X42" s="55">
        <f t="shared" si="9"/>
        <v>0</v>
      </c>
      <c r="Y42" s="55">
        <f t="shared" si="3"/>
        <v>0</v>
      </c>
      <c r="Z42" s="25" t="b">
        <f>AND($L42="C",$C$7=Data!$G$24)</f>
        <v>0</v>
      </c>
      <c r="AA42" s="25" t="b">
        <f>AND($L42="C",$C$7=Data!$G$23)</f>
        <v>0</v>
      </c>
      <c r="AB42" s="55">
        <f t="shared" si="10"/>
        <v>0</v>
      </c>
      <c r="AC42" s="55">
        <f t="shared" si="4"/>
        <v>0</v>
      </c>
      <c r="AE42" s="55">
        <f t="shared" si="11"/>
        <v>0</v>
      </c>
      <c r="AG42" s="125" t="b">
        <f>OR(AND($C$5=Data!$G$24,K42="A"),AND($C$6=Data!$G$24,K42="B"),AND($C$7=Data!$G$24,K42="C"))*COUNTIFS(B:B,B42,K:K,K42,B:B,"&lt;&gt;"&amp;"",C:C,"&lt;&gt;"&amp;"")&gt;1</f>
        <v>0</v>
      </c>
      <c r="AH42" s="125" t="b">
        <f t="shared" si="12"/>
        <v>0</v>
      </c>
      <c r="AI42" s="55">
        <f t="shared" si="13"/>
        <v>0</v>
      </c>
    </row>
    <row r="43" spans="1:35" ht="30.75" customHeight="1" x14ac:dyDescent="0.25">
      <c r="A43" s="57"/>
      <c r="B43" s="57"/>
      <c r="C43" s="59"/>
      <c r="D43" s="119"/>
      <c r="E43" s="43"/>
      <c r="F43" s="43"/>
      <c r="G43" s="58"/>
      <c r="H43" s="123"/>
      <c r="I43" s="132"/>
      <c r="J43" s="135">
        <f t="shared" si="5"/>
        <v>0</v>
      </c>
      <c r="K43" s="64" t="str">
        <f t="shared" si="0"/>
        <v>0</v>
      </c>
      <c r="L43" s="65" t="str">
        <f t="shared" si="1"/>
        <v>0</v>
      </c>
      <c r="M43" s="55">
        <f>SUMIFS($J:$J,$C:$C,Data!$B$6,$B:$B,$B43)</f>
        <v>0</v>
      </c>
      <c r="N43" s="55">
        <f>SUMIFS($J:$J,$C:$C,Data!$B$7,$B:$B,$B43)</f>
        <v>0</v>
      </c>
      <c r="O43" s="55">
        <f>SUMIFS($J:$J,$C:$C,Data!$B$8,$B:$B,$B43)</f>
        <v>0</v>
      </c>
      <c r="P43" s="55">
        <f t="shared" si="6"/>
        <v>0</v>
      </c>
      <c r="Q43" s="55">
        <f t="shared" si="7"/>
        <v>0</v>
      </c>
      <c r="R43" s="25" t="b">
        <f>AND($L43="A",$C$5=Data!$G$24)</f>
        <v>0</v>
      </c>
      <c r="S43" s="25" t="b">
        <f>AND($L43="A",$C$5=Data!$G$23)</f>
        <v>0</v>
      </c>
      <c r="T43" s="55">
        <f t="shared" si="8"/>
        <v>0</v>
      </c>
      <c r="U43" s="55">
        <f t="shared" si="2"/>
        <v>0</v>
      </c>
      <c r="V43" s="25" t="b">
        <f>AND($L43="B",$C$6=Data!$G$24)</f>
        <v>0</v>
      </c>
      <c r="W43" s="25" t="b">
        <f>AND($L43="B",$C$6=Data!$G$23)</f>
        <v>0</v>
      </c>
      <c r="X43" s="55">
        <f t="shared" si="9"/>
        <v>0</v>
      </c>
      <c r="Y43" s="55">
        <f t="shared" si="3"/>
        <v>0</v>
      </c>
      <c r="Z43" s="25" t="b">
        <f>AND($L43="C",$C$7=Data!$G$24)</f>
        <v>0</v>
      </c>
      <c r="AA43" s="25" t="b">
        <f>AND($L43="C",$C$7=Data!$G$23)</f>
        <v>0</v>
      </c>
      <c r="AB43" s="55">
        <f t="shared" si="10"/>
        <v>0</v>
      </c>
      <c r="AC43" s="55">
        <f t="shared" si="4"/>
        <v>0</v>
      </c>
      <c r="AE43" s="55">
        <f t="shared" si="11"/>
        <v>0</v>
      </c>
      <c r="AG43" s="125" t="b">
        <f>OR(AND($C$5=Data!$G$24,K43="A"),AND($C$6=Data!$G$24,K43="B"),AND($C$7=Data!$G$24,K43="C"))*COUNTIFS(B:B,B43,K:K,K43,B:B,"&lt;&gt;"&amp;"",C:C,"&lt;&gt;"&amp;"")&gt;1</f>
        <v>0</v>
      </c>
      <c r="AH43" s="125" t="b">
        <f t="shared" si="12"/>
        <v>0</v>
      </c>
      <c r="AI43" s="55">
        <f t="shared" si="13"/>
        <v>0</v>
      </c>
    </row>
    <row r="44" spans="1:35" ht="30.75" customHeight="1" x14ac:dyDescent="0.25">
      <c r="A44" s="57"/>
      <c r="B44" s="57"/>
      <c r="C44" s="59"/>
      <c r="D44" s="119"/>
      <c r="E44" s="43"/>
      <c r="F44" s="43"/>
      <c r="G44" s="58"/>
      <c r="H44" s="123"/>
      <c r="I44" s="132"/>
      <c r="J44" s="135">
        <f t="shared" si="5"/>
        <v>0</v>
      </c>
      <c r="K44" s="64" t="str">
        <f t="shared" si="0"/>
        <v>0</v>
      </c>
      <c r="L44" s="65" t="str">
        <f t="shared" si="1"/>
        <v>0</v>
      </c>
      <c r="M44" s="55">
        <f>SUMIFS($J:$J,$C:$C,Data!$B$6,$B:$B,$B44)</f>
        <v>0</v>
      </c>
      <c r="N44" s="55">
        <f>SUMIFS($J:$J,$C:$C,Data!$B$7,$B:$B,$B44)</f>
        <v>0</v>
      </c>
      <c r="O44" s="55">
        <f>SUMIFS($J:$J,$C:$C,Data!$B$8,$B:$B,$B44)</f>
        <v>0</v>
      </c>
      <c r="P44" s="55">
        <f t="shared" si="6"/>
        <v>0</v>
      </c>
      <c r="Q44" s="55">
        <f t="shared" si="7"/>
        <v>0</v>
      </c>
      <c r="R44" s="25" t="b">
        <f>AND($L44="A",$C$5=Data!$G$24)</f>
        <v>0</v>
      </c>
      <c r="S44" s="25" t="b">
        <f>AND($L44="A",$C$5=Data!$G$23)</f>
        <v>0</v>
      </c>
      <c r="T44" s="55">
        <f t="shared" si="8"/>
        <v>0</v>
      </c>
      <c r="U44" s="55">
        <f t="shared" si="2"/>
        <v>0</v>
      </c>
      <c r="V44" s="25" t="b">
        <f>AND($L44="B",$C$6=Data!$G$24)</f>
        <v>0</v>
      </c>
      <c r="W44" s="25" t="b">
        <f>AND($L44="B",$C$6=Data!$G$23)</f>
        <v>0</v>
      </c>
      <c r="X44" s="55">
        <f t="shared" si="9"/>
        <v>0</v>
      </c>
      <c r="Y44" s="55">
        <f t="shared" si="3"/>
        <v>0</v>
      </c>
      <c r="Z44" s="25" t="b">
        <f>AND($L44="C",$C$7=Data!$G$24)</f>
        <v>0</v>
      </c>
      <c r="AA44" s="25" t="b">
        <f>AND($L44="C",$C$7=Data!$G$23)</f>
        <v>0</v>
      </c>
      <c r="AB44" s="55">
        <f t="shared" si="10"/>
        <v>0</v>
      </c>
      <c r="AC44" s="55">
        <f t="shared" si="4"/>
        <v>0</v>
      </c>
      <c r="AE44" s="55">
        <f t="shared" si="11"/>
        <v>0</v>
      </c>
      <c r="AG44" s="125" t="b">
        <f>OR(AND($C$5=Data!$G$24,K44="A"),AND($C$6=Data!$G$24,K44="B"),AND($C$7=Data!$G$24,K44="C"))*COUNTIFS(B:B,B44,K:K,K44,B:B,"&lt;&gt;"&amp;"",C:C,"&lt;&gt;"&amp;"")&gt;1</f>
        <v>0</v>
      </c>
      <c r="AH44" s="125" t="b">
        <f t="shared" si="12"/>
        <v>0</v>
      </c>
      <c r="AI44" s="55">
        <f t="shared" si="13"/>
        <v>0</v>
      </c>
    </row>
    <row r="45" spans="1:35" ht="30.75" customHeight="1" x14ac:dyDescent="0.25">
      <c r="A45" s="57"/>
      <c r="B45" s="57"/>
      <c r="C45" s="59"/>
      <c r="D45" s="119"/>
      <c r="E45" s="43"/>
      <c r="F45" s="43"/>
      <c r="G45" s="58"/>
      <c r="H45" s="123"/>
      <c r="I45" s="132"/>
      <c r="J45" s="135">
        <f t="shared" si="5"/>
        <v>0</v>
      </c>
      <c r="K45" s="64" t="str">
        <f t="shared" si="0"/>
        <v>0</v>
      </c>
      <c r="L45" s="65" t="str">
        <f t="shared" si="1"/>
        <v>0</v>
      </c>
      <c r="M45" s="55">
        <f>SUMIFS($J:$J,$C:$C,Data!$B$6,$B:$B,$B45)</f>
        <v>0</v>
      </c>
      <c r="N45" s="55">
        <f>SUMIFS($J:$J,$C:$C,Data!$B$7,$B:$B,$B45)</f>
        <v>0</v>
      </c>
      <c r="O45" s="55">
        <f>SUMIFS($J:$J,$C:$C,Data!$B$8,$B:$B,$B45)</f>
        <v>0</v>
      </c>
      <c r="P45" s="55">
        <f t="shared" si="6"/>
        <v>0</v>
      </c>
      <c r="Q45" s="55">
        <f t="shared" si="7"/>
        <v>0</v>
      </c>
      <c r="R45" s="25" t="b">
        <f>AND($L45="A",$C$5=Data!$G$24)</f>
        <v>0</v>
      </c>
      <c r="S45" s="25" t="b">
        <f>AND($L45="A",$C$5=Data!$G$23)</f>
        <v>0</v>
      </c>
      <c r="T45" s="55">
        <f t="shared" si="8"/>
        <v>0</v>
      </c>
      <c r="U45" s="55">
        <f t="shared" si="2"/>
        <v>0</v>
      </c>
      <c r="V45" s="25" t="b">
        <f>AND($L45="B",$C$6=Data!$G$24)</f>
        <v>0</v>
      </c>
      <c r="W45" s="25" t="b">
        <f>AND($L45="B",$C$6=Data!$G$23)</f>
        <v>0</v>
      </c>
      <c r="X45" s="55">
        <f t="shared" si="9"/>
        <v>0</v>
      </c>
      <c r="Y45" s="55">
        <f t="shared" si="3"/>
        <v>0</v>
      </c>
      <c r="Z45" s="25" t="b">
        <f>AND($L45="C",$C$7=Data!$G$24)</f>
        <v>0</v>
      </c>
      <c r="AA45" s="25" t="b">
        <f>AND($L45="C",$C$7=Data!$G$23)</f>
        <v>0</v>
      </c>
      <c r="AB45" s="55">
        <f t="shared" si="10"/>
        <v>0</v>
      </c>
      <c r="AC45" s="55">
        <f t="shared" si="4"/>
        <v>0</v>
      </c>
      <c r="AE45" s="55">
        <f t="shared" si="11"/>
        <v>0</v>
      </c>
      <c r="AG45" s="125" t="b">
        <f>OR(AND($C$5=Data!$G$24,K45="A"),AND($C$6=Data!$G$24,K45="B"),AND($C$7=Data!$G$24,K45="C"))*COUNTIFS(B:B,B45,K:K,K45,B:B,"&lt;&gt;"&amp;"",C:C,"&lt;&gt;"&amp;"")&gt;1</f>
        <v>0</v>
      </c>
      <c r="AH45" s="125" t="b">
        <f t="shared" si="12"/>
        <v>0</v>
      </c>
      <c r="AI45" s="55">
        <f t="shared" si="13"/>
        <v>0</v>
      </c>
    </row>
    <row r="46" spans="1:35" ht="30.75" customHeight="1" x14ac:dyDescent="0.25">
      <c r="A46" s="57"/>
      <c r="B46" s="57"/>
      <c r="C46" s="59"/>
      <c r="D46" s="119"/>
      <c r="E46" s="43"/>
      <c r="F46" s="43"/>
      <c r="G46" s="58"/>
      <c r="H46" s="123"/>
      <c r="I46" s="132"/>
      <c r="J46" s="135">
        <f t="shared" si="5"/>
        <v>0</v>
      </c>
      <c r="K46" s="64" t="str">
        <f t="shared" si="0"/>
        <v>0</v>
      </c>
      <c r="L46" s="65" t="str">
        <f t="shared" si="1"/>
        <v>0</v>
      </c>
      <c r="M46" s="55">
        <f>SUMIFS($J:$J,$C:$C,Data!$B$6,$B:$B,$B46)</f>
        <v>0</v>
      </c>
      <c r="N46" s="55">
        <f>SUMIFS($J:$J,$C:$C,Data!$B$7,$B:$B,$B46)</f>
        <v>0</v>
      </c>
      <c r="O46" s="55">
        <f>SUMIFS($J:$J,$C:$C,Data!$B$8,$B:$B,$B46)</f>
        <v>0</v>
      </c>
      <c r="P46" s="55">
        <f t="shared" si="6"/>
        <v>0</v>
      </c>
      <c r="Q46" s="55">
        <f t="shared" si="7"/>
        <v>0</v>
      </c>
      <c r="R46" s="25" t="b">
        <f>AND($L46="A",$C$5=Data!$G$24)</f>
        <v>0</v>
      </c>
      <c r="S46" s="25" t="b">
        <f>AND($L46="A",$C$5=Data!$G$23)</f>
        <v>0</v>
      </c>
      <c r="T46" s="55">
        <f t="shared" si="8"/>
        <v>0</v>
      </c>
      <c r="U46" s="55">
        <f t="shared" si="2"/>
        <v>0</v>
      </c>
      <c r="V46" s="25" t="b">
        <f>AND($L46="B",$C$6=Data!$G$24)</f>
        <v>0</v>
      </c>
      <c r="W46" s="25" t="b">
        <f>AND($L46="B",$C$6=Data!$G$23)</f>
        <v>0</v>
      </c>
      <c r="X46" s="55">
        <f t="shared" si="9"/>
        <v>0</v>
      </c>
      <c r="Y46" s="55">
        <f t="shared" si="3"/>
        <v>0</v>
      </c>
      <c r="Z46" s="25" t="b">
        <f>AND($L46="C",$C$7=Data!$G$24)</f>
        <v>0</v>
      </c>
      <c r="AA46" s="25" t="b">
        <f>AND($L46="C",$C$7=Data!$G$23)</f>
        <v>0</v>
      </c>
      <c r="AB46" s="55">
        <f t="shared" si="10"/>
        <v>0</v>
      </c>
      <c r="AC46" s="55">
        <f t="shared" si="4"/>
        <v>0</v>
      </c>
      <c r="AE46" s="55">
        <f t="shared" si="11"/>
        <v>0</v>
      </c>
      <c r="AG46" s="125" t="b">
        <f>OR(AND($C$5=Data!$G$24,K46="A"),AND($C$6=Data!$G$24,K46="B"),AND($C$7=Data!$G$24,K46="C"))*COUNTIFS(B:B,B46,K:K,K46,B:B,"&lt;&gt;"&amp;"",C:C,"&lt;&gt;"&amp;"")&gt;1</f>
        <v>0</v>
      </c>
      <c r="AH46" s="125" t="b">
        <f t="shared" si="12"/>
        <v>0</v>
      </c>
      <c r="AI46" s="55">
        <f t="shared" si="13"/>
        <v>0</v>
      </c>
    </row>
    <row r="47" spans="1:35" ht="30.75" customHeight="1" x14ac:dyDescent="0.25">
      <c r="A47" s="57"/>
      <c r="B47" s="57"/>
      <c r="C47" s="59"/>
      <c r="D47" s="119"/>
      <c r="E47" s="43"/>
      <c r="F47" s="43"/>
      <c r="G47" s="58"/>
      <c r="H47" s="123"/>
      <c r="I47" s="132"/>
      <c r="J47" s="135">
        <f t="shared" si="5"/>
        <v>0</v>
      </c>
      <c r="K47" s="64" t="str">
        <f t="shared" si="0"/>
        <v>0</v>
      </c>
      <c r="L47" s="65" t="str">
        <f t="shared" si="1"/>
        <v>0</v>
      </c>
      <c r="M47" s="55">
        <f>SUMIFS($J:$J,$C:$C,Data!$B$6,$B:$B,$B47)</f>
        <v>0</v>
      </c>
      <c r="N47" s="55">
        <f>SUMIFS($J:$J,$C:$C,Data!$B$7,$B:$B,$B47)</f>
        <v>0</v>
      </c>
      <c r="O47" s="55">
        <f>SUMIFS($J:$J,$C:$C,Data!$B$8,$B:$B,$B47)</f>
        <v>0</v>
      </c>
      <c r="P47" s="55">
        <f t="shared" si="6"/>
        <v>0</v>
      </c>
      <c r="Q47" s="55">
        <f t="shared" si="7"/>
        <v>0</v>
      </c>
      <c r="R47" s="25" t="b">
        <f>AND($L47="A",$C$5=Data!$G$24)</f>
        <v>0</v>
      </c>
      <c r="S47" s="25" t="b">
        <f>AND($L47="A",$C$5=Data!$G$23)</f>
        <v>0</v>
      </c>
      <c r="T47" s="55">
        <f t="shared" si="8"/>
        <v>0</v>
      </c>
      <c r="U47" s="55">
        <f t="shared" si="2"/>
        <v>0</v>
      </c>
      <c r="V47" s="25" t="b">
        <f>AND($L47="B",$C$6=Data!$G$24)</f>
        <v>0</v>
      </c>
      <c r="W47" s="25" t="b">
        <f>AND($L47="B",$C$6=Data!$G$23)</f>
        <v>0</v>
      </c>
      <c r="X47" s="55">
        <f t="shared" si="9"/>
        <v>0</v>
      </c>
      <c r="Y47" s="55">
        <f t="shared" si="3"/>
        <v>0</v>
      </c>
      <c r="Z47" s="25" t="b">
        <f>AND($L47="C",$C$7=Data!$G$24)</f>
        <v>0</v>
      </c>
      <c r="AA47" s="25" t="b">
        <f>AND($L47="C",$C$7=Data!$G$23)</f>
        <v>0</v>
      </c>
      <c r="AB47" s="55">
        <f t="shared" si="10"/>
        <v>0</v>
      </c>
      <c r="AC47" s="55">
        <f t="shared" si="4"/>
        <v>0</v>
      </c>
      <c r="AE47" s="55">
        <f t="shared" si="11"/>
        <v>0</v>
      </c>
      <c r="AG47" s="125" t="b">
        <f>OR(AND($C$5=Data!$G$24,K47="A"),AND($C$6=Data!$G$24,K47="B"),AND($C$7=Data!$G$24,K47="C"))*COUNTIFS(B:B,B47,K:K,K47,B:B,"&lt;&gt;"&amp;"",C:C,"&lt;&gt;"&amp;"")&gt;1</f>
        <v>0</v>
      </c>
      <c r="AH47" s="125" t="b">
        <f t="shared" si="12"/>
        <v>0</v>
      </c>
      <c r="AI47" s="55">
        <f t="shared" si="13"/>
        <v>0</v>
      </c>
    </row>
    <row r="48" spans="1:35" ht="30.75" customHeight="1" x14ac:dyDescent="0.25">
      <c r="A48" s="57"/>
      <c r="B48" s="57"/>
      <c r="C48" s="59"/>
      <c r="D48" s="119"/>
      <c r="E48" s="43"/>
      <c r="F48" s="43"/>
      <c r="G48" s="58"/>
      <c r="H48" s="123"/>
      <c r="I48" s="132"/>
      <c r="J48" s="135">
        <f t="shared" si="5"/>
        <v>0</v>
      </c>
      <c r="K48" s="64" t="str">
        <f t="shared" si="0"/>
        <v>0</v>
      </c>
      <c r="L48" s="65" t="str">
        <f t="shared" si="1"/>
        <v>0</v>
      </c>
      <c r="M48" s="55">
        <f>SUMIFS($J:$J,$C:$C,Data!$B$6,$B:$B,$B48)</f>
        <v>0</v>
      </c>
      <c r="N48" s="55">
        <f>SUMIFS($J:$J,$C:$C,Data!$B$7,$B:$B,$B48)</f>
        <v>0</v>
      </c>
      <c r="O48" s="55">
        <f>SUMIFS($J:$J,$C:$C,Data!$B$8,$B:$B,$B48)</f>
        <v>0</v>
      </c>
      <c r="P48" s="55">
        <f t="shared" si="6"/>
        <v>0</v>
      </c>
      <c r="Q48" s="55">
        <f t="shared" si="7"/>
        <v>0</v>
      </c>
      <c r="R48" s="25" t="b">
        <f>AND($L48="A",$C$5=Data!$G$24)</f>
        <v>0</v>
      </c>
      <c r="S48" s="25" t="b">
        <f>AND($L48="A",$C$5=Data!$G$23)</f>
        <v>0</v>
      </c>
      <c r="T48" s="55">
        <f t="shared" si="8"/>
        <v>0</v>
      </c>
      <c r="U48" s="55">
        <f t="shared" si="2"/>
        <v>0</v>
      </c>
      <c r="V48" s="25" t="b">
        <f>AND($L48="B",$C$6=Data!$G$24)</f>
        <v>0</v>
      </c>
      <c r="W48" s="25" t="b">
        <f>AND($L48="B",$C$6=Data!$G$23)</f>
        <v>0</v>
      </c>
      <c r="X48" s="55">
        <f t="shared" si="9"/>
        <v>0</v>
      </c>
      <c r="Y48" s="55">
        <f t="shared" si="3"/>
        <v>0</v>
      </c>
      <c r="Z48" s="25" t="b">
        <f>AND($L48="C",$C$7=Data!$G$24)</f>
        <v>0</v>
      </c>
      <c r="AA48" s="25" t="b">
        <f>AND($L48="C",$C$7=Data!$G$23)</f>
        <v>0</v>
      </c>
      <c r="AB48" s="55">
        <f t="shared" si="10"/>
        <v>0</v>
      </c>
      <c r="AC48" s="55">
        <f t="shared" si="4"/>
        <v>0</v>
      </c>
      <c r="AE48" s="55">
        <f t="shared" si="11"/>
        <v>0</v>
      </c>
      <c r="AG48" s="125" t="b">
        <f>OR(AND($C$5=Data!$G$24,K48="A"),AND($C$6=Data!$G$24,K48="B"),AND($C$7=Data!$G$24,K48="C"))*COUNTIFS(B:B,B48,K:K,K48,B:B,"&lt;&gt;"&amp;"",C:C,"&lt;&gt;"&amp;"")&gt;1</f>
        <v>0</v>
      </c>
      <c r="AH48" s="125" t="b">
        <f t="shared" si="12"/>
        <v>0</v>
      </c>
      <c r="AI48" s="55">
        <f t="shared" si="13"/>
        <v>0</v>
      </c>
    </row>
    <row r="49" spans="1:35" ht="30.75" customHeight="1" x14ac:dyDescent="0.25">
      <c r="A49" s="57"/>
      <c r="B49" s="57"/>
      <c r="C49" s="59"/>
      <c r="D49" s="119"/>
      <c r="E49" s="43"/>
      <c r="F49" s="43"/>
      <c r="G49" s="58"/>
      <c r="H49" s="123"/>
      <c r="I49" s="132"/>
      <c r="J49" s="135">
        <f t="shared" si="5"/>
        <v>0</v>
      </c>
      <c r="K49" s="64" t="str">
        <f t="shared" si="0"/>
        <v>0</v>
      </c>
      <c r="L49" s="65" t="str">
        <f t="shared" si="1"/>
        <v>0</v>
      </c>
      <c r="M49" s="55">
        <f>SUMIFS($J:$J,$C:$C,Data!$B$6,$B:$B,$B49)</f>
        <v>0</v>
      </c>
      <c r="N49" s="55">
        <f>SUMIFS($J:$J,$C:$C,Data!$B$7,$B:$B,$B49)</f>
        <v>0</v>
      </c>
      <c r="O49" s="55">
        <f>SUMIFS($J:$J,$C:$C,Data!$B$8,$B:$B,$B49)</f>
        <v>0</v>
      </c>
      <c r="P49" s="55">
        <f t="shared" si="6"/>
        <v>0</v>
      </c>
      <c r="Q49" s="55">
        <f t="shared" si="7"/>
        <v>0</v>
      </c>
      <c r="R49" s="25" t="b">
        <f>AND($L49="A",$C$5=Data!$G$24)</f>
        <v>0</v>
      </c>
      <c r="S49" s="25" t="b">
        <f>AND($L49="A",$C$5=Data!$G$23)</f>
        <v>0</v>
      </c>
      <c r="T49" s="55">
        <f t="shared" si="8"/>
        <v>0</v>
      </c>
      <c r="U49" s="55">
        <f t="shared" si="2"/>
        <v>0</v>
      </c>
      <c r="V49" s="25" t="b">
        <f>AND($L49="B",$C$6=Data!$G$24)</f>
        <v>0</v>
      </c>
      <c r="W49" s="25" t="b">
        <f>AND($L49="B",$C$6=Data!$G$23)</f>
        <v>0</v>
      </c>
      <c r="X49" s="55">
        <f t="shared" si="9"/>
        <v>0</v>
      </c>
      <c r="Y49" s="55">
        <f t="shared" si="3"/>
        <v>0</v>
      </c>
      <c r="Z49" s="25" t="b">
        <f>AND($L49="C",$C$7=Data!$G$24)</f>
        <v>0</v>
      </c>
      <c r="AA49" s="25" t="b">
        <f>AND($L49="C",$C$7=Data!$G$23)</f>
        <v>0</v>
      </c>
      <c r="AB49" s="55">
        <f t="shared" si="10"/>
        <v>0</v>
      </c>
      <c r="AC49" s="55">
        <f t="shared" si="4"/>
        <v>0</v>
      </c>
      <c r="AE49" s="55">
        <f t="shared" si="11"/>
        <v>0</v>
      </c>
      <c r="AG49" s="125" t="b">
        <f>OR(AND($C$5=Data!$G$24,K49="A"),AND($C$6=Data!$G$24,K49="B"),AND($C$7=Data!$G$24,K49="C"))*COUNTIFS(B:B,B49,K:K,K49,B:B,"&lt;&gt;"&amp;"",C:C,"&lt;&gt;"&amp;"")&gt;1</f>
        <v>0</v>
      </c>
      <c r="AH49" s="125" t="b">
        <f t="shared" si="12"/>
        <v>0</v>
      </c>
      <c r="AI49" s="55">
        <f t="shared" si="13"/>
        <v>0</v>
      </c>
    </row>
    <row r="50" spans="1:35" ht="30.75" customHeight="1" x14ac:dyDescent="0.25">
      <c r="A50" s="57"/>
      <c r="B50" s="57"/>
      <c r="C50" s="59"/>
      <c r="D50" s="119"/>
      <c r="E50" s="43"/>
      <c r="F50" s="43"/>
      <c r="G50" s="58"/>
      <c r="H50" s="123"/>
      <c r="I50" s="132"/>
      <c r="J50" s="135">
        <f t="shared" si="5"/>
        <v>0</v>
      </c>
      <c r="K50" s="64" t="str">
        <f t="shared" si="0"/>
        <v>0</v>
      </c>
      <c r="L50" s="65" t="str">
        <f t="shared" si="1"/>
        <v>0</v>
      </c>
      <c r="M50" s="55">
        <f>SUMIFS($J:$J,$C:$C,Data!$B$6,$B:$B,$B50)</f>
        <v>0</v>
      </c>
      <c r="N50" s="55">
        <f>SUMIFS($J:$J,$C:$C,Data!$B$7,$B:$B,$B50)</f>
        <v>0</v>
      </c>
      <c r="O50" s="55">
        <f>SUMIFS($J:$J,$C:$C,Data!$B$8,$B:$B,$B50)</f>
        <v>0</v>
      </c>
      <c r="P50" s="55">
        <f t="shared" si="6"/>
        <v>0</v>
      </c>
      <c r="Q50" s="55">
        <f t="shared" si="7"/>
        <v>0</v>
      </c>
      <c r="R50" s="25" t="b">
        <f>AND($L50="A",$C$5=Data!$G$24)</f>
        <v>0</v>
      </c>
      <c r="S50" s="25" t="b">
        <f>AND($L50="A",$C$5=Data!$G$23)</f>
        <v>0</v>
      </c>
      <c r="T50" s="55">
        <f t="shared" si="8"/>
        <v>0</v>
      </c>
      <c r="U50" s="55">
        <f t="shared" si="2"/>
        <v>0</v>
      </c>
      <c r="V50" s="25" t="b">
        <f>AND($L50="B",$C$6=Data!$G$24)</f>
        <v>0</v>
      </c>
      <c r="W50" s="25" t="b">
        <f>AND($L50="B",$C$6=Data!$G$23)</f>
        <v>0</v>
      </c>
      <c r="X50" s="55">
        <f t="shared" si="9"/>
        <v>0</v>
      </c>
      <c r="Y50" s="55">
        <f t="shared" si="3"/>
        <v>0</v>
      </c>
      <c r="Z50" s="25" t="b">
        <f>AND($L50="C",$C$7=Data!$G$24)</f>
        <v>0</v>
      </c>
      <c r="AA50" s="25" t="b">
        <f>AND($L50="C",$C$7=Data!$G$23)</f>
        <v>0</v>
      </c>
      <c r="AB50" s="55">
        <f t="shared" si="10"/>
        <v>0</v>
      </c>
      <c r="AC50" s="55">
        <f t="shared" si="4"/>
        <v>0</v>
      </c>
      <c r="AE50" s="55">
        <f t="shared" si="11"/>
        <v>0</v>
      </c>
      <c r="AG50" s="125" t="b">
        <f>OR(AND($C$5=Data!$G$24,K50="A"),AND($C$6=Data!$G$24,K50="B"),AND($C$7=Data!$G$24,K50="C"))*COUNTIFS(B:B,B50,K:K,K50,B:B,"&lt;&gt;"&amp;"",C:C,"&lt;&gt;"&amp;"")&gt;1</f>
        <v>0</v>
      </c>
      <c r="AH50" s="125" t="b">
        <f t="shared" si="12"/>
        <v>0</v>
      </c>
      <c r="AI50" s="55">
        <f t="shared" si="13"/>
        <v>0</v>
      </c>
    </row>
    <row r="51" spans="1:35" ht="30.75" customHeight="1" x14ac:dyDescent="0.25">
      <c r="A51" s="57"/>
      <c r="B51" s="57"/>
      <c r="C51" s="59"/>
      <c r="D51" s="119"/>
      <c r="E51" s="43"/>
      <c r="F51" s="43"/>
      <c r="G51" s="58"/>
      <c r="H51" s="123"/>
      <c r="I51" s="132"/>
      <c r="J51" s="135">
        <f t="shared" si="5"/>
        <v>0</v>
      </c>
      <c r="K51" s="64" t="str">
        <f t="shared" si="0"/>
        <v>0</v>
      </c>
      <c r="L51" s="65" t="str">
        <f t="shared" si="1"/>
        <v>0</v>
      </c>
      <c r="M51" s="55">
        <f>SUMIFS($J:$J,$C:$C,Data!$B$6,$B:$B,$B51)</f>
        <v>0</v>
      </c>
      <c r="N51" s="55">
        <f>SUMIFS($J:$J,$C:$C,Data!$B$7,$B:$B,$B51)</f>
        <v>0</v>
      </c>
      <c r="O51" s="55">
        <f>SUMIFS($J:$J,$C:$C,Data!$B$8,$B:$B,$B51)</f>
        <v>0</v>
      </c>
      <c r="P51" s="55">
        <f t="shared" si="6"/>
        <v>0</v>
      </c>
      <c r="Q51" s="55">
        <f t="shared" si="7"/>
        <v>0</v>
      </c>
      <c r="R51" s="25" t="b">
        <f>AND($L51="A",$C$5=Data!$G$24)</f>
        <v>0</v>
      </c>
      <c r="S51" s="25" t="b">
        <f>AND($L51="A",$C$5=Data!$G$23)</f>
        <v>0</v>
      </c>
      <c r="T51" s="55">
        <f t="shared" si="8"/>
        <v>0</v>
      </c>
      <c r="U51" s="55">
        <f t="shared" si="2"/>
        <v>0</v>
      </c>
      <c r="V51" s="25" t="b">
        <f>AND($L51="B",$C$6=Data!$G$24)</f>
        <v>0</v>
      </c>
      <c r="W51" s="25" t="b">
        <f>AND($L51="B",$C$6=Data!$G$23)</f>
        <v>0</v>
      </c>
      <c r="X51" s="55">
        <f t="shared" si="9"/>
        <v>0</v>
      </c>
      <c r="Y51" s="55">
        <f t="shared" si="3"/>
        <v>0</v>
      </c>
      <c r="Z51" s="25" t="b">
        <f>AND($L51="C",$C$7=Data!$G$24)</f>
        <v>0</v>
      </c>
      <c r="AA51" s="25" t="b">
        <f>AND($L51="C",$C$7=Data!$G$23)</f>
        <v>0</v>
      </c>
      <c r="AB51" s="55">
        <f t="shared" si="10"/>
        <v>0</v>
      </c>
      <c r="AC51" s="55">
        <f t="shared" si="4"/>
        <v>0</v>
      </c>
      <c r="AE51" s="55">
        <f t="shared" si="11"/>
        <v>0</v>
      </c>
      <c r="AG51" s="125" t="b">
        <f>OR(AND($C$5=Data!$G$24,K51="A"),AND($C$6=Data!$G$24,K51="B"),AND($C$7=Data!$G$24,K51="C"))*COUNTIFS(B:B,B51,K:K,K51,B:B,"&lt;&gt;"&amp;"",C:C,"&lt;&gt;"&amp;"")&gt;1</f>
        <v>0</v>
      </c>
      <c r="AH51" s="125" t="b">
        <f t="shared" si="12"/>
        <v>0</v>
      </c>
      <c r="AI51" s="55">
        <f t="shared" si="13"/>
        <v>0</v>
      </c>
    </row>
    <row r="52" spans="1:35" ht="30.75" customHeight="1" x14ac:dyDescent="0.25">
      <c r="A52" s="57"/>
      <c r="B52" s="57"/>
      <c r="C52" s="59"/>
      <c r="D52" s="119"/>
      <c r="E52" s="43"/>
      <c r="F52" s="43"/>
      <c r="G52" s="58"/>
      <c r="H52" s="123"/>
      <c r="I52" s="132"/>
      <c r="J52" s="135">
        <f t="shared" si="5"/>
        <v>0</v>
      </c>
      <c r="K52" s="64" t="str">
        <f t="shared" si="0"/>
        <v>0</v>
      </c>
      <c r="L52" s="65" t="str">
        <f t="shared" si="1"/>
        <v>0</v>
      </c>
      <c r="M52" s="55">
        <f>SUMIFS($J:$J,$C:$C,Data!$B$6,$B:$B,$B52)</f>
        <v>0</v>
      </c>
      <c r="N52" s="55">
        <f>SUMIFS($J:$J,$C:$C,Data!$B$7,$B:$B,$B52)</f>
        <v>0</v>
      </c>
      <c r="O52" s="55">
        <f>SUMIFS($J:$J,$C:$C,Data!$B$8,$B:$B,$B52)</f>
        <v>0</v>
      </c>
      <c r="P52" s="55">
        <f t="shared" si="6"/>
        <v>0</v>
      </c>
      <c r="Q52" s="55">
        <f t="shared" si="7"/>
        <v>0</v>
      </c>
      <c r="R52" s="25" t="b">
        <f>AND($L52="A",$C$5=Data!$G$24)</f>
        <v>0</v>
      </c>
      <c r="S52" s="25" t="b">
        <f>AND($L52="A",$C$5=Data!$G$23)</f>
        <v>0</v>
      </c>
      <c r="T52" s="55">
        <f t="shared" si="8"/>
        <v>0</v>
      </c>
      <c r="U52" s="55">
        <f t="shared" si="2"/>
        <v>0</v>
      </c>
      <c r="V52" s="25" t="b">
        <f>AND($L52="B",$C$6=Data!$G$24)</f>
        <v>0</v>
      </c>
      <c r="W52" s="25" t="b">
        <f>AND($L52="B",$C$6=Data!$G$23)</f>
        <v>0</v>
      </c>
      <c r="X52" s="55">
        <f t="shared" si="9"/>
        <v>0</v>
      </c>
      <c r="Y52" s="55">
        <f t="shared" si="3"/>
        <v>0</v>
      </c>
      <c r="Z52" s="25" t="b">
        <f>AND($L52="C",$C$7=Data!$G$24)</f>
        <v>0</v>
      </c>
      <c r="AA52" s="25" t="b">
        <f>AND($L52="C",$C$7=Data!$G$23)</f>
        <v>0</v>
      </c>
      <c r="AB52" s="55">
        <f t="shared" si="10"/>
        <v>0</v>
      </c>
      <c r="AC52" s="55">
        <f t="shared" si="4"/>
        <v>0</v>
      </c>
      <c r="AE52" s="55">
        <f t="shared" si="11"/>
        <v>0</v>
      </c>
      <c r="AG52" s="125" t="b">
        <f>OR(AND($C$5=Data!$G$24,K52="A"),AND($C$6=Data!$G$24,K52="B"),AND($C$7=Data!$G$24,K52="C"))*COUNTIFS(B:B,B52,K:K,K52,B:B,"&lt;&gt;"&amp;"",C:C,"&lt;&gt;"&amp;"")&gt;1</f>
        <v>0</v>
      </c>
      <c r="AH52" s="125" t="b">
        <f t="shared" si="12"/>
        <v>0</v>
      </c>
      <c r="AI52" s="55">
        <f t="shared" si="13"/>
        <v>0</v>
      </c>
    </row>
    <row r="53" spans="1:35" ht="30.75" customHeight="1" x14ac:dyDescent="0.25">
      <c r="A53" s="57"/>
      <c r="B53" s="57"/>
      <c r="C53" s="59"/>
      <c r="D53" s="119"/>
      <c r="E53" s="43"/>
      <c r="F53" s="43"/>
      <c r="G53" s="58"/>
      <c r="H53" s="123"/>
      <c r="I53" s="132"/>
      <c r="J53" s="135">
        <f t="shared" si="5"/>
        <v>0</v>
      </c>
      <c r="K53" s="64" t="str">
        <f t="shared" si="0"/>
        <v>0</v>
      </c>
      <c r="L53" s="65" t="str">
        <f t="shared" si="1"/>
        <v>0</v>
      </c>
      <c r="M53" s="55">
        <f>SUMIFS($J:$J,$C:$C,Data!$B$6,$B:$B,$B53)</f>
        <v>0</v>
      </c>
      <c r="N53" s="55">
        <f>SUMIFS($J:$J,$C:$C,Data!$B$7,$B:$B,$B53)</f>
        <v>0</v>
      </c>
      <c r="O53" s="55">
        <f>SUMIFS($J:$J,$C:$C,Data!$B$8,$B:$B,$B53)</f>
        <v>0</v>
      </c>
      <c r="P53" s="55">
        <f t="shared" si="6"/>
        <v>0</v>
      </c>
      <c r="Q53" s="55">
        <f t="shared" si="7"/>
        <v>0</v>
      </c>
      <c r="R53" s="25" t="b">
        <f>AND($L53="A",$C$5=Data!$G$24)</f>
        <v>0</v>
      </c>
      <c r="S53" s="25" t="b">
        <f>AND($L53="A",$C$5=Data!$G$23)</f>
        <v>0</v>
      </c>
      <c r="T53" s="55">
        <f t="shared" si="8"/>
        <v>0</v>
      </c>
      <c r="U53" s="55">
        <f t="shared" si="2"/>
        <v>0</v>
      </c>
      <c r="V53" s="25" t="b">
        <f>AND($L53="B",$C$6=Data!$G$24)</f>
        <v>0</v>
      </c>
      <c r="W53" s="25" t="b">
        <f>AND($L53="B",$C$6=Data!$G$23)</f>
        <v>0</v>
      </c>
      <c r="X53" s="55">
        <f t="shared" si="9"/>
        <v>0</v>
      </c>
      <c r="Y53" s="55">
        <f t="shared" si="3"/>
        <v>0</v>
      </c>
      <c r="Z53" s="25" t="b">
        <f>AND($L53="C",$C$7=Data!$G$24)</f>
        <v>0</v>
      </c>
      <c r="AA53" s="25" t="b">
        <f>AND($L53="C",$C$7=Data!$G$23)</f>
        <v>0</v>
      </c>
      <c r="AB53" s="55">
        <f t="shared" si="10"/>
        <v>0</v>
      </c>
      <c r="AC53" s="55">
        <f t="shared" si="4"/>
        <v>0</v>
      </c>
      <c r="AE53" s="55">
        <f t="shared" si="11"/>
        <v>0</v>
      </c>
      <c r="AG53" s="125" t="b">
        <f>OR(AND($C$5=Data!$G$24,K53="A"),AND($C$6=Data!$G$24,K53="B"),AND($C$7=Data!$G$24,K53="C"))*COUNTIFS(B:B,B53,K:K,K53,B:B,"&lt;&gt;"&amp;"",C:C,"&lt;&gt;"&amp;"")&gt;1</f>
        <v>0</v>
      </c>
      <c r="AH53" s="125" t="b">
        <f t="shared" si="12"/>
        <v>0</v>
      </c>
      <c r="AI53" s="55">
        <f t="shared" si="13"/>
        <v>0</v>
      </c>
    </row>
    <row r="54" spans="1:35" ht="30.75" customHeight="1" x14ac:dyDescent="0.25">
      <c r="A54" s="57"/>
      <c r="B54" s="57"/>
      <c r="C54" s="59"/>
      <c r="D54" s="119"/>
      <c r="E54" s="43"/>
      <c r="F54" s="43"/>
      <c r="G54" s="58"/>
      <c r="H54" s="123"/>
      <c r="I54" s="132"/>
      <c r="J54" s="135">
        <f t="shared" si="5"/>
        <v>0</v>
      </c>
      <c r="K54" s="64" t="str">
        <f t="shared" si="0"/>
        <v>0</v>
      </c>
      <c r="L54" s="65" t="str">
        <f t="shared" si="1"/>
        <v>0</v>
      </c>
      <c r="M54" s="55">
        <f>SUMIFS($J:$J,$C:$C,Data!$B$6,$B:$B,$B54)</f>
        <v>0</v>
      </c>
      <c r="N54" s="55">
        <f>SUMIFS($J:$J,$C:$C,Data!$B$7,$B:$B,$B54)</f>
        <v>0</v>
      </c>
      <c r="O54" s="55">
        <f>SUMIFS($J:$J,$C:$C,Data!$B$8,$B:$B,$B54)</f>
        <v>0</v>
      </c>
      <c r="P54" s="55">
        <f t="shared" si="6"/>
        <v>0</v>
      </c>
      <c r="Q54" s="55">
        <f t="shared" si="7"/>
        <v>0</v>
      </c>
      <c r="R54" s="25" t="b">
        <f>AND($L54="A",$C$5=Data!$G$24)</f>
        <v>0</v>
      </c>
      <c r="S54" s="25" t="b">
        <f>AND($L54="A",$C$5=Data!$G$23)</f>
        <v>0</v>
      </c>
      <c r="T54" s="55">
        <f t="shared" si="8"/>
        <v>0</v>
      </c>
      <c r="U54" s="55">
        <f t="shared" si="2"/>
        <v>0</v>
      </c>
      <c r="V54" s="25" t="b">
        <f>AND($L54="B",$C$6=Data!$G$24)</f>
        <v>0</v>
      </c>
      <c r="W54" s="25" t="b">
        <f>AND($L54="B",$C$6=Data!$G$23)</f>
        <v>0</v>
      </c>
      <c r="X54" s="55">
        <f t="shared" si="9"/>
        <v>0</v>
      </c>
      <c r="Y54" s="55">
        <f t="shared" si="3"/>
        <v>0</v>
      </c>
      <c r="Z54" s="25" t="b">
        <f>AND($L54="C",$C$7=Data!$G$24)</f>
        <v>0</v>
      </c>
      <c r="AA54" s="25" t="b">
        <f>AND($L54="C",$C$7=Data!$G$23)</f>
        <v>0</v>
      </c>
      <c r="AB54" s="55">
        <f t="shared" si="10"/>
        <v>0</v>
      </c>
      <c r="AC54" s="55">
        <f t="shared" si="4"/>
        <v>0</v>
      </c>
      <c r="AE54" s="55">
        <f t="shared" si="11"/>
        <v>0</v>
      </c>
      <c r="AG54" s="125" t="b">
        <f>OR(AND($C$5=Data!$G$24,K54="A"),AND($C$6=Data!$G$24,K54="B"),AND($C$7=Data!$G$24,K54="C"))*COUNTIFS(B:B,B54,K:K,K54,B:B,"&lt;&gt;"&amp;"",C:C,"&lt;&gt;"&amp;"")&gt;1</f>
        <v>0</v>
      </c>
      <c r="AH54" s="125" t="b">
        <f t="shared" si="12"/>
        <v>0</v>
      </c>
      <c r="AI54" s="55">
        <f t="shared" si="13"/>
        <v>0</v>
      </c>
    </row>
    <row r="55" spans="1:35" ht="30.75" customHeight="1" x14ac:dyDescent="0.25">
      <c r="A55" s="57"/>
      <c r="B55" s="57"/>
      <c r="C55" s="59"/>
      <c r="D55" s="119"/>
      <c r="E55" s="43"/>
      <c r="F55" s="43"/>
      <c r="G55" s="58"/>
      <c r="H55" s="123"/>
      <c r="I55" s="132"/>
      <c r="J55" s="135">
        <f t="shared" si="5"/>
        <v>0</v>
      </c>
      <c r="K55" s="64" t="str">
        <f t="shared" si="0"/>
        <v>0</v>
      </c>
      <c r="L55" s="65" t="str">
        <f t="shared" si="1"/>
        <v>0</v>
      </c>
      <c r="M55" s="55">
        <f>SUMIFS($J:$J,$C:$C,Data!$B$6,$B:$B,$B55)</f>
        <v>0</v>
      </c>
      <c r="N55" s="55">
        <f>SUMIFS($J:$J,$C:$C,Data!$B$7,$B:$B,$B55)</f>
        <v>0</v>
      </c>
      <c r="O55" s="55">
        <f>SUMIFS($J:$J,$C:$C,Data!$B$8,$B:$B,$B55)</f>
        <v>0</v>
      </c>
      <c r="P55" s="55">
        <f t="shared" si="6"/>
        <v>0</v>
      </c>
      <c r="Q55" s="55">
        <f t="shared" si="7"/>
        <v>0</v>
      </c>
      <c r="R55" s="25" t="b">
        <f>AND($L55="A",$C$5=Data!$G$24)</f>
        <v>0</v>
      </c>
      <c r="S55" s="25" t="b">
        <f>AND($L55="A",$C$5=Data!$G$23)</f>
        <v>0</v>
      </c>
      <c r="T55" s="55">
        <f t="shared" si="8"/>
        <v>0</v>
      </c>
      <c r="U55" s="55">
        <f t="shared" si="2"/>
        <v>0</v>
      </c>
      <c r="V55" s="25" t="b">
        <f>AND($L55="B",$C$6=Data!$G$24)</f>
        <v>0</v>
      </c>
      <c r="W55" s="25" t="b">
        <f>AND($L55="B",$C$6=Data!$G$23)</f>
        <v>0</v>
      </c>
      <c r="X55" s="55">
        <f t="shared" si="9"/>
        <v>0</v>
      </c>
      <c r="Y55" s="55">
        <f t="shared" si="3"/>
        <v>0</v>
      </c>
      <c r="Z55" s="25" t="b">
        <f>AND($L55="C",$C$7=Data!$G$24)</f>
        <v>0</v>
      </c>
      <c r="AA55" s="25" t="b">
        <f>AND($L55="C",$C$7=Data!$G$23)</f>
        <v>0</v>
      </c>
      <c r="AB55" s="55">
        <f t="shared" si="10"/>
        <v>0</v>
      </c>
      <c r="AC55" s="55">
        <f t="shared" si="4"/>
        <v>0</v>
      </c>
      <c r="AE55" s="55">
        <f t="shared" si="11"/>
        <v>0</v>
      </c>
      <c r="AG55" s="125" t="b">
        <f>OR(AND($C$5=Data!$G$24,K55="A"),AND($C$6=Data!$G$24,K55="B"),AND($C$7=Data!$G$24,K55="C"))*COUNTIFS(B:B,B55,K:K,K55,B:B,"&lt;&gt;"&amp;"",C:C,"&lt;&gt;"&amp;"")&gt;1</f>
        <v>0</v>
      </c>
      <c r="AH55" s="125" t="b">
        <f t="shared" si="12"/>
        <v>0</v>
      </c>
      <c r="AI55" s="55">
        <f t="shared" si="13"/>
        <v>0</v>
      </c>
    </row>
    <row r="56" spans="1:35" ht="30.75" customHeight="1" x14ac:dyDescent="0.25">
      <c r="A56" s="57"/>
      <c r="B56" s="57"/>
      <c r="C56" s="59"/>
      <c r="D56" s="119"/>
      <c r="E56" s="43"/>
      <c r="F56" s="43"/>
      <c r="G56" s="58"/>
      <c r="H56" s="123"/>
      <c r="I56" s="132"/>
      <c r="J56" s="135">
        <f t="shared" si="5"/>
        <v>0</v>
      </c>
      <c r="K56" s="64" t="str">
        <f t="shared" si="0"/>
        <v>0</v>
      </c>
      <c r="L56" s="65" t="str">
        <f t="shared" si="1"/>
        <v>0</v>
      </c>
      <c r="M56" s="55">
        <f>SUMIFS($J:$J,$C:$C,Data!$B$6,$B:$B,$B56)</f>
        <v>0</v>
      </c>
      <c r="N56" s="55">
        <f>SUMIFS($J:$J,$C:$C,Data!$B$7,$B:$B,$B56)</f>
        <v>0</v>
      </c>
      <c r="O56" s="55">
        <f>SUMIFS($J:$J,$C:$C,Data!$B$8,$B:$B,$B56)</f>
        <v>0</v>
      </c>
      <c r="P56" s="55">
        <f t="shared" si="6"/>
        <v>0</v>
      </c>
      <c r="Q56" s="55">
        <f t="shared" si="7"/>
        <v>0</v>
      </c>
      <c r="R56" s="25" t="b">
        <f>AND($L56="A",$C$5=Data!$G$24)</f>
        <v>0</v>
      </c>
      <c r="S56" s="25" t="b">
        <f>AND($L56="A",$C$5=Data!$G$23)</f>
        <v>0</v>
      </c>
      <c r="T56" s="55">
        <f t="shared" si="8"/>
        <v>0</v>
      </c>
      <c r="U56" s="55">
        <f t="shared" si="2"/>
        <v>0</v>
      </c>
      <c r="V56" s="25" t="b">
        <f>AND($L56="B",$C$6=Data!$G$24)</f>
        <v>0</v>
      </c>
      <c r="W56" s="25" t="b">
        <f>AND($L56="B",$C$6=Data!$G$23)</f>
        <v>0</v>
      </c>
      <c r="X56" s="55">
        <f t="shared" si="9"/>
        <v>0</v>
      </c>
      <c r="Y56" s="55">
        <f t="shared" si="3"/>
        <v>0</v>
      </c>
      <c r="Z56" s="25" t="b">
        <f>AND($L56="C",$C$7=Data!$G$24)</f>
        <v>0</v>
      </c>
      <c r="AA56" s="25" t="b">
        <f>AND($L56="C",$C$7=Data!$G$23)</f>
        <v>0</v>
      </c>
      <c r="AB56" s="55">
        <f t="shared" si="10"/>
        <v>0</v>
      </c>
      <c r="AC56" s="55">
        <f t="shared" si="4"/>
        <v>0</v>
      </c>
      <c r="AE56" s="55">
        <f t="shared" si="11"/>
        <v>0</v>
      </c>
      <c r="AG56" s="125" t="b">
        <f>OR(AND($C$5=Data!$G$24,K56="A"),AND($C$6=Data!$G$24,K56="B"),AND($C$7=Data!$G$24,K56="C"))*COUNTIFS(B:B,B56,K:K,K56,B:B,"&lt;&gt;"&amp;"",C:C,"&lt;&gt;"&amp;"")&gt;1</f>
        <v>0</v>
      </c>
      <c r="AH56" s="125" t="b">
        <f t="shared" si="12"/>
        <v>0</v>
      </c>
      <c r="AI56" s="55">
        <f t="shared" si="13"/>
        <v>0</v>
      </c>
    </row>
    <row r="57" spans="1:35" ht="30.75" customHeight="1" x14ac:dyDescent="0.25">
      <c r="A57" s="57"/>
      <c r="B57" s="57"/>
      <c r="C57" s="59"/>
      <c r="D57" s="119"/>
      <c r="E57" s="43"/>
      <c r="F57" s="43"/>
      <c r="G57" s="58"/>
      <c r="H57" s="123"/>
      <c r="I57" s="132"/>
      <c r="J57" s="135">
        <f t="shared" si="5"/>
        <v>0</v>
      </c>
      <c r="K57" s="64" t="str">
        <f t="shared" si="0"/>
        <v>0</v>
      </c>
      <c r="L57" s="65" t="str">
        <f t="shared" si="1"/>
        <v>0</v>
      </c>
      <c r="M57" s="55">
        <f>SUMIFS($J:$J,$C:$C,Data!$B$6,$B:$B,$B57)</f>
        <v>0</v>
      </c>
      <c r="N57" s="55">
        <f>SUMIFS($J:$J,$C:$C,Data!$B$7,$B:$B,$B57)</f>
        <v>0</v>
      </c>
      <c r="O57" s="55">
        <f>SUMIFS($J:$J,$C:$C,Data!$B$8,$B:$B,$B57)</f>
        <v>0</v>
      </c>
      <c r="P57" s="55">
        <f t="shared" si="6"/>
        <v>0</v>
      </c>
      <c r="Q57" s="55">
        <f t="shared" si="7"/>
        <v>0</v>
      </c>
      <c r="R57" s="25" t="b">
        <f>AND($L57="A",$C$5=Data!$G$24)</f>
        <v>0</v>
      </c>
      <c r="S57" s="25" t="b">
        <f>AND($L57="A",$C$5=Data!$G$23)</f>
        <v>0</v>
      </c>
      <c r="T57" s="55">
        <f t="shared" si="8"/>
        <v>0</v>
      </c>
      <c r="U57" s="55">
        <f t="shared" si="2"/>
        <v>0</v>
      </c>
      <c r="V57" s="25" t="b">
        <f>AND($L57="B",$C$6=Data!$G$24)</f>
        <v>0</v>
      </c>
      <c r="W57" s="25" t="b">
        <f>AND($L57="B",$C$6=Data!$G$23)</f>
        <v>0</v>
      </c>
      <c r="X57" s="55">
        <f t="shared" si="9"/>
        <v>0</v>
      </c>
      <c r="Y57" s="55">
        <f t="shared" si="3"/>
        <v>0</v>
      </c>
      <c r="Z57" s="25" t="b">
        <f>AND($L57="C",$C$7=Data!$G$24)</f>
        <v>0</v>
      </c>
      <c r="AA57" s="25" t="b">
        <f>AND($L57="C",$C$7=Data!$G$23)</f>
        <v>0</v>
      </c>
      <c r="AB57" s="55">
        <f t="shared" si="10"/>
        <v>0</v>
      </c>
      <c r="AC57" s="55">
        <f t="shared" si="4"/>
        <v>0</v>
      </c>
      <c r="AE57" s="55">
        <f t="shared" si="11"/>
        <v>0</v>
      </c>
      <c r="AG57" s="125" t="b">
        <f>OR(AND($C$5=Data!$G$24,K57="A"),AND($C$6=Data!$G$24,K57="B"),AND($C$7=Data!$G$24,K57="C"))*COUNTIFS(B:B,B57,K:K,K57,B:B,"&lt;&gt;"&amp;"",C:C,"&lt;&gt;"&amp;"")&gt;1</f>
        <v>0</v>
      </c>
      <c r="AH57" s="125" t="b">
        <f t="shared" si="12"/>
        <v>0</v>
      </c>
      <c r="AI57" s="55">
        <f t="shared" si="13"/>
        <v>0</v>
      </c>
    </row>
    <row r="58" spans="1:35" ht="30.75" customHeight="1" x14ac:dyDescent="0.25">
      <c r="A58" s="57"/>
      <c r="B58" s="57"/>
      <c r="C58" s="59"/>
      <c r="D58" s="119"/>
      <c r="E58" s="43"/>
      <c r="F58" s="43"/>
      <c r="G58" s="58"/>
      <c r="H58" s="123"/>
      <c r="I58" s="132"/>
      <c r="J58" s="135">
        <f t="shared" si="5"/>
        <v>0</v>
      </c>
      <c r="K58" s="64" t="str">
        <f t="shared" si="0"/>
        <v>0</v>
      </c>
      <c r="L58" s="65" t="str">
        <f t="shared" si="1"/>
        <v>0</v>
      </c>
      <c r="M58" s="55">
        <f>SUMIFS($J:$J,$C:$C,Data!$B$6,$B:$B,$B58)</f>
        <v>0</v>
      </c>
      <c r="N58" s="55">
        <f>SUMIFS($J:$J,$C:$C,Data!$B$7,$B:$B,$B58)</f>
        <v>0</v>
      </c>
      <c r="O58" s="55">
        <f>SUMIFS($J:$J,$C:$C,Data!$B$8,$B:$B,$B58)</f>
        <v>0</v>
      </c>
      <c r="P58" s="55">
        <f t="shared" si="6"/>
        <v>0</v>
      </c>
      <c r="Q58" s="55">
        <f t="shared" si="7"/>
        <v>0</v>
      </c>
      <c r="R58" s="25" t="b">
        <f>AND($L58="A",$C$5=Data!$G$24)</f>
        <v>0</v>
      </c>
      <c r="S58" s="25" t="b">
        <f>AND($L58="A",$C$5=Data!$G$23)</f>
        <v>0</v>
      </c>
      <c r="T58" s="55">
        <f t="shared" si="8"/>
        <v>0</v>
      </c>
      <c r="U58" s="55">
        <f t="shared" si="2"/>
        <v>0</v>
      </c>
      <c r="V58" s="25" t="b">
        <f>AND($L58="B",$C$6=Data!$G$24)</f>
        <v>0</v>
      </c>
      <c r="W58" s="25" t="b">
        <f>AND($L58="B",$C$6=Data!$G$23)</f>
        <v>0</v>
      </c>
      <c r="X58" s="55">
        <f t="shared" si="9"/>
        <v>0</v>
      </c>
      <c r="Y58" s="55">
        <f t="shared" si="3"/>
        <v>0</v>
      </c>
      <c r="Z58" s="25" t="b">
        <f>AND($L58="C",$C$7=Data!$G$24)</f>
        <v>0</v>
      </c>
      <c r="AA58" s="25" t="b">
        <f>AND($L58="C",$C$7=Data!$G$23)</f>
        <v>0</v>
      </c>
      <c r="AB58" s="55">
        <f t="shared" si="10"/>
        <v>0</v>
      </c>
      <c r="AC58" s="55">
        <f t="shared" si="4"/>
        <v>0</v>
      </c>
      <c r="AE58" s="55">
        <f t="shared" si="11"/>
        <v>0</v>
      </c>
      <c r="AG58" s="125" t="b">
        <f>OR(AND($C$5=Data!$G$24,K58="A"),AND($C$6=Data!$G$24,K58="B"),AND($C$7=Data!$G$24,K58="C"))*COUNTIFS(B:B,B58,K:K,K58,B:B,"&lt;&gt;"&amp;"",C:C,"&lt;&gt;"&amp;"")&gt;1</f>
        <v>0</v>
      </c>
      <c r="AH58" s="125" t="b">
        <f t="shared" si="12"/>
        <v>0</v>
      </c>
      <c r="AI58" s="55">
        <f t="shared" si="13"/>
        <v>0</v>
      </c>
    </row>
    <row r="59" spans="1:35" ht="30.75" customHeight="1" x14ac:dyDescent="0.25">
      <c r="A59" s="57"/>
      <c r="B59" s="57"/>
      <c r="C59" s="59"/>
      <c r="D59" s="119"/>
      <c r="E59" s="43"/>
      <c r="F59" s="43"/>
      <c r="G59" s="58"/>
      <c r="H59" s="123"/>
      <c r="I59" s="132"/>
      <c r="J59" s="135">
        <f t="shared" si="5"/>
        <v>0</v>
      </c>
      <c r="K59" s="64" t="str">
        <f t="shared" si="0"/>
        <v>0</v>
      </c>
      <c r="L59" s="65" t="str">
        <f t="shared" si="1"/>
        <v>0</v>
      </c>
      <c r="M59" s="55">
        <f>SUMIFS($J:$J,$C:$C,Data!$B$6,$B:$B,$B59)</f>
        <v>0</v>
      </c>
      <c r="N59" s="55">
        <f>SUMIFS($J:$J,$C:$C,Data!$B$7,$B:$B,$B59)</f>
        <v>0</v>
      </c>
      <c r="O59" s="55">
        <f>SUMIFS($J:$J,$C:$C,Data!$B$8,$B:$B,$B59)</f>
        <v>0</v>
      </c>
      <c r="P59" s="55">
        <f t="shared" si="6"/>
        <v>0</v>
      </c>
      <c r="Q59" s="55">
        <f t="shared" si="7"/>
        <v>0</v>
      </c>
      <c r="R59" s="25" t="b">
        <f>AND($L59="A",$C$5=Data!$G$24)</f>
        <v>0</v>
      </c>
      <c r="S59" s="25" t="b">
        <f>AND($L59="A",$C$5=Data!$G$23)</f>
        <v>0</v>
      </c>
      <c r="T59" s="55">
        <f t="shared" si="8"/>
        <v>0</v>
      </c>
      <c r="U59" s="55">
        <f t="shared" si="2"/>
        <v>0</v>
      </c>
      <c r="V59" s="25" t="b">
        <f>AND($L59="B",$C$6=Data!$G$24)</f>
        <v>0</v>
      </c>
      <c r="W59" s="25" t="b">
        <f>AND($L59="B",$C$6=Data!$G$23)</f>
        <v>0</v>
      </c>
      <c r="X59" s="55">
        <f t="shared" si="9"/>
        <v>0</v>
      </c>
      <c r="Y59" s="55">
        <f t="shared" si="3"/>
        <v>0</v>
      </c>
      <c r="Z59" s="25" t="b">
        <f>AND($L59="C",$C$7=Data!$G$24)</f>
        <v>0</v>
      </c>
      <c r="AA59" s="25" t="b">
        <f>AND($L59="C",$C$7=Data!$G$23)</f>
        <v>0</v>
      </c>
      <c r="AB59" s="55">
        <f t="shared" si="10"/>
        <v>0</v>
      </c>
      <c r="AC59" s="55">
        <f t="shared" si="4"/>
        <v>0</v>
      </c>
      <c r="AE59" s="55">
        <f t="shared" si="11"/>
        <v>0</v>
      </c>
      <c r="AG59" s="125" t="b">
        <f>OR(AND($C$5=Data!$G$24,K59="A"),AND($C$6=Data!$G$24,K59="B"),AND($C$7=Data!$G$24,K59="C"))*COUNTIFS(B:B,B59,K:K,K59,B:B,"&lt;&gt;"&amp;"",C:C,"&lt;&gt;"&amp;"")&gt;1</f>
        <v>0</v>
      </c>
      <c r="AH59" s="125" t="b">
        <f t="shared" si="12"/>
        <v>0</v>
      </c>
      <c r="AI59" s="55">
        <f t="shared" si="13"/>
        <v>0</v>
      </c>
    </row>
    <row r="60" spans="1:35" ht="30.75" customHeight="1" x14ac:dyDescent="0.25">
      <c r="A60" s="57"/>
      <c r="B60" s="57"/>
      <c r="C60" s="59"/>
      <c r="D60" s="119"/>
      <c r="E60" s="43"/>
      <c r="F60" s="43"/>
      <c r="G60" s="58"/>
      <c r="H60" s="123"/>
      <c r="I60" s="132"/>
      <c r="J60" s="135">
        <f t="shared" si="5"/>
        <v>0</v>
      </c>
      <c r="K60" s="64" t="str">
        <f t="shared" si="0"/>
        <v>0</v>
      </c>
      <c r="L60" s="65" t="str">
        <f t="shared" si="1"/>
        <v>0</v>
      </c>
      <c r="M60" s="55">
        <f>SUMIFS($J:$J,$C:$C,Data!$B$6,$B:$B,$B60)</f>
        <v>0</v>
      </c>
      <c r="N60" s="55">
        <f>SUMIFS($J:$J,$C:$C,Data!$B$7,$B:$B,$B60)</f>
        <v>0</v>
      </c>
      <c r="O60" s="55">
        <f>SUMIFS($J:$J,$C:$C,Data!$B$8,$B:$B,$B60)</f>
        <v>0</v>
      </c>
      <c r="P60" s="55">
        <f t="shared" si="6"/>
        <v>0</v>
      </c>
      <c r="Q60" s="55">
        <f t="shared" si="7"/>
        <v>0</v>
      </c>
      <c r="R60" s="25" t="b">
        <f>AND($L60="A",$C$5=Data!$G$24)</f>
        <v>0</v>
      </c>
      <c r="S60" s="25" t="b">
        <f>AND($L60="A",$C$5=Data!$G$23)</f>
        <v>0</v>
      </c>
      <c r="T60" s="55">
        <f t="shared" si="8"/>
        <v>0</v>
      </c>
      <c r="U60" s="55">
        <f t="shared" si="2"/>
        <v>0</v>
      </c>
      <c r="V60" s="25" t="b">
        <f>AND($L60="B",$C$6=Data!$G$24)</f>
        <v>0</v>
      </c>
      <c r="W60" s="25" t="b">
        <f>AND($L60="B",$C$6=Data!$G$23)</f>
        <v>0</v>
      </c>
      <c r="X60" s="55">
        <f t="shared" si="9"/>
        <v>0</v>
      </c>
      <c r="Y60" s="55">
        <f t="shared" si="3"/>
        <v>0</v>
      </c>
      <c r="Z60" s="25" t="b">
        <f>AND($L60="C",$C$7=Data!$G$24)</f>
        <v>0</v>
      </c>
      <c r="AA60" s="25" t="b">
        <f>AND($L60="C",$C$7=Data!$G$23)</f>
        <v>0</v>
      </c>
      <c r="AB60" s="55">
        <f t="shared" si="10"/>
        <v>0</v>
      </c>
      <c r="AC60" s="55">
        <f t="shared" si="4"/>
        <v>0</v>
      </c>
      <c r="AE60" s="55">
        <f t="shared" si="11"/>
        <v>0</v>
      </c>
      <c r="AG60" s="125" t="b">
        <f>OR(AND($C$5=Data!$G$24,K60="A"),AND($C$6=Data!$G$24,K60="B"),AND($C$7=Data!$G$24,K60="C"))*COUNTIFS(B:B,B60,K:K,K60,B:B,"&lt;&gt;"&amp;"",C:C,"&lt;&gt;"&amp;"")&gt;1</f>
        <v>0</v>
      </c>
      <c r="AH60" s="125" t="b">
        <f t="shared" si="12"/>
        <v>0</v>
      </c>
      <c r="AI60" s="55">
        <f t="shared" si="13"/>
        <v>0</v>
      </c>
    </row>
    <row r="61" spans="1:35" ht="30.75" customHeight="1" x14ac:dyDescent="0.25">
      <c r="A61" s="57"/>
      <c r="B61" s="57"/>
      <c r="C61" s="59"/>
      <c r="D61" s="119"/>
      <c r="E61" s="43"/>
      <c r="F61" s="43"/>
      <c r="G61" s="58"/>
      <c r="H61" s="123"/>
      <c r="I61" s="132"/>
      <c r="J61" s="135">
        <f t="shared" si="5"/>
        <v>0</v>
      </c>
      <c r="K61" s="64" t="str">
        <f t="shared" si="0"/>
        <v>0</v>
      </c>
      <c r="L61" s="65" t="str">
        <f t="shared" si="1"/>
        <v>0</v>
      </c>
      <c r="M61" s="55">
        <f>SUMIFS($J:$J,$C:$C,Data!$B$6,$B:$B,$B61)</f>
        <v>0</v>
      </c>
      <c r="N61" s="55">
        <f>SUMIFS($J:$J,$C:$C,Data!$B$7,$B:$B,$B61)</f>
        <v>0</v>
      </c>
      <c r="O61" s="55">
        <f>SUMIFS($J:$J,$C:$C,Data!$B$8,$B:$B,$B61)</f>
        <v>0</v>
      </c>
      <c r="P61" s="55">
        <f t="shared" si="6"/>
        <v>0</v>
      </c>
      <c r="Q61" s="55">
        <f t="shared" si="7"/>
        <v>0</v>
      </c>
      <c r="R61" s="25" t="b">
        <f>AND($L61="A",$C$5=Data!$G$24)</f>
        <v>0</v>
      </c>
      <c r="S61" s="25" t="b">
        <f>AND($L61="A",$C$5=Data!$G$23)</f>
        <v>0</v>
      </c>
      <c r="T61" s="55">
        <f t="shared" si="8"/>
        <v>0</v>
      </c>
      <c r="U61" s="55">
        <f t="shared" si="2"/>
        <v>0</v>
      </c>
      <c r="V61" s="25" t="b">
        <f>AND($L61="B",$C$6=Data!$G$24)</f>
        <v>0</v>
      </c>
      <c r="W61" s="25" t="b">
        <f>AND($L61="B",$C$6=Data!$G$23)</f>
        <v>0</v>
      </c>
      <c r="X61" s="55">
        <f t="shared" si="9"/>
        <v>0</v>
      </c>
      <c r="Y61" s="55">
        <f t="shared" si="3"/>
        <v>0</v>
      </c>
      <c r="Z61" s="25" t="b">
        <f>AND($L61="C",$C$7=Data!$G$24)</f>
        <v>0</v>
      </c>
      <c r="AA61" s="25" t="b">
        <f>AND($L61="C",$C$7=Data!$G$23)</f>
        <v>0</v>
      </c>
      <c r="AB61" s="55">
        <f t="shared" si="10"/>
        <v>0</v>
      </c>
      <c r="AC61" s="55">
        <f t="shared" si="4"/>
        <v>0</v>
      </c>
      <c r="AE61" s="55">
        <f t="shared" si="11"/>
        <v>0</v>
      </c>
      <c r="AG61" s="125" t="b">
        <f>OR(AND($C$5=Data!$G$24,K61="A"),AND($C$6=Data!$G$24,K61="B"),AND($C$7=Data!$G$24,K61="C"))*COUNTIFS(B:B,B61,K:K,K61,B:B,"&lt;&gt;"&amp;"",C:C,"&lt;&gt;"&amp;"")&gt;1</f>
        <v>0</v>
      </c>
      <c r="AH61" s="125" t="b">
        <f t="shared" si="12"/>
        <v>0</v>
      </c>
      <c r="AI61" s="55">
        <f t="shared" si="13"/>
        <v>0</v>
      </c>
    </row>
    <row r="62" spans="1:35" ht="30.75" customHeight="1" x14ac:dyDescent="0.25">
      <c r="A62" s="57"/>
      <c r="B62" s="57"/>
      <c r="C62" s="59"/>
      <c r="D62" s="119"/>
      <c r="E62" s="43"/>
      <c r="F62" s="43"/>
      <c r="G62" s="58"/>
      <c r="H62" s="123"/>
      <c r="I62" s="132"/>
      <c r="J62" s="135">
        <f t="shared" si="5"/>
        <v>0</v>
      </c>
      <c r="K62" s="64" t="str">
        <f t="shared" si="0"/>
        <v>0</v>
      </c>
      <c r="L62" s="65" t="str">
        <f t="shared" si="1"/>
        <v>0</v>
      </c>
      <c r="M62" s="55">
        <f>SUMIFS($J:$J,$C:$C,Data!$B$6,$B:$B,$B62)</f>
        <v>0</v>
      </c>
      <c r="N62" s="55">
        <f>SUMIFS($J:$J,$C:$C,Data!$B$7,$B:$B,$B62)</f>
        <v>0</v>
      </c>
      <c r="O62" s="55">
        <f>SUMIFS($J:$J,$C:$C,Data!$B$8,$B:$B,$B62)</f>
        <v>0</v>
      </c>
      <c r="P62" s="55">
        <f t="shared" si="6"/>
        <v>0</v>
      </c>
      <c r="Q62" s="55">
        <f t="shared" si="7"/>
        <v>0</v>
      </c>
      <c r="R62" s="25" t="b">
        <f>AND($L62="A",$C$5=Data!$G$24)</f>
        <v>0</v>
      </c>
      <c r="S62" s="25" t="b">
        <f>AND($L62="A",$C$5=Data!$G$23)</f>
        <v>0</v>
      </c>
      <c r="T62" s="55">
        <f t="shared" si="8"/>
        <v>0</v>
      </c>
      <c r="U62" s="55">
        <f t="shared" si="2"/>
        <v>0</v>
      </c>
      <c r="V62" s="25" t="b">
        <f>AND($L62="B",$C$6=Data!$G$24)</f>
        <v>0</v>
      </c>
      <c r="W62" s="25" t="b">
        <f>AND($L62="B",$C$6=Data!$G$23)</f>
        <v>0</v>
      </c>
      <c r="X62" s="55">
        <f t="shared" si="9"/>
        <v>0</v>
      </c>
      <c r="Y62" s="55">
        <f t="shared" si="3"/>
        <v>0</v>
      </c>
      <c r="Z62" s="25" t="b">
        <f>AND($L62="C",$C$7=Data!$G$24)</f>
        <v>0</v>
      </c>
      <c r="AA62" s="25" t="b">
        <f>AND($L62="C",$C$7=Data!$G$23)</f>
        <v>0</v>
      </c>
      <c r="AB62" s="55">
        <f t="shared" si="10"/>
        <v>0</v>
      </c>
      <c r="AC62" s="55">
        <f t="shared" si="4"/>
        <v>0</v>
      </c>
      <c r="AE62" s="55">
        <f t="shared" si="11"/>
        <v>0</v>
      </c>
      <c r="AG62" s="125" t="b">
        <f>OR(AND($C$5=Data!$G$24,K62="A"),AND($C$6=Data!$G$24,K62="B"),AND($C$7=Data!$G$24,K62="C"))*COUNTIFS(B:B,B62,K:K,K62,B:B,"&lt;&gt;"&amp;"",C:C,"&lt;&gt;"&amp;"")&gt;1</f>
        <v>0</v>
      </c>
      <c r="AH62" s="125" t="b">
        <f t="shared" si="12"/>
        <v>0</v>
      </c>
      <c r="AI62" s="55">
        <f t="shared" si="13"/>
        <v>0</v>
      </c>
    </row>
    <row r="63" spans="1:35" ht="30.75" customHeight="1" x14ac:dyDescent="0.25">
      <c r="A63" s="57"/>
      <c r="B63" s="57"/>
      <c r="C63" s="59"/>
      <c r="D63" s="119"/>
      <c r="E63" s="43"/>
      <c r="F63" s="43"/>
      <c r="G63" s="58"/>
      <c r="H63" s="123"/>
      <c r="I63" s="132"/>
      <c r="J63" s="135">
        <f t="shared" si="5"/>
        <v>0</v>
      </c>
      <c r="K63" s="64" t="str">
        <f t="shared" si="0"/>
        <v>0</v>
      </c>
      <c r="L63" s="65" t="str">
        <f t="shared" si="1"/>
        <v>0</v>
      </c>
      <c r="M63" s="55">
        <f>SUMIFS($J:$J,$C:$C,Data!$B$6,$B:$B,$B63)</f>
        <v>0</v>
      </c>
      <c r="N63" s="55">
        <f>SUMIFS($J:$J,$C:$C,Data!$B$7,$B:$B,$B63)</f>
        <v>0</v>
      </c>
      <c r="O63" s="55">
        <f>SUMIFS($J:$J,$C:$C,Data!$B$8,$B:$B,$B63)</f>
        <v>0</v>
      </c>
      <c r="P63" s="55">
        <f t="shared" si="6"/>
        <v>0</v>
      </c>
      <c r="Q63" s="55">
        <f t="shared" si="7"/>
        <v>0</v>
      </c>
      <c r="R63" s="25" t="b">
        <f>AND($L63="A",$C$5=Data!$G$24)</f>
        <v>0</v>
      </c>
      <c r="S63" s="25" t="b">
        <f>AND($L63="A",$C$5=Data!$G$23)</f>
        <v>0</v>
      </c>
      <c r="T63" s="55">
        <f t="shared" si="8"/>
        <v>0</v>
      </c>
      <c r="U63" s="55">
        <f t="shared" si="2"/>
        <v>0</v>
      </c>
      <c r="V63" s="25" t="b">
        <f>AND($L63="B",$C$6=Data!$G$24)</f>
        <v>0</v>
      </c>
      <c r="W63" s="25" t="b">
        <f>AND($L63="B",$C$6=Data!$G$23)</f>
        <v>0</v>
      </c>
      <c r="X63" s="55">
        <f t="shared" si="9"/>
        <v>0</v>
      </c>
      <c r="Y63" s="55">
        <f t="shared" si="3"/>
        <v>0</v>
      </c>
      <c r="Z63" s="25" t="b">
        <f>AND($L63="C",$C$7=Data!$G$24)</f>
        <v>0</v>
      </c>
      <c r="AA63" s="25" t="b">
        <f>AND($L63="C",$C$7=Data!$G$23)</f>
        <v>0</v>
      </c>
      <c r="AB63" s="55">
        <f t="shared" si="10"/>
        <v>0</v>
      </c>
      <c r="AC63" s="55">
        <f t="shared" si="4"/>
        <v>0</v>
      </c>
      <c r="AE63" s="55">
        <f t="shared" si="11"/>
        <v>0</v>
      </c>
      <c r="AG63" s="125" t="b">
        <f>OR(AND($C$5=Data!$G$24,K63="A"),AND($C$6=Data!$G$24,K63="B"),AND($C$7=Data!$G$24,K63="C"))*COUNTIFS(B:B,B63,K:K,K63,B:B,"&lt;&gt;"&amp;"",C:C,"&lt;&gt;"&amp;"")&gt;1</f>
        <v>0</v>
      </c>
      <c r="AH63" s="125" t="b">
        <f t="shared" si="12"/>
        <v>0</v>
      </c>
      <c r="AI63" s="55">
        <f t="shared" si="13"/>
        <v>0</v>
      </c>
    </row>
    <row r="64" spans="1:35" ht="30.75" customHeight="1" x14ac:dyDescent="0.25">
      <c r="A64" s="57"/>
      <c r="B64" s="57"/>
      <c r="C64" s="59"/>
      <c r="D64" s="119"/>
      <c r="E64" s="43"/>
      <c r="F64" s="43"/>
      <c r="G64" s="58"/>
      <c r="H64" s="123"/>
      <c r="I64" s="132"/>
      <c r="J64" s="135">
        <f t="shared" si="5"/>
        <v>0</v>
      </c>
      <c r="K64" s="64" t="str">
        <f t="shared" si="0"/>
        <v>0</v>
      </c>
      <c r="L64" s="65" t="str">
        <f t="shared" si="1"/>
        <v>0</v>
      </c>
      <c r="M64" s="55">
        <f>SUMIFS($J:$J,$C:$C,Data!$B$6,$B:$B,$B64)</f>
        <v>0</v>
      </c>
      <c r="N64" s="55">
        <f>SUMIFS($J:$J,$C:$C,Data!$B$7,$B:$B,$B64)</f>
        <v>0</v>
      </c>
      <c r="O64" s="55">
        <f>SUMIFS($J:$J,$C:$C,Data!$B$8,$B:$B,$B64)</f>
        <v>0</v>
      </c>
      <c r="P64" s="55">
        <f t="shared" si="6"/>
        <v>0</v>
      </c>
      <c r="Q64" s="55">
        <f t="shared" si="7"/>
        <v>0</v>
      </c>
      <c r="R64" s="25" t="b">
        <f>AND($L64="A",$C$5=Data!$G$24)</f>
        <v>0</v>
      </c>
      <c r="S64" s="25" t="b">
        <f>AND($L64="A",$C$5=Data!$G$23)</f>
        <v>0</v>
      </c>
      <c r="T64" s="55">
        <f t="shared" si="8"/>
        <v>0</v>
      </c>
      <c r="U64" s="55">
        <f t="shared" si="2"/>
        <v>0</v>
      </c>
      <c r="V64" s="25" t="b">
        <f>AND($L64="B",$C$6=Data!$G$24)</f>
        <v>0</v>
      </c>
      <c r="W64" s="25" t="b">
        <f>AND($L64="B",$C$6=Data!$G$23)</f>
        <v>0</v>
      </c>
      <c r="X64" s="55">
        <f t="shared" si="9"/>
        <v>0</v>
      </c>
      <c r="Y64" s="55">
        <f t="shared" si="3"/>
        <v>0</v>
      </c>
      <c r="Z64" s="25" t="b">
        <f>AND($L64="C",$C$7=Data!$G$24)</f>
        <v>0</v>
      </c>
      <c r="AA64" s="25" t="b">
        <f>AND($L64="C",$C$7=Data!$G$23)</f>
        <v>0</v>
      </c>
      <c r="AB64" s="55">
        <f t="shared" si="10"/>
        <v>0</v>
      </c>
      <c r="AC64" s="55">
        <f t="shared" si="4"/>
        <v>0</v>
      </c>
      <c r="AE64" s="55">
        <f t="shared" si="11"/>
        <v>0</v>
      </c>
      <c r="AG64" s="125" t="b">
        <f>OR(AND($C$5=Data!$G$24,K64="A"),AND($C$6=Data!$G$24,K64="B"),AND($C$7=Data!$G$24,K64="C"))*COUNTIFS(B:B,B64,K:K,K64,B:B,"&lt;&gt;"&amp;"",C:C,"&lt;&gt;"&amp;"")&gt;1</f>
        <v>0</v>
      </c>
      <c r="AH64" s="125" t="b">
        <f t="shared" si="12"/>
        <v>0</v>
      </c>
      <c r="AI64" s="55">
        <f t="shared" si="13"/>
        <v>0</v>
      </c>
    </row>
    <row r="65" spans="1:35" ht="30.75" customHeight="1" x14ac:dyDescent="0.25">
      <c r="A65" s="57"/>
      <c r="B65" s="57"/>
      <c r="C65" s="59"/>
      <c r="D65" s="119"/>
      <c r="E65" s="43"/>
      <c r="F65" s="43"/>
      <c r="G65" s="58"/>
      <c r="H65" s="123"/>
      <c r="I65" s="132"/>
      <c r="J65" s="135">
        <f t="shared" si="5"/>
        <v>0</v>
      </c>
      <c r="K65" s="64" t="str">
        <f t="shared" si="0"/>
        <v>0</v>
      </c>
      <c r="L65" s="65" t="str">
        <f t="shared" si="1"/>
        <v>0</v>
      </c>
      <c r="M65" s="55">
        <f>SUMIFS($J:$J,$C:$C,Data!$B$6,$B:$B,$B65)</f>
        <v>0</v>
      </c>
      <c r="N65" s="55">
        <f>SUMIFS($J:$J,$C:$C,Data!$B$7,$B:$B,$B65)</f>
        <v>0</v>
      </c>
      <c r="O65" s="55">
        <f>SUMIFS($J:$J,$C:$C,Data!$B$8,$B:$B,$B65)</f>
        <v>0</v>
      </c>
      <c r="P65" s="55">
        <f t="shared" si="6"/>
        <v>0</v>
      </c>
      <c r="Q65" s="55">
        <f t="shared" si="7"/>
        <v>0</v>
      </c>
      <c r="R65" s="25" t="b">
        <f>AND($L65="A",$C$5=Data!$G$24)</f>
        <v>0</v>
      </c>
      <c r="S65" s="25" t="b">
        <f>AND($L65="A",$C$5=Data!$G$23)</f>
        <v>0</v>
      </c>
      <c r="T65" s="55">
        <f t="shared" si="8"/>
        <v>0</v>
      </c>
      <c r="U65" s="55">
        <f t="shared" si="2"/>
        <v>0</v>
      </c>
      <c r="V65" s="25" t="b">
        <f>AND($L65="B",$C$6=Data!$G$24)</f>
        <v>0</v>
      </c>
      <c r="W65" s="25" t="b">
        <f>AND($L65="B",$C$6=Data!$G$23)</f>
        <v>0</v>
      </c>
      <c r="X65" s="55">
        <f t="shared" si="9"/>
        <v>0</v>
      </c>
      <c r="Y65" s="55">
        <f t="shared" si="3"/>
        <v>0</v>
      </c>
      <c r="Z65" s="25" t="b">
        <f>AND($L65="C",$C$7=Data!$G$24)</f>
        <v>0</v>
      </c>
      <c r="AA65" s="25" t="b">
        <f>AND($L65="C",$C$7=Data!$G$23)</f>
        <v>0</v>
      </c>
      <c r="AB65" s="55">
        <f t="shared" si="10"/>
        <v>0</v>
      </c>
      <c r="AC65" s="55">
        <f t="shared" si="4"/>
        <v>0</v>
      </c>
      <c r="AE65" s="55">
        <f t="shared" si="11"/>
        <v>0</v>
      </c>
      <c r="AG65" s="125" t="b">
        <f>OR(AND($C$5=Data!$G$24,K65="A"),AND($C$6=Data!$G$24,K65="B"),AND($C$7=Data!$G$24,K65="C"))*COUNTIFS(B:B,B65,K:K,K65,B:B,"&lt;&gt;"&amp;"",C:C,"&lt;&gt;"&amp;"")&gt;1</f>
        <v>0</v>
      </c>
      <c r="AH65" s="125" t="b">
        <f t="shared" si="12"/>
        <v>0</v>
      </c>
      <c r="AI65" s="55">
        <f t="shared" si="13"/>
        <v>0</v>
      </c>
    </row>
    <row r="66" spans="1:35" ht="30.75" customHeight="1" x14ac:dyDescent="0.25">
      <c r="A66" s="57"/>
      <c r="B66" s="57"/>
      <c r="C66" s="59"/>
      <c r="D66" s="119"/>
      <c r="E66" s="43"/>
      <c r="F66" s="43"/>
      <c r="G66" s="58"/>
      <c r="H66" s="123"/>
      <c r="I66" s="132"/>
      <c r="J66" s="135">
        <f t="shared" si="5"/>
        <v>0</v>
      </c>
      <c r="K66" s="64" t="str">
        <f t="shared" si="0"/>
        <v>0</v>
      </c>
      <c r="L66" s="65" t="str">
        <f t="shared" si="1"/>
        <v>0</v>
      </c>
      <c r="M66" s="55">
        <f>SUMIFS($J:$J,$C:$C,Data!$B$6,$B:$B,$B66)</f>
        <v>0</v>
      </c>
      <c r="N66" s="55">
        <f>SUMIFS($J:$J,$C:$C,Data!$B$7,$B:$B,$B66)</f>
        <v>0</v>
      </c>
      <c r="O66" s="55">
        <f>SUMIFS($J:$J,$C:$C,Data!$B$8,$B:$B,$B66)</f>
        <v>0</v>
      </c>
      <c r="P66" s="55">
        <f t="shared" si="6"/>
        <v>0</v>
      </c>
      <c r="Q66" s="55">
        <f t="shared" si="7"/>
        <v>0</v>
      </c>
      <c r="R66" s="25" t="b">
        <f>AND($L66="A",$C$5=Data!$G$24)</f>
        <v>0</v>
      </c>
      <c r="S66" s="25" t="b">
        <f>AND($L66="A",$C$5=Data!$G$23)</f>
        <v>0</v>
      </c>
      <c r="T66" s="55">
        <f t="shared" si="8"/>
        <v>0</v>
      </c>
      <c r="U66" s="55">
        <f t="shared" si="2"/>
        <v>0</v>
      </c>
      <c r="V66" s="25" t="b">
        <f>AND($L66="B",$C$6=Data!$G$24)</f>
        <v>0</v>
      </c>
      <c r="W66" s="25" t="b">
        <f>AND($L66="B",$C$6=Data!$G$23)</f>
        <v>0</v>
      </c>
      <c r="X66" s="55">
        <f t="shared" si="9"/>
        <v>0</v>
      </c>
      <c r="Y66" s="55">
        <f t="shared" si="3"/>
        <v>0</v>
      </c>
      <c r="Z66" s="25" t="b">
        <f>AND($L66="C",$C$7=Data!$G$24)</f>
        <v>0</v>
      </c>
      <c r="AA66" s="25" t="b">
        <f>AND($L66="C",$C$7=Data!$G$23)</f>
        <v>0</v>
      </c>
      <c r="AB66" s="55">
        <f t="shared" si="10"/>
        <v>0</v>
      </c>
      <c r="AC66" s="55">
        <f t="shared" si="4"/>
        <v>0</v>
      </c>
      <c r="AE66" s="55">
        <f t="shared" si="11"/>
        <v>0</v>
      </c>
      <c r="AG66" s="125" t="b">
        <f>OR(AND($C$5=Data!$G$24,K66="A"),AND($C$6=Data!$G$24,K66="B"),AND($C$7=Data!$G$24,K66="C"))*COUNTIFS(B:B,B66,K:K,K66,B:B,"&lt;&gt;"&amp;"",C:C,"&lt;&gt;"&amp;"")&gt;1</f>
        <v>0</v>
      </c>
      <c r="AH66" s="125" t="b">
        <f t="shared" si="12"/>
        <v>0</v>
      </c>
      <c r="AI66" s="55">
        <f t="shared" si="13"/>
        <v>0</v>
      </c>
    </row>
    <row r="67" spans="1:35" ht="30.75" customHeight="1" x14ac:dyDescent="0.25">
      <c r="A67" s="57"/>
      <c r="B67" s="57"/>
      <c r="C67" s="59"/>
      <c r="D67" s="119"/>
      <c r="E67" s="43"/>
      <c r="F67" s="43"/>
      <c r="G67" s="58"/>
      <c r="H67" s="123"/>
      <c r="I67" s="132"/>
      <c r="J67" s="135">
        <f t="shared" si="5"/>
        <v>0</v>
      </c>
      <c r="K67" s="64" t="str">
        <f t="shared" si="0"/>
        <v>0</v>
      </c>
      <c r="L67" s="65" t="str">
        <f t="shared" si="1"/>
        <v>0</v>
      </c>
      <c r="M67" s="55">
        <f>SUMIFS($J:$J,$C:$C,Data!$B$6,$B:$B,$B67)</f>
        <v>0</v>
      </c>
      <c r="N67" s="55">
        <f>SUMIFS($J:$J,$C:$C,Data!$B$7,$B:$B,$B67)</f>
        <v>0</v>
      </c>
      <c r="O67" s="55">
        <f>SUMIFS($J:$J,$C:$C,Data!$B$8,$B:$B,$B67)</f>
        <v>0</v>
      </c>
      <c r="P67" s="55">
        <f t="shared" si="6"/>
        <v>0</v>
      </c>
      <c r="Q67" s="55">
        <f t="shared" si="7"/>
        <v>0</v>
      </c>
      <c r="R67" s="25" t="b">
        <f>AND($L67="A",$C$5=Data!$G$24)</f>
        <v>0</v>
      </c>
      <c r="S67" s="25" t="b">
        <f>AND($L67="A",$C$5=Data!$G$23)</f>
        <v>0</v>
      </c>
      <c r="T67" s="55">
        <f t="shared" si="8"/>
        <v>0</v>
      </c>
      <c r="U67" s="55">
        <f t="shared" si="2"/>
        <v>0</v>
      </c>
      <c r="V67" s="25" t="b">
        <f>AND($L67="B",$C$6=Data!$G$24)</f>
        <v>0</v>
      </c>
      <c r="W67" s="25" t="b">
        <f>AND($L67="B",$C$6=Data!$G$23)</f>
        <v>0</v>
      </c>
      <c r="X67" s="55">
        <f t="shared" si="9"/>
        <v>0</v>
      </c>
      <c r="Y67" s="55">
        <f t="shared" si="3"/>
        <v>0</v>
      </c>
      <c r="Z67" s="25" t="b">
        <f>AND($L67="C",$C$7=Data!$G$24)</f>
        <v>0</v>
      </c>
      <c r="AA67" s="25" t="b">
        <f>AND($L67="C",$C$7=Data!$G$23)</f>
        <v>0</v>
      </c>
      <c r="AB67" s="55">
        <f t="shared" si="10"/>
        <v>0</v>
      </c>
      <c r="AC67" s="55">
        <f t="shared" si="4"/>
        <v>0</v>
      </c>
      <c r="AE67" s="55">
        <f t="shared" si="11"/>
        <v>0</v>
      </c>
      <c r="AG67" s="125" t="b">
        <f>OR(AND($C$5=Data!$G$24,K67="A"),AND($C$6=Data!$G$24,K67="B"),AND($C$7=Data!$G$24,K67="C"))*COUNTIFS(B:B,B67,K:K,K67,B:B,"&lt;&gt;"&amp;"",C:C,"&lt;&gt;"&amp;"")&gt;1</f>
        <v>0</v>
      </c>
      <c r="AH67" s="125" t="b">
        <f t="shared" si="12"/>
        <v>0</v>
      </c>
      <c r="AI67" s="55">
        <f t="shared" si="13"/>
        <v>0</v>
      </c>
    </row>
    <row r="68" spans="1:35" ht="30.75" customHeight="1" x14ac:dyDescent="0.25">
      <c r="A68" s="57"/>
      <c r="B68" s="57"/>
      <c r="C68" s="59"/>
      <c r="D68" s="119"/>
      <c r="E68" s="43"/>
      <c r="F68" s="43"/>
      <c r="G68" s="58"/>
      <c r="H68" s="123"/>
      <c r="I68" s="132"/>
      <c r="J68" s="135">
        <f t="shared" si="5"/>
        <v>0</v>
      </c>
      <c r="K68" s="64" t="str">
        <f t="shared" si="0"/>
        <v>0</v>
      </c>
      <c r="L68" s="65" t="str">
        <f t="shared" si="1"/>
        <v>0</v>
      </c>
      <c r="M68" s="55">
        <f>SUMIFS($J:$J,$C:$C,Data!$B$6,$B:$B,$B68)</f>
        <v>0</v>
      </c>
      <c r="N68" s="55">
        <f>SUMIFS($J:$J,$C:$C,Data!$B$7,$B:$B,$B68)</f>
        <v>0</v>
      </c>
      <c r="O68" s="55">
        <f>SUMIFS($J:$J,$C:$C,Data!$B$8,$B:$B,$B68)</f>
        <v>0</v>
      </c>
      <c r="P68" s="55">
        <f t="shared" si="6"/>
        <v>0</v>
      </c>
      <c r="Q68" s="55">
        <f t="shared" si="7"/>
        <v>0</v>
      </c>
      <c r="R68" s="25" t="b">
        <f>AND($L68="A",$C$5=Data!$G$24)</f>
        <v>0</v>
      </c>
      <c r="S68" s="25" t="b">
        <f>AND($L68="A",$C$5=Data!$G$23)</f>
        <v>0</v>
      </c>
      <c r="T68" s="55">
        <f t="shared" si="8"/>
        <v>0</v>
      </c>
      <c r="U68" s="55">
        <f t="shared" si="2"/>
        <v>0</v>
      </c>
      <c r="V68" s="25" t="b">
        <f>AND($L68="B",$C$6=Data!$G$24)</f>
        <v>0</v>
      </c>
      <c r="W68" s="25" t="b">
        <f>AND($L68="B",$C$6=Data!$G$23)</f>
        <v>0</v>
      </c>
      <c r="X68" s="55">
        <f t="shared" si="9"/>
        <v>0</v>
      </c>
      <c r="Y68" s="55">
        <f t="shared" si="3"/>
        <v>0</v>
      </c>
      <c r="Z68" s="25" t="b">
        <f>AND($L68="C",$C$7=Data!$G$24)</f>
        <v>0</v>
      </c>
      <c r="AA68" s="25" t="b">
        <f>AND($L68="C",$C$7=Data!$G$23)</f>
        <v>0</v>
      </c>
      <c r="AB68" s="55">
        <f t="shared" si="10"/>
        <v>0</v>
      </c>
      <c r="AC68" s="55">
        <f t="shared" si="4"/>
        <v>0</v>
      </c>
      <c r="AE68" s="55">
        <f t="shared" si="11"/>
        <v>0</v>
      </c>
      <c r="AG68" s="125" t="b">
        <f>OR(AND($C$5=Data!$G$24,K68="A"),AND($C$6=Data!$G$24,K68="B"),AND($C$7=Data!$G$24,K68="C"))*COUNTIFS(B:B,B68,K:K,K68,B:B,"&lt;&gt;"&amp;"",C:C,"&lt;&gt;"&amp;"")&gt;1</f>
        <v>0</v>
      </c>
      <c r="AH68" s="125" t="b">
        <f t="shared" si="12"/>
        <v>0</v>
      </c>
      <c r="AI68" s="55">
        <f t="shared" si="13"/>
        <v>0</v>
      </c>
    </row>
    <row r="69" spans="1:35" ht="30.75" customHeight="1" x14ac:dyDescent="0.25">
      <c r="A69" s="57"/>
      <c r="B69" s="57"/>
      <c r="C69" s="59"/>
      <c r="D69" s="119"/>
      <c r="E69" s="43"/>
      <c r="F69" s="43"/>
      <c r="G69" s="58"/>
      <c r="H69" s="123"/>
      <c r="I69" s="132"/>
      <c r="J69" s="135">
        <f t="shared" si="5"/>
        <v>0</v>
      </c>
      <c r="K69" s="64" t="str">
        <f t="shared" si="0"/>
        <v>0</v>
      </c>
      <c r="L69" s="65" t="str">
        <f t="shared" si="1"/>
        <v>0</v>
      </c>
      <c r="M69" s="55">
        <f>SUMIFS($J:$J,$C:$C,Data!$B$6,$B:$B,$B69)</f>
        <v>0</v>
      </c>
      <c r="N69" s="55">
        <f>SUMIFS($J:$J,$C:$C,Data!$B$7,$B:$B,$B69)</f>
        <v>0</v>
      </c>
      <c r="O69" s="55">
        <f>SUMIFS($J:$J,$C:$C,Data!$B$8,$B:$B,$B69)</f>
        <v>0</v>
      </c>
      <c r="P69" s="55">
        <f t="shared" si="6"/>
        <v>0</v>
      </c>
      <c r="Q69" s="55">
        <f t="shared" si="7"/>
        <v>0</v>
      </c>
      <c r="R69" s="25" t="b">
        <f>AND($L69="A",$C$5=Data!$G$24)</f>
        <v>0</v>
      </c>
      <c r="S69" s="25" t="b">
        <f>AND($L69="A",$C$5=Data!$G$23)</f>
        <v>0</v>
      </c>
      <c r="T69" s="55">
        <f t="shared" si="8"/>
        <v>0</v>
      </c>
      <c r="U69" s="55">
        <f t="shared" si="2"/>
        <v>0</v>
      </c>
      <c r="V69" s="25" t="b">
        <f>AND($L69="B",$C$6=Data!$G$24)</f>
        <v>0</v>
      </c>
      <c r="W69" s="25" t="b">
        <f>AND($L69="B",$C$6=Data!$G$23)</f>
        <v>0</v>
      </c>
      <c r="X69" s="55">
        <f t="shared" si="9"/>
        <v>0</v>
      </c>
      <c r="Y69" s="55">
        <f t="shared" si="3"/>
        <v>0</v>
      </c>
      <c r="Z69" s="25" t="b">
        <f>AND($L69="C",$C$7=Data!$G$24)</f>
        <v>0</v>
      </c>
      <c r="AA69" s="25" t="b">
        <f>AND($L69="C",$C$7=Data!$G$23)</f>
        <v>0</v>
      </c>
      <c r="AB69" s="55">
        <f t="shared" si="10"/>
        <v>0</v>
      </c>
      <c r="AC69" s="55">
        <f t="shared" si="4"/>
        <v>0</v>
      </c>
      <c r="AE69" s="55">
        <f t="shared" si="11"/>
        <v>0</v>
      </c>
      <c r="AG69" s="125" t="b">
        <f>OR(AND($C$5=Data!$G$24,K69="A"),AND($C$6=Data!$G$24,K69="B"),AND($C$7=Data!$G$24,K69="C"))*COUNTIFS(B:B,B69,K:K,K69,B:B,"&lt;&gt;"&amp;"",C:C,"&lt;&gt;"&amp;"")&gt;1</f>
        <v>0</v>
      </c>
      <c r="AH69" s="125" t="b">
        <f t="shared" si="12"/>
        <v>0</v>
      </c>
      <c r="AI69" s="55">
        <f t="shared" si="13"/>
        <v>0</v>
      </c>
    </row>
    <row r="70" spans="1:35" ht="30.75" customHeight="1" x14ac:dyDescent="0.25">
      <c r="A70" s="57"/>
      <c r="B70" s="57"/>
      <c r="C70" s="59"/>
      <c r="D70" s="119"/>
      <c r="E70" s="43"/>
      <c r="F70" s="43"/>
      <c r="G70" s="58"/>
      <c r="H70" s="123"/>
      <c r="I70" s="132"/>
      <c r="J70" s="135">
        <f t="shared" si="5"/>
        <v>0</v>
      </c>
      <c r="K70" s="64" t="str">
        <f t="shared" si="0"/>
        <v>0</v>
      </c>
      <c r="L70" s="65" t="str">
        <f t="shared" si="1"/>
        <v>0</v>
      </c>
      <c r="M70" s="55">
        <f>SUMIFS($J:$J,$C:$C,Data!$B$6,$B:$B,$B70)</f>
        <v>0</v>
      </c>
      <c r="N70" s="55">
        <f>SUMIFS($J:$J,$C:$C,Data!$B$7,$B:$B,$B70)</f>
        <v>0</v>
      </c>
      <c r="O70" s="55">
        <f>SUMIFS($J:$J,$C:$C,Data!$B$8,$B:$B,$B70)</f>
        <v>0</v>
      </c>
      <c r="P70" s="55">
        <f t="shared" si="6"/>
        <v>0</v>
      </c>
      <c r="Q70" s="55">
        <f t="shared" si="7"/>
        <v>0</v>
      </c>
      <c r="R70" s="25" t="b">
        <f>AND($L70="A",$C$5=Data!$G$24)</f>
        <v>0</v>
      </c>
      <c r="S70" s="25" t="b">
        <f>AND($L70="A",$C$5=Data!$G$23)</f>
        <v>0</v>
      </c>
      <c r="T70" s="55">
        <f t="shared" si="8"/>
        <v>0</v>
      </c>
      <c r="U70" s="55">
        <f t="shared" si="2"/>
        <v>0</v>
      </c>
      <c r="V70" s="25" t="b">
        <f>AND($L70="B",$C$6=Data!$G$24)</f>
        <v>0</v>
      </c>
      <c r="W70" s="25" t="b">
        <f>AND($L70="B",$C$6=Data!$G$23)</f>
        <v>0</v>
      </c>
      <c r="X70" s="55">
        <f t="shared" si="9"/>
        <v>0</v>
      </c>
      <c r="Y70" s="55">
        <f t="shared" si="3"/>
        <v>0</v>
      </c>
      <c r="Z70" s="25" t="b">
        <f>AND($L70="C",$C$7=Data!$G$24)</f>
        <v>0</v>
      </c>
      <c r="AA70" s="25" t="b">
        <f>AND($L70="C",$C$7=Data!$G$23)</f>
        <v>0</v>
      </c>
      <c r="AB70" s="55">
        <f t="shared" si="10"/>
        <v>0</v>
      </c>
      <c r="AC70" s="55">
        <f t="shared" si="4"/>
        <v>0</v>
      </c>
      <c r="AE70" s="55">
        <f t="shared" si="11"/>
        <v>0</v>
      </c>
      <c r="AG70" s="125" t="b">
        <f>OR(AND($C$5=Data!$G$24,K70="A"),AND($C$6=Data!$G$24,K70="B"),AND($C$7=Data!$G$24,K70="C"))*COUNTIFS(B:B,B70,K:K,K70,B:B,"&lt;&gt;"&amp;"",C:C,"&lt;&gt;"&amp;"")&gt;1</f>
        <v>0</v>
      </c>
      <c r="AH70" s="125" t="b">
        <f t="shared" si="12"/>
        <v>0</v>
      </c>
      <c r="AI70" s="55">
        <f t="shared" si="13"/>
        <v>0</v>
      </c>
    </row>
    <row r="71" spans="1:35" ht="30.75" customHeight="1" x14ac:dyDescent="0.25">
      <c r="A71" s="57"/>
      <c r="B71" s="57"/>
      <c r="C71" s="59"/>
      <c r="D71" s="119"/>
      <c r="E71" s="43"/>
      <c r="F71" s="43"/>
      <c r="G71" s="58"/>
      <c r="H71" s="123"/>
      <c r="I71" s="132"/>
      <c r="J71" s="135">
        <f t="shared" si="5"/>
        <v>0</v>
      </c>
      <c r="K71" s="64" t="str">
        <f t="shared" si="0"/>
        <v>0</v>
      </c>
      <c r="L71" s="65" t="str">
        <f t="shared" si="1"/>
        <v>0</v>
      </c>
      <c r="M71" s="55">
        <f>SUMIFS($J:$J,$C:$C,Data!$B$6,$B:$B,$B71)</f>
        <v>0</v>
      </c>
      <c r="N71" s="55">
        <f>SUMIFS($J:$J,$C:$C,Data!$B$7,$B:$B,$B71)</f>
        <v>0</v>
      </c>
      <c r="O71" s="55">
        <f>SUMIFS($J:$J,$C:$C,Data!$B$8,$B:$B,$B71)</f>
        <v>0</v>
      </c>
      <c r="P71" s="55">
        <f t="shared" si="6"/>
        <v>0</v>
      </c>
      <c r="Q71" s="55">
        <f t="shared" si="7"/>
        <v>0</v>
      </c>
      <c r="R71" s="25" t="b">
        <f>AND($L71="A",$C$5=Data!$G$24)</f>
        <v>0</v>
      </c>
      <c r="S71" s="25" t="b">
        <f>AND($L71="A",$C$5=Data!$G$23)</f>
        <v>0</v>
      </c>
      <c r="T71" s="55">
        <f t="shared" si="8"/>
        <v>0</v>
      </c>
      <c r="U71" s="55">
        <f t="shared" si="2"/>
        <v>0</v>
      </c>
      <c r="V71" s="25" t="b">
        <f>AND($L71="B",$C$6=Data!$G$24)</f>
        <v>0</v>
      </c>
      <c r="W71" s="25" t="b">
        <f>AND($L71="B",$C$6=Data!$G$23)</f>
        <v>0</v>
      </c>
      <c r="X71" s="55">
        <f t="shared" si="9"/>
        <v>0</v>
      </c>
      <c r="Y71" s="55">
        <f t="shared" si="3"/>
        <v>0</v>
      </c>
      <c r="Z71" s="25" t="b">
        <f>AND($L71="C",$C$7=Data!$G$24)</f>
        <v>0</v>
      </c>
      <c r="AA71" s="25" t="b">
        <f>AND($L71="C",$C$7=Data!$G$23)</f>
        <v>0</v>
      </c>
      <c r="AB71" s="55">
        <f t="shared" si="10"/>
        <v>0</v>
      </c>
      <c r="AC71" s="55">
        <f t="shared" si="4"/>
        <v>0</v>
      </c>
      <c r="AE71" s="55">
        <f t="shared" si="11"/>
        <v>0</v>
      </c>
      <c r="AG71" s="125" t="b">
        <f>OR(AND($C$5=Data!$G$24,K71="A"),AND($C$6=Data!$G$24,K71="B"),AND($C$7=Data!$G$24,K71="C"))*COUNTIFS(B:B,B71,K:K,K71,B:B,"&lt;&gt;"&amp;"",C:C,"&lt;&gt;"&amp;"")&gt;1</f>
        <v>0</v>
      </c>
      <c r="AH71" s="125" t="b">
        <f t="shared" si="12"/>
        <v>0</v>
      </c>
      <c r="AI71" s="55">
        <f t="shared" si="13"/>
        <v>0</v>
      </c>
    </row>
    <row r="72" spans="1:35" ht="30.75" customHeight="1" x14ac:dyDescent="0.25">
      <c r="A72" s="57"/>
      <c r="B72" s="57"/>
      <c r="C72" s="59"/>
      <c r="D72" s="119"/>
      <c r="E72" s="43"/>
      <c r="F72" s="43"/>
      <c r="G72" s="58"/>
      <c r="H72" s="123"/>
      <c r="I72" s="132"/>
      <c r="J72" s="135">
        <f t="shared" si="5"/>
        <v>0</v>
      </c>
      <c r="K72" s="64" t="str">
        <f t="shared" si="0"/>
        <v>0</v>
      </c>
      <c r="L72" s="65" t="str">
        <f t="shared" si="1"/>
        <v>0</v>
      </c>
      <c r="M72" s="55">
        <f>SUMIFS($J:$J,$C:$C,Data!$B$6,$B:$B,$B72)</f>
        <v>0</v>
      </c>
      <c r="N72" s="55">
        <f>SUMIFS($J:$J,$C:$C,Data!$B$7,$B:$B,$B72)</f>
        <v>0</v>
      </c>
      <c r="O72" s="55">
        <f>SUMIFS($J:$J,$C:$C,Data!$B$8,$B:$B,$B72)</f>
        <v>0</v>
      </c>
      <c r="P72" s="55">
        <f t="shared" si="6"/>
        <v>0</v>
      </c>
      <c r="Q72" s="55">
        <f t="shared" si="7"/>
        <v>0</v>
      </c>
      <c r="R72" s="25" t="b">
        <f>AND($L72="A",$C$5=Data!$G$24)</f>
        <v>0</v>
      </c>
      <c r="S72" s="25" t="b">
        <f>AND($L72="A",$C$5=Data!$G$23)</f>
        <v>0</v>
      </c>
      <c r="T72" s="55">
        <f t="shared" si="8"/>
        <v>0</v>
      </c>
      <c r="U72" s="55">
        <f t="shared" si="2"/>
        <v>0</v>
      </c>
      <c r="V72" s="25" t="b">
        <f>AND($L72="B",$C$6=Data!$G$24)</f>
        <v>0</v>
      </c>
      <c r="W72" s="25" t="b">
        <f>AND($L72="B",$C$6=Data!$G$23)</f>
        <v>0</v>
      </c>
      <c r="X72" s="55">
        <f t="shared" si="9"/>
        <v>0</v>
      </c>
      <c r="Y72" s="55">
        <f t="shared" si="3"/>
        <v>0</v>
      </c>
      <c r="Z72" s="25" t="b">
        <f>AND($L72="C",$C$7=Data!$G$24)</f>
        <v>0</v>
      </c>
      <c r="AA72" s="25" t="b">
        <f>AND($L72="C",$C$7=Data!$G$23)</f>
        <v>0</v>
      </c>
      <c r="AB72" s="55">
        <f t="shared" si="10"/>
        <v>0</v>
      </c>
      <c r="AC72" s="55">
        <f t="shared" si="4"/>
        <v>0</v>
      </c>
      <c r="AE72" s="55">
        <f t="shared" si="11"/>
        <v>0</v>
      </c>
      <c r="AG72" s="125" t="b">
        <f>OR(AND($C$5=Data!$G$24,K72="A"),AND($C$6=Data!$G$24,K72="B"),AND($C$7=Data!$G$24,K72="C"))*COUNTIFS(B:B,B72,K:K,K72,B:B,"&lt;&gt;"&amp;"",C:C,"&lt;&gt;"&amp;"")&gt;1</f>
        <v>0</v>
      </c>
      <c r="AH72" s="125" t="b">
        <f t="shared" si="12"/>
        <v>0</v>
      </c>
      <c r="AI72" s="55">
        <f t="shared" si="13"/>
        <v>0</v>
      </c>
    </row>
    <row r="73" spans="1:35" ht="30.75" customHeight="1" x14ac:dyDescent="0.25">
      <c r="A73" s="57"/>
      <c r="B73" s="57"/>
      <c r="C73" s="59"/>
      <c r="D73" s="119"/>
      <c r="E73" s="43"/>
      <c r="F73" s="43"/>
      <c r="G73" s="58"/>
      <c r="H73" s="123"/>
      <c r="I73" s="132"/>
      <c r="J73" s="135">
        <f t="shared" si="5"/>
        <v>0</v>
      </c>
      <c r="K73" s="64" t="str">
        <f t="shared" si="0"/>
        <v>0</v>
      </c>
      <c r="L73" s="65" t="str">
        <f t="shared" si="1"/>
        <v>0</v>
      </c>
      <c r="M73" s="55">
        <f>SUMIFS($J:$J,$C:$C,Data!$B$6,$B:$B,$B73)</f>
        <v>0</v>
      </c>
      <c r="N73" s="55">
        <f>SUMIFS($J:$J,$C:$C,Data!$B$7,$B:$B,$B73)</f>
        <v>0</v>
      </c>
      <c r="O73" s="55">
        <f>SUMIFS($J:$J,$C:$C,Data!$B$8,$B:$B,$B73)</f>
        <v>0</v>
      </c>
      <c r="P73" s="55">
        <f t="shared" si="6"/>
        <v>0</v>
      </c>
      <c r="Q73" s="55">
        <f t="shared" si="7"/>
        <v>0</v>
      </c>
      <c r="R73" s="25" t="b">
        <f>AND($L73="A",$C$5=Data!$G$24)</f>
        <v>0</v>
      </c>
      <c r="S73" s="25" t="b">
        <f>AND($L73="A",$C$5=Data!$G$23)</f>
        <v>0</v>
      </c>
      <c r="T73" s="55">
        <f t="shared" si="8"/>
        <v>0</v>
      </c>
      <c r="U73" s="55">
        <f t="shared" si="2"/>
        <v>0</v>
      </c>
      <c r="V73" s="25" t="b">
        <f>AND($L73="B",$C$6=Data!$G$24)</f>
        <v>0</v>
      </c>
      <c r="W73" s="25" t="b">
        <f>AND($L73="B",$C$6=Data!$G$23)</f>
        <v>0</v>
      </c>
      <c r="X73" s="55">
        <f t="shared" si="9"/>
        <v>0</v>
      </c>
      <c r="Y73" s="55">
        <f t="shared" si="3"/>
        <v>0</v>
      </c>
      <c r="Z73" s="25" t="b">
        <f>AND($L73="C",$C$7=Data!$G$24)</f>
        <v>0</v>
      </c>
      <c r="AA73" s="25" t="b">
        <f>AND($L73="C",$C$7=Data!$G$23)</f>
        <v>0</v>
      </c>
      <c r="AB73" s="55">
        <f t="shared" si="10"/>
        <v>0</v>
      </c>
      <c r="AC73" s="55">
        <f t="shared" si="4"/>
        <v>0</v>
      </c>
      <c r="AE73" s="55">
        <f t="shared" si="11"/>
        <v>0</v>
      </c>
      <c r="AG73" s="125" t="b">
        <f>OR(AND($C$5=Data!$G$24,K73="A"),AND($C$6=Data!$G$24,K73="B"),AND($C$7=Data!$G$24,K73="C"))*COUNTIFS(B:B,B73,K:K,K73,B:B,"&lt;&gt;"&amp;"",C:C,"&lt;&gt;"&amp;"")&gt;1</f>
        <v>0</v>
      </c>
      <c r="AH73" s="125" t="b">
        <f t="shared" si="12"/>
        <v>0</v>
      </c>
      <c r="AI73" s="55">
        <f t="shared" si="13"/>
        <v>0</v>
      </c>
    </row>
    <row r="74" spans="1:35" ht="30.75" customHeight="1" x14ac:dyDescent="0.25">
      <c r="A74" s="57"/>
      <c r="B74" s="57"/>
      <c r="C74" s="59"/>
      <c r="D74" s="119"/>
      <c r="E74" s="43"/>
      <c r="F74" s="43"/>
      <c r="G74" s="58"/>
      <c r="H74" s="123"/>
      <c r="I74" s="132"/>
      <c r="J74" s="135">
        <f t="shared" si="5"/>
        <v>0</v>
      </c>
      <c r="K74" s="64" t="str">
        <f t="shared" ref="K74:K137" si="14">IF(C74&lt;&gt;"",VLOOKUP(C74,budgetLine11ext,2,FALSE),"0")</f>
        <v>0</v>
      </c>
      <c r="L74" s="65" t="str">
        <f t="shared" ref="L74:L137" si="15">IF(C74&lt;&gt;"",VLOOKUP(C74,budgetLine11ext,3,FALSE),"0")</f>
        <v>0</v>
      </c>
      <c r="M74" s="55">
        <f>SUMIFS($J:$J,$C:$C,Data!$B$6,$B:$B,$B74)</f>
        <v>0</v>
      </c>
      <c r="N74" s="55">
        <f>SUMIFS($J:$J,$C:$C,Data!$B$7,$B:$B,$B74)</f>
        <v>0</v>
      </c>
      <c r="O74" s="55">
        <f>SUMIFS($J:$J,$C:$C,Data!$B$8,$B:$B,$B74)</f>
        <v>0</v>
      </c>
      <c r="P74" s="55">
        <f t="shared" si="6"/>
        <v>0</v>
      </c>
      <c r="Q74" s="55">
        <f t="shared" si="7"/>
        <v>0</v>
      </c>
      <c r="R74" s="25" t="b">
        <f>AND($L74="A",$C$5=Data!$G$24)</f>
        <v>0</v>
      </c>
      <c r="S74" s="25" t="b">
        <f>AND($L74="A",$C$5=Data!$G$23)</f>
        <v>0</v>
      </c>
      <c r="T74" s="55">
        <f t="shared" si="8"/>
        <v>0</v>
      </c>
      <c r="U74" s="55">
        <f t="shared" ref="U74:U137" si="16">IF(R74,P74*$D$5,0)</f>
        <v>0</v>
      </c>
      <c r="V74" s="25" t="b">
        <f>AND($L74="B",$C$6=Data!$G$24)</f>
        <v>0</v>
      </c>
      <c r="W74" s="25" t="b">
        <f>AND($L74="B",$C$6=Data!$G$23)</f>
        <v>0</v>
      </c>
      <c r="X74" s="55">
        <f t="shared" si="9"/>
        <v>0</v>
      </c>
      <c r="Y74" s="55">
        <f t="shared" ref="Y74:Y137" si="17">IF(V74,Q74*$D$6,0)</f>
        <v>0</v>
      </c>
      <c r="Z74" s="25" t="b">
        <f>AND($L74="C",$C$7=Data!$G$24)</f>
        <v>0</v>
      </c>
      <c r="AA74" s="25" t="b">
        <f>AND($L74="C",$C$7=Data!$G$23)</f>
        <v>0</v>
      </c>
      <c r="AB74" s="55">
        <f t="shared" si="10"/>
        <v>0</v>
      </c>
      <c r="AC74" s="55">
        <f t="shared" ref="AC74:AC137" si="18">IF(Z74,Q74*$D$7,0)</f>
        <v>0</v>
      </c>
      <c r="AE74" s="55">
        <f t="shared" si="11"/>
        <v>0</v>
      </c>
      <c r="AG74" s="125" t="b">
        <f>OR(AND($C$5=Data!$G$24,K74="A"),AND($C$6=Data!$G$24,K74="B"),AND($C$7=Data!$G$24,K74="C"))*COUNTIFS(B:B,B74,K:K,K74,B:B,"&lt;&gt;"&amp;"",C:C,"&lt;&gt;"&amp;"")&gt;1</f>
        <v>0</v>
      </c>
      <c r="AH74" s="125" t="b">
        <f t="shared" si="12"/>
        <v>0</v>
      </c>
      <c r="AI74" s="55">
        <f t="shared" si="13"/>
        <v>0</v>
      </c>
    </row>
    <row r="75" spans="1:35" ht="30.75" customHeight="1" x14ac:dyDescent="0.25">
      <c r="A75" s="57"/>
      <c r="B75" s="57"/>
      <c r="C75" s="59"/>
      <c r="D75" s="119"/>
      <c r="E75" s="43"/>
      <c r="F75" s="43"/>
      <c r="G75" s="58"/>
      <c r="H75" s="123"/>
      <c r="I75" s="132"/>
      <c r="J75" s="135">
        <f t="shared" ref="J75:J138" si="19">AI75</f>
        <v>0</v>
      </c>
      <c r="K75" s="64" t="str">
        <f t="shared" si="14"/>
        <v>0</v>
      </c>
      <c r="L75" s="65" t="str">
        <f t="shared" si="15"/>
        <v>0</v>
      </c>
      <c r="M75" s="55">
        <f>SUMIFS($J:$J,$C:$C,Data!$B$6,$B:$B,$B75)</f>
        <v>0</v>
      </c>
      <c r="N75" s="55">
        <f>SUMIFS($J:$J,$C:$C,Data!$B$7,$B:$B,$B75)</f>
        <v>0</v>
      </c>
      <c r="O75" s="55">
        <f>SUMIFS($J:$J,$C:$C,Data!$B$8,$B:$B,$B75)</f>
        <v>0</v>
      </c>
      <c r="P75" s="55">
        <f t="shared" ref="P75:P138" si="20">M75+N75+O75</f>
        <v>0</v>
      </c>
      <c r="Q75" s="55">
        <f t="shared" ref="Q75:Q138" si="21">SUMIFS(J:J,L:L,"A*",B:B,B75)</f>
        <v>0</v>
      </c>
      <c r="R75" s="25" t="b">
        <f>AND($L75="A",$C$5=Data!$G$24)</f>
        <v>0</v>
      </c>
      <c r="S75" s="25" t="b">
        <f>AND($L75="A",$C$5=Data!$G$23)</f>
        <v>0</v>
      </c>
      <c r="T75" s="55">
        <f t="shared" ref="T75:T138" si="22">IF(S75,$G75*$H75*$I75,0)</f>
        <v>0</v>
      </c>
      <c r="U75" s="55">
        <f t="shared" si="16"/>
        <v>0</v>
      </c>
      <c r="V75" s="25" t="b">
        <f>AND($L75="B",$C$6=Data!$G$24)</f>
        <v>0</v>
      </c>
      <c r="W75" s="25" t="b">
        <f>AND($L75="B",$C$6=Data!$G$23)</f>
        <v>0</v>
      </c>
      <c r="X75" s="55">
        <f t="shared" ref="X75:X138" si="23">IF(W75,$G75*$I75,0)</f>
        <v>0</v>
      </c>
      <c r="Y75" s="55">
        <f t="shared" si="17"/>
        <v>0</v>
      </c>
      <c r="Z75" s="25" t="b">
        <f>AND($L75="C",$C$7=Data!$G$24)</f>
        <v>0</v>
      </c>
      <c r="AA75" s="25" t="b">
        <f>AND($L75="C",$C$7=Data!$G$23)</f>
        <v>0</v>
      </c>
      <c r="AB75" s="55">
        <f t="shared" ref="AB75:AB138" si="24">IF(AA75,$G75*$H75*$I75,0)</f>
        <v>0</v>
      </c>
      <c r="AC75" s="55">
        <f t="shared" si="18"/>
        <v>0</v>
      </c>
      <c r="AE75" s="55">
        <f t="shared" ref="AE75:AE138" si="25">IF(OR(L75="D",L75="E",L75="F"),$G75*$I75,0)</f>
        <v>0</v>
      </c>
      <c r="AG75" s="125" t="b">
        <f>OR(AND($C$5=Data!$G$24,K75="A"),AND($C$6=Data!$G$24,K75="B"),AND($C$7=Data!$G$24,K75="C"))*COUNTIFS(B:B,B75,K:K,K75,B:B,"&lt;&gt;"&amp;"",C:C,"&lt;&gt;"&amp;"")&gt;1</f>
        <v>0</v>
      </c>
      <c r="AH75" s="125" t="b">
        <f t="shared" ref="AH75:AH138" si="26">AND(AND(A75&lt;&gt;"",B75&lt;&gt;""),RIGHT(A75,1)&lt;&gt;MID(B75,3,1))</f>
        <v>0</v>
      </c>
      <c r="AI75" s="55">
        <f t="shared" ref="AI75:AI138" si="27">T75+U75+X75+Y75+AB75+AC75+AE75</f>
        <v>0</v>
      </c>
    </row>
    <row r="76" spans="1:35" ht="30.75" customHeight="1" x14ac:dyDescent="0.25">
      <c r="A76" s="57"/>
      <c r="B76" s="57"/>
      <c r="C76" s="59"/>
      <c r="D76" s="119"/>
      <c r="E76" s="43"/>
      <c r="F76" s="43"/>
      <c r="G76" s="58"/>
      <c r="H76" s="123"/>
      <c r="I76" s="132"/>
      <c r="J76" s="135">
        <f t="shared" si="19"/>
        <v>0</v>
      </c>
      <c r="K76" s="64" t="str">
        <f t="shared" si="14"/>
        <v>0</v>
      </c>
      <c r="L76" s="65" t="str">
        <f t="shared" si="15"/>
        <v>0</v>
      </c>
      <c r="M76" s="55">
        <f>SUMIFS($J:$J,$C:$C,Data!$B$6,$B:$B,$B76)</f>
        <v>0</v>
      </c>
      <c r="N76" s="55">
        <f>SUMIFS($J:$J,$C:$C,Data!$B$7,$B:$B,$B76)</f>
        <v>0</v>
      </c>
      <c r="O76" s="55">
        <f>SUMIFS($J:$J,$C:$C,Data!$B$8,$B:$B,$B76)</f>
        <v>0</v>
      </c>
      <c r="P76" s="55">
        <f t="shared" si="20"/>
        <v>0</v>
      </c>
      <c r="Q76" s="55">
        <f t="shared" si="21"/>
        <v>0</v>
      </c>
      <c r="R76" s="25" t="b">
        <f>AND($L76="A",$C$5=Data!$G$24)</f>
        <v>0</v>
      </c>
      <c r="S76" s="25" t="b">
        <f>AND($L76="A",$C$5=Data!$G$23)</f>
        <v>0</v>
      </c>
      <c r="T76" s="55">
        <f t="shared" si="22"/>
        <v>0</v>
      </c>
      <c r="U76" s="55">
        <f t="shared" si="16"/>
        <v>0</v>
      </c>
      <c r="V76" s="25" t="b">
        <f>AND($L76="B",$C$6=Data!$G$24)</f>
        <v>0</v>
      </c>
      <c r="W76" s="25" t="b">
        <f>AND($L76="B",$C$6=Data!$G$23)</f>
        <v>0</v>
      </c>
      <c r="X76" s="55">
        <f t="shared" si="23"/>
        <v>0</v>
      </c>
      <c r="Y76" s="55">
        <f t="shared" si="17"/>
        <v>0</v>
      </c>
      <c r="Z76" s="25" t="b">
        <f>AND($L76="C",$C$7=Data!$G$24)</f>
        <v>0</v>
      </c>
      <c r="AA76" s="25" t="b">
        <f>AND($L76="C",$C$7=Data!$G$23)</f>
        <v>0</v>
      </c>
      <c r="AB76" s="55">
        <f t="shared" si="24"/>
        <v>0</v>
      </c>
      <c r="AC76" s="55">
        <f t="shared" si="18"/>
        <v>0</v>
      </c>
      <c r="AE76" s="55">
        <f t="shared" si="25"/>
        <v>0</v>
      </c>
      <c r="AG76" s="125" t="b">
        <f>OR(AND($C$5=Data!$G$24,K76="A"),AND($C$6=Data!$G$24,K76="B"),AND($C$7=Data!$G$24,K76="C"))*COUNTIFS(B:B,B76,K:K,K76,B:B,"&lt;&gt;"&amp;"",C:C,"&lt;&gt;"&amp;"")&gt;1</f>
        <v>0</v>
      </c>
      <c r="AH76" s="125" t="b">
        <f t="shared" si="26"/>
        <v>0</v>
      </c>
      <c r="AI76" s="55">
        <f t="shared" si="27"/>
        <v>0</v>
      </c>
    </row>
    <row r="77" spans="1:35" ht="30.75" customHeight="1" x14ac:dyDescent="0.25">
      <c r="A77" s="57"/>
      <c r="B77" s="57"/>
      <c r="C77" s="59"/>
      <c r="D77" s="119"/>
      <c r="E77" s="43"/>
      <c r="F77" s="43"/>
      <c r="G77" s="58"/>
      <c r="H77" s="123"/>
      <c r="I77" s="132"/>
      <c r="J77" s="135">
        <f t="shared" si="19"/>
        <v>0</v>
      </c>
      <c r="K77" s="64" t="str">
        <f t="shared" si="14"/>
        <v>0</v>
      </c>
      <c r="L77" s="65" t="str">
        <f t="shared" si="15"/>
        <v>0</v>
      </c>
      <c r="M77" s="55">
        <f>SUMIFS($J:$J,$C:$C,Data!$B$6,$B:$B,$B77)</f>
        <v>0</v>
      </c>
      <c r="N77" s="55">
        <f>SUMIFS($J:$J,$C:$C,Data!$B$7,$B:$B,$B77)</f>
        <v>0</v>
      </c>
      <c r="O77" s="55">
        <f>SUMIFS($J:$J,$C:$C,Data!$B$8,$B:$B,$B77)</f>
        <v>0</v>
      </c>
      <c r="P77" s="55">
        <f t="shared" si="20"/>
        <v>0</v>
      </c>
      <c r="Q77" s="55">
        <f t="shared" si="21"/>
        <v>0</v>
      </c>
      <c r="R77" s="25" t="b">
        <f>AND($L77="A",$C$5=Data!$G$24)</f>
        <v>0</v>
      </c>
      <c r="S77" s="25" t="b">
        <f>AND($L77="A",$C$5=Data!$G$23)</f>
        <v>0</v>
      </c>
      <c r="T77" s="55">
        <f t="shared" si="22"/>
        <v>0</v>
      </c>
      <c r="U77" s="55">
        <f t="shared" si="16"/>
        <v>0</v>
      </c>
      <c r="V77" s="25" t="b">
        <f>AND($L77="B",$C$6=Data!$G$24)</f>
        <v>0</v>
      </c>
      <c r="W77" s="25" t="b">
        <f>AND($L77="B",$C$6=Data!$G$23)</f>
        <v>0</v>
      </c>
      <c r="X77" s="55">
        <f t="shared" si="23"/>
        <v>0</v>
      </c>
      <c r="Y77" s="55">
        <f t="shared" si="17"/>
        <v>0</v>
      </c>
      <c r="Z77" s="25" t="b">
        <f>AND($L77="C",$C$7=Data!$G$24)</f>
        <v>0</v>
      </c>
      <c r="AA77" s="25" t="b">
        <f>AND($L77="C",$C$7=Data!$G$23)</f>
        <v>0</v>
      </c>
      <c r="AB77" s="55">
        <f t="shared" si="24"/>
        <v>0</v>
      </c>
      <c r="AC77" s="55">
        <f t="shared" si="18"/>
        <v>0</v>
      </c>
      <c r="AE77" s="55">
        <f t="shared" si="25"/>
        <v>0</v>
      </c>
      <c r="AG77" s="125" t="b">
        <f>OR(AND($C$5=Data!$G$24,K77="A"),AND($C$6=Data!$G$24,K77="B"),AND($C$7=Data!$G$24,K77="C"))*COUNTIFS(B:B,B77,K:K,K77,B:B,"&lt;&gt;"&amp;"",C:C,"&lt;&gt;"&amp;"")&gt;1</f>
        <v>0</v>
      </c>
      <c r="AH77" s="125" t="b">
        <f t="shared" si="26"/>
        <v>0</v>
      </c>
      <c r="AI77" s="55">
        <f t="shared" si="27"/>
        <v>0</v>
      </c>
    </row>
    <row r="78" spans="1:35" ht="30.75" customHeight="1" x14ac:dyDescent="0.25">
      <c r="A78" s="57"/>
      <c r="B78" s="57"/>
      <c r="C78" s="59"/>
      <c r="D78" s="119"/>
      <c r="E78" s="43"/>
      <c r="F78" s="43"/>
      <c r="G78" s="58"/>
      <c r="H78" s="123"/>
      <c r="I78" s="132"/>
      <c r="J78" s="135">
        <f t="shared" si="19"/>
        <v>0</v>
      </c>
      <c r="K78" s="64" t="str">
        <f t="shared" si="14"/>
        <v>0</v>
      </c>
      <c r="L78" s="65" t="str">
        <f t="shared" si="15"/>
        <v>0</v>
      </c>
      <c r="M78" s="55">
        <f>SUMIFS($J:$J,$C:$C,Data!$B$6,$B:$B,$B78)</f>
        <v>0</v>
      </c>
      <c r="N78" s="55">
        <f>SUMIFS($J:$J,$C:$C,Data!$B$7,$B:$B,$B78)</f>
        <v>0</v>
      </c>
      <c r="O78" s="55">
        <f>SUMIFS($J:$J,$C:$C,Data!$B$8,$B:$B,$B78)</f>
        <v>0</v>
      </c>
      <c r="P78" s="55">
        <f t="shared" si="20"/>
        <v>0</v>
      </c>
      <c r="Q78" s="55">
        <f t="shared" si="21"/>
        <v>0</v>
      </c>
      <c r="R78" s="25" t="b">
        <f>AND($L78="A",$C$5=Data!$G$24)</f>
        <v>0</v>
      </c>
      <c r="S78" s="25" t="b">
        <f>AND($L78="A",$C$5=Data!$G$23)</f>
        <v>0</v>
      </c>
      <c r="T78" s="55">
        <f t="shared" si="22"/>
        <v>0</v>
      </c>
      <c r="U78" s="55">
        <f t="shared" si="16"/>
        <v>0</v>
      </c>
      <c r="V78" s="25" t="b">
        <f>AND($L78="B",$C$6=Data!$G$24)</f>
        <v>0</v>
      </c>
      <c r="W78" s="25" t="b">
        <f>AND($L78="B",$C$6=Data!$G$23)</f>
        <v>0</v>
      </c>
      <c r="X78" s="55">
        <f t="shared" si="23"/>
        <v>0</v>
      </c>
      <c r="Y78" s="55">
        <f t="shared" si="17"/>
        <v>0</v>
      </c>
      <c r="Z78" s="25" t="b">
        <f>AND($L78="C",$C$7=Data!$G$24)</f>
        <v>0</v>
      </c>
      <c r="AA78" s="25" t="b">
        <f>AND($L78="C",$C$7=Data!$G$23)</f>
        <v>0</v>
      </c>
      <c r="AB78" s="55">
        <f t="shared" si="24"/>
        <v>0</v>
      </c>
      <c r="AC78" s="55">
        <f t="shared" si="18"/>
        <v>0</v>
      </c>
      <c r="AE78" s="55">
        <f t="shared" si="25"/>
        <v>0</v>
      </c>
      <c r="AG78" s="125" t="b">
        <f>OR(AND($C$5=Data!$G$24,K78="A"),AND($C$6=Data!$G$24,K78="B"),AND($C$7=Data!$G$24,K78="C"))*COUNTIFS(B:B,B78,K:K,K78,B:B,"&lt;&gt;"&amp;"",C:C,"&lt;&gt;"&amp;"")&gt;1</f>
        <v>0</v>
      </c>
      <c r="AH78" s="125" t="b">
        <f t="shared" si="26"/>
        <v>0</v>
      </c>
      <c r="AI78" s="55">
        <f t="shared" si="27"/>
        <v>0</v>
      </c>
    </row>
    <row r="79" spans="1:35" ht="30.75" customHeight="1" x14ac:dyDescent="0.25">
      <c r="A79" s="57"/>
      <c r="B79" s="57"/>
      <c r="C79" s="59"/>
      <c r="D79" s="119"/>
      <c r="E79" s="43"/>
      <c r="F79" s="43"/>
      <c r="G79" s="58"/>
      <c r="H79" s="123"/>
      <c r="I79" s="132"/>
      <c r="J79" s="135">
        <f t="shared" si="19"/>
        <v>0</v>
      </c>
      <c r="K79" s="64" t="str">
        <f t="shared" si="14"/>
        <v>0</v>
      </c>
      <c r="L79" s="65" t="str">
        <f t="shared" si="15"/>
        <v>0</v>
      </c>
      <c r="M79" s="55">
        <f>SUMIFS($J:$J,$C:$C,Data!$B$6,$B:$B,$B79)</f>
        <v>0</v>
      </c>
      <c r="N79" s="55">
        <f>SUMIFS($J:$J,$C:$C,Data!$B$7,$B:$B,$B79)</f>
        <v>0</v>
      </c>
      <c r="O79" s="55">
        <f>SUMIFS($J:$J,$C:$C,Data!$B$8,$B:$B,$B79)</f>
        <v>0</v>
      </c>
      <c r="P79" s="55">
        <f t="shared" si="20"/>
        <v>0</v>
      </c>
      <c r="Q79" s="55">
        <f t="shared" si="21"/>
        <v>0</v>
      </c>
      <c r="R79" s="25" t="b">
        <f>AND($L79="A",$C$5=Data!$G$24)</f>
        <v>0</v>
      </c>
      <c r="S79" s="25" t="b">
        <f>AND($L79="A",$C$5=Data!$G$23)</f>
        <v>0</v>
      </c>
      <c r="T79" s="55">
        <f t="shared" si="22"/>
        <v>0</v>
      </c>
      <c r="U79" s="55">
        <f t="shared" si="16"/>
        <v>0</v>
      </c>
      <c r="V79" s="25" t="b">
        <f>AND($L79="B",$C$6=Data!$G$24)</f>
        <v>0</v>
      </c>
      <c r="W79" s="25" t="b">
        <f>AND($L79="B",$C$6=Data!$G$23)</f>
        <v>0</v>
      </c>
      <c r="X79" s="55">
        <f t="shared" si="23"/>
        <v>0</v>
      </c>
      <c r="Y79" s="55">
        <f t="shared" si="17"/>
        <v>0</v>
      </c>
      <c r="Z79" s="25" t="b">
        <f>AND($L79="C",$C$7=Data!$G$24)</f>
        <v>0</v>
      </c>
      <c r="AA79" s="25" t="b">
        <f>AND($L79="C",$C$7=Data!$G$23)</f>
        <v>0</v>
      </c>
      <c r="AB79" s="55">
        <f t="shared" si="24"/>
        <v>0</v>
      </c>
      <c r="AC79" s="55">
        <f t="shared" si="18"/>
        <v>0</v>
      </c>
      <c r="AE79" s="55">
        <f t="shared" si="25"/>
        <v>0</v>
      </c>
      <c r="AG79" s="125" t="b">
        <f>OR(AND($C$5=Data!$G$24,K79="A"),AND($C$6=Data!$G$24,K79="B"),AND($C$7=Data!$G$24,K79="C"))*COUNTIFS(B:B,B79,K:K,K79,B:B,"&lt;&gt;"&amp;"",C:C,"&lt;&gt;"&amp;"")&gt;1</f>
        <v>0</v>
      </c>
      <c r="AH79" s="125" t="b">
        <f t="shared" si="26"/>
        <v>0</v>
      </c>
      <c r="AI79" s="55">
        <f t="shared" si="27"/>
        <v>0</v>
      </c>
    </row>
    <row r="80" spans="1:35" ht="30.75" customHeight="1" x14ac:dyDescent="0.25">
      <c r="A80" s="57"/>
      <c r="B80" s="57"/>
      <c r="C80" s="59"/>
      <c r="D80" s="119"/>
      <c r="E80" s="43"/>
      <c r="F80" s="43"/>
      <c r="G80" s="58"/>
      <c r="H80" s="123"/>
      <c r="I80" s="132"/>
      <c r="J80" s="135">
        <f t="shared" si="19"/>
        <v>0</v>
      </c>
      <c r="K80" s="64" t="str">
        <f t="shared" si="14"/>
        <v>0</v>
      </c>
      <c r="L80" s="65" t="str">
        <f t="shared" si="15"/>
        <v>0</v>
      </c>
      <c r="M80" s="55">
        <f>SUMIFS($J:$J,$C:$C,Data!$B$6,$B:$B,$B80)</f>
        <v>0</v>
      </c>
      <c r="N80" s="55">
        <f>SUMIFS($J:$J,$C:$C,Data!$B$7,$B:$B,$B80)</f>
        <v>0</v>
      </c>
      <c r="O80" s="55">
        <f>SUMIFS($J:$J,$C:$C,Data!$B$8,$B:$B,$B80)</f>
        <v>0</v>
      </c>
      <c r="P80" s="55">
        <f t="shared" si="20"/>
        <v>0</v>
      </c>
      <c r="Q80" s="55">
        <f t="shared" si="21"/>
        <v>0</v>
      </c>
      <c r="R80" s="25" t="b">
        <f>AND($L80="A",$C$5=Data!$G$24)</f>
        <v>0</v>
      </c>
      <c r="S80" s="25" t="b">
        <f>AND($L80="A",$C$5=Data!$G$23)</f>
        <v>0</v>
      </c>
      <c r="T80" s="55">
        <f t="shared" si="22"/>
        <v>0</v>
      </c>
      <c r="U80" s="55">
        <f t="shared" si="16"/>
        <v>0</v>
      </c>
      <c r="V80" s="25" t="b">
        <f>AND($L80="B",$C$6=Data!$G$24)</f>
        <v>0</v>
      </c>
      <c r="W80" s="25" t="b">
        <f>AND($L80="B",$C$6=Data!$G$23)</f>
        <v>0</v>
      </c>
      <c r="X80" s="55">
        <f t="shared" si="23"/>
        <v>0</v>
      </c>
      <c r="Y80" s="55">
        <f t="shared" si="17"/>
        <v>0</v>
      </c>
      <c r="Z80" s="25" t="b">
        <f>AND($L80="C",$C$7=Data!$G$24)</f>
        <v>0</v>
      </c>
      <c r="AA80" s="25" t="b">
        <f>AND($L80="C",$C$7=Data!$G$23)</f>
        <v>0</v>
      </c>
      <c r="AB80" s="55">
        <f t="shared" si="24"/>
        <v>0</v>
      </c>
      <c r="AC80" s="55">
        <f t="shared" si="18"/>
        <v>0</v>
      </c>
      <c r="AE80" s="55">
        <f t="shared" si="25"/>
        <v>0</v>
      </c>
      <c r="AG80" s="125" t="b">
        <f>OR(AND($C$5=Data!$G$24,K80="A"),AND($C$6=Data!$G$24,K80="B"),AND($C$7=Data!$G$24,K80="C"))*COUNTIFS(B:B,B80,K:K,K80,B:B,"&lt;&gt;"&amp;"",C:C,"&lt;&gt;"&amp;"")&gt;1</f>
        <v>0</v>
      </c>
      <c r="AH80" s="125" t="b">
        <f t="shared" si="26"/>
        <v>0</v>
      </c>
      <c r="AI80" s="55">
        <f t="shared" si="27"/>
        <v>0</v>
      </c>
    </row>
    <row r="81" spans="1:35" ht="30.75" customHeight="1" x14ac:dyDescent="0.25">
      <c r="A81" s="57"/>
      <c r="B81" s="57"/>
      <c r="C81" s="59"/>
      <c r="D81" s="119"/>
      <c r="E81" s="43"/>
      <c r="F81" s="43"/>
      <c r="G81" s="58"/>
      <c r="H81" s="123"/>
      <c r="I81" s="132"/>
      <c r="J81" s="135">
        <f t="shared" si="19"/>
        <v>0</v>
      </c>
      <c r="K81" s="64" t="str">
        <f t="shared" si="14"/>
        <v>0</v>
      </c>
      <c r="L81" s="65" t="str">
        <f t="shared" si="15"/>
        <v>0</v>
      </c>
      <c r="M81" s="55">
        <f>SUMIFS($J:$J,$C:$C,Data!$B$6,$B:$B,$B81)</f>
        <v>0</v>
      </c>
      <c r="N81" s="55">
        <f>SUMIFS($J:$J,$C:$C,Data!$B$7,$B:$B,$B81)</f>
        <v>0</v>
      </c>
      <c r="O81" s="55">
        <f>SUMIFS($J:$J,$C:$C,Data!$B$8,$B:$B,$B81)</f>
        <v>0</v>
      </c>
      <c r="P81" s="55">
        <f t="shared" si="20"/>
        <v>0</v>
      </c>
      <c r="Q81" s="55">
        <f t="shared" si="21"/>
        <v>0</v>
      </c>
      <c r="R81" s="25" t="b">
        <f>AND($L81="A",$C$5=Data!$G$24)</f>
        <v>0</v>
      </c>
      <c r="S81" s="25" t="b">
        <f>AND($L81="A",$C$5=Data!$G$23)</f>
        <v>0</v>
      </c>
      <c r="T81" s="55">
        <f t="shared" si="22"/>
        <v>0</v>
      </c>
      <c r="U81" s="55">
        <f t="shared" si="16"/>
        <v>0</v>
      </c>
      <c r="V81" s="25" t="b">
        <f>AND($L81="B",$C$6=Data!$G$24)</f>
        <v>0</v>
      </c>
      <c r="W81" s="25" t="b">
        <f>AND($L81="B",$C$6=Data!$G$23)</f>
        <v>0</v>
      </c>
      <c r="X81" s="55">
        <f t="shared" si="23"/>
        <v>0</v>
      </c>
      <c r="Y81" s="55">
        <f t="shared" si="17"/>
        <v>0</v>
      </c>
      <c r="Z81" s="25" t="b">
        <f>AND($L81="C",$C$7=Data!$G$24)</f>
        <v>0</v>
      </c>
      <c r="AA81" s="25" t="b">
        <f>AND($L81="C",$C$7=Data!$G$23)</f>
        <v>0</v>
      </c>
      <c r="AB81" s="55">
        <f t="shared" si="24"/>
        <v>0</v>
      </c>
      <c r="AC81" s="55">
        <f t="shared" si="18"/>
        <v>0</v>
      </c>
      <c r="AE81" s="55">
        <f t="shared" si="25"/>
        <v>0</v>
      </c>
      <c r="AG81" s="125" t="b">
        <f>OR(AND($C$5=Data!$G$24,K81="A"),AND($C$6=Data!$G$24,K81="B"),AND($C$7=Data!$G$24,K81="C"))*COUNTIFS(B:B,B81,K:K,K81,B:B,"&lt;&gt;"&amp;"",C:C,"&lt;&gt;"&amp;"")&gt;1</f>
        <v>0</v>
      </c>
      <c r="AH81" s="125" t="b">
        <f t="shared" si="26"/>
        <v>0</v>
      </c>
      <c r="AI81" s="55">
        <f t="shared" si="27"/>
        <v>0</v>
      </c>
    </row>
    <row r="82" spans="1:35" ht="30.75" customHeight="1" x14ac:dyDescent="0.25">
      <c r="A82" s="57"/>
      <c r="B82" s="57"/>
      <c r="C82" s="59"/>
      <c r="D82" s="119"/>
      <c r="E82" s="43"/>
      <c r="F82" s="43"/>
      <c r="G82" s="58"/>
      <c r="H82" s="123"/>
      <c r="I82" s="132"/>
      <c r="J82" s="135">
        <f t="shared" si="19"/>
        <v>0</v>
      </c>
      <c r="K82" s="64" t="str">
        <f t="shared" si="14"/>
        <v>0</v>
      </c>
      <c r="L82" s="65" t="str">
        <f t="shared" si="15"/>
        <v>0</v>
      </c>
      <c r="M82" s="55">
        <f>SUMIFS($J:$J,$C:$C,Data!$B$6,$B:$B,$B82)</f>
        <v>0</v>
      </c>
      <c r="N82" s="55">
        <f>SUMIFS($J:$J,$C:$C,Data!$B$7,$B:$B,$B82)</f>
        <v>0</v>
      </c>
      <c r="O82" s="55">
        <f>SUMIFS($J:$J,$C:$C,Data!$B$8,$B:$B,$B82)</f>
        <v>0</v>
      </c>
      <c r="P82" s="55">
        <f t="shared" si="20"/>
        <v>0</v>
      </c>
      <c r="Q82" s="55">
        <f t="shared" si="21"/>
        <v>0</v>
      </c>
      <c r="R82" s="25" t="b">
        <f>AND($L82="A",$C$5=Data!$G$24)</f>
        <v>0</v>
      </c>
      <c r="S82" s="25" t="b">
        <f>AND($L82="A",$C$5=Data!$G$23)</f>
        <v>0</v>
      </c>
      <c r="T82" s="55">
        <f t="shared" si="22"/>
        <v>0</v>
      </c>
      <c r="U82" s="55">
        <f t="shared" si="16"/>
        <v>0</v>
      </c>
      <c r="V82" s="25" t="b">
        <f>AND($L82="B",$C$6=Data!$G$24)</f>
        <v>0</v>
      </c>
      <c r="W82" s="25" t="b">
        <f>AND($L82="B",$C$6=Data!$G$23)</f>
        <v>0</v>
      </c>
      <c r="X82" s="55">
        <f t="shared" si="23"/>
        <v>0</v>
      </c>
      <c r="Y82" s="55">
        <f t="shared" si="17"/>
        <v>0</v>
      </c>
      <c r="Z82" s="25" t="b">
        <f>AND($L82="C",$C$7=Data!$G$24)</f>
        <v>0</v>
      </c>
      <c r="AA82" s="25" t="b">
        <f>AND($L82="C",$C$7=Data!$G$23)</f>
        <v>0</v>
      </c>
      <c r="AB82" s="55">
        <f t="shared" si="24"/>
        <v>0</v>
      </c>
      <c r="AC82" s="55">
        <f t="shared" si="18"/>
        <v>0</v>
      </c>
      <c r="AE82" s="55">
        <f t="shared" si="25"/>
        <v>0</v>
      </c>
      <c r="AG82" s="125" t="b">
        <f>OR(AND($C$5=Data!$G$24,K82="A"),AND($C$6=Data!$G$24,K82="B"),AND($C$7=Data!$G$24,K82="C"))*COUNTIFS(B:B,B82,K:K,K82,B:B,"&lt;&gt;"&amp;"",C:C,"&lt;&gt;"&amp;"")&gt;1</f>
        <v>0</v>
      </c>
      <c r="AH82" s="125" t="b">
        <f t="shared" si="26"/>
        <v>0</v>
      </c>
      <c r="AI82" s="55">
        <f t="shared" si="27"/>
        <v>0</v>
      </c>
    </row>
    <row r="83" spans="1:35" ht="30.75" customHeight="1" x14ac:dyDescent="0.25">
      <c r="A83" s="57"/>
      <c r="B83" s="57"/>
      <c r="C83" s="59"/>
      <c r="D83" s="119"/>
      <c r="E83" s="43"/>
      <c r="F83" s="43"/>
      <c r="G83" s="58"/>
      <c r="H83" s="123"/>
      <c r="I83" s="132"/>
      <c r="J83" s="135">
        <f t="shared" si="19"/>
        <v>0</v>
      </c>
      <c r="K83" s="64" t="str">
        <f t="shared" si="14"/>
        <v>0</v>
      </c>
      <c r="L83" s="65" t="str">
        <f t="shared" si="15"/>
        <v>0</v>
      </c>
      <c r="M83" s="55">
        <f>SUMIFS($J:$J,$C:$C,Data!$B$6,$B:$B,$B83)</f>
        <v>0</v>
      </c>
      <c r="N83" s="55">
        <f>SUMIFS($J:$J,$C:$C,Data!$B$7,$B:$B,$B83)</f>
        <v>0</v>
      </c>
      <c r="O83" s="55">
        <f>SUMIFS($J:$J,$C:$C,Data!$B$8,$B:$B,$B83)</f>
        <v>0</v>
      </c>
      <c r="P83" s="55">
        <f t="shared" si="20"/>
        <v>0</v>
      </c>
      <c r="Q83" s="55">
        <f t="shared" si="21"/>
        <v>0</v>
      </c>
      <c r="R83" s="25" t="b">
        <f>AND($L83="A",$C$5=Data!$G$24)</f>
        <v>0</v>
      </c>
      <c r="S83" s="25" t="b">
        <f>AND($L83="A",$C$5=Data!$G$23)</f>
        <v>0</v>
      </c>
      <c r="T83" s="55">
        <f t="shared" si="22"/>
        <v>0</v>
      </c>
      <c r="U83" s="55">
        <f t="shared" si="16"/>
        <v>0</v>
      </c>
      <c r="V83" s="25" t="b">
        <f>AND($L83="B",$C$6=Data!$G$24)</f>
        <v>0</v>
      </c>
      <c r="W83" s="25" t="b">
        <f>AND($L83="B",$C$6=Data!$G$23)</f>
        <v>0</v>
      </c>
      <c r="X83" s="55">
        <f t="shared" si="23"/>
        <v>0</v>
      </c>
      <c r="Y83" s="55">
        <f t="shared" si="17"/>
        <v>0</v>
      </c>
      <c r="Z83" s="25" t="b">
        <f>AND($L83="C",$C$7=Data!$G$24)</f>
        <v>0</v>
      </c>
      <c r="AA83" s="25" t="b">
        <f>AND($L83="C",$C$7=Data!$G$23)</f>
        <v>0</v>
      </c>
      <c r="AB83" s="55">
        <f t="shared" si="24"/>
        <v>0</v>
      </c>
      <c r="AC83" s="55">
        <f t="shared" si="18"/>
        <v>0</v>
      </c>
      <c r="AE83" s="55">
        <f t="shared" si="25"/>
        <v>0</v>
      </c>
      <c r="AG83" s="125" t="b">
        <f>OR(AND($C$5=Data!$G$24,K83="A"),AND($C$6=Data!$G$24,K83="B"),AND($C$7=Data!$G$24,K83="C"))*COUNTIFS(B:B,B83,K:K,K83,B:B,"&lt;&gt;"&amp;"",C:C,"&lt;&gt;"&amp;"")&gt;1</f>
        <v>0</v>
      </c>
      <c r="AH83" s="125" t="b">
        <f t="shared" si="26"/>
        <v>0</v>
      </c>
      <c r="AI83" s="55">
        <f t="shared" si="27"/>
        <v>0</v>
      </c>
    </row>
    <row r="84" spans="1:35" ht="30.75" customHeight="1" x14ac:dyDescent="0.25">
      <c r="A84" s="57"/>
      <c r="B84" s="57"/>
      <c r="C84" s="59"/>
      <c r="D84" s="119"/>
      <c r="E84" s="43"/>
      <c r="F84" s="43"/>
      <c r="G84" s="58"/>
      <c r="H84" s="123"/>
      <c r="I84" s="132"/>
      <c r="J84" s="135">
        <f t="shared" si="19"/>
        <v>0</v>
      </c>
      <c r="K84" s="64" t="str">
        <f t="shared" si="14"/>
        <v>0</v>
      </c>
      <c r="L84" s="65" t="str">
        <f t="shared" si="15"/>
        <v>0</v>
      </c>
      <c r="M84" s="55">
        <f>SUMIFS($J:$J,$C:$C,Data!$B$6,$B:$B,$B84)</f>
        <v>0</v>
      </c>
      <c r="N84" s="55">
        <f>SUMIFS($J:$J,$C:$C,Data!$B$7,$B:$B,$B84)</f>
        <v>0</v>
      </c>
      <c r="O84" s="55">
        <f>SUMIFS($J:$J,$C:$C,Data!$B$8,$B:$B,$B84)</f>
        <v>0</v>
      </c>
      <c r="P84" s="55">
        <f t="shared" si="20"/>
        <v>0</v>
      </c>
      <c r="Q84" s="55">
        <f t="shared" si="21"/>
        <v>0</v>
      </c>
      <c r="R84" s="25" t="b">
        <f>AND($L84="A",$C$5=Data!$G$24)</f>
        <v>0</v>
      </c>
      <c r="S84" s="25" t="b">
        <f>AND($L84="A",$C$5=Data!$G$23)</f>
        <v>0</v>
      </c>
      <c r="T84" s="55">
        <f t="shared" si="22"/>
        <v>0</v>
      </c>
      <c r="U84" s="55">
        <f t="shared" si="16"/>
        <v>0</v>
      </c>
      <c r="V84" s="25" t="b">
        <f>AND($L84="B",$C$6=Data!$G$24)</f>
        <v>0</v>
      </c>
      <c r="W84" s="25" t="b">
        <f>AND($L84="B",$C$6=Data!$G$23)</f>
        <v>0</v>
      </c>
      <c r="X84" s="55">
        <f t="shared" si="23"/>
        <v>0</v>
      </c>
      <c r="Y84" s="55">
        <f t="shared" si="17"/>
        <v>0</v>
      </c>
      <c r="Z84" s="25" t="b">
        <f>AND($L84="C",$C$7=Data!$G$24)</f>
        <v>0</v>
      </c>
      <c r="AA84" s="25" t="b">
        <f>AND($L84="C",$C$7=Data!$G$23)</f>
        <v>0</v>
      </c>
      <c r="AB84" s="55">
        <f t="shared" si="24"/>
        <v>0</v>
      </c>
      <c r="AC84" s="55">
        <f t="shared" si="18"/>
        <v>0</v>
      </c>
      <c r="AE84" s="55">
        <f t="shared" si="25"/>
        <v>0</v>
      </c>
      <c r="AG84" s="125" t="b">
        <f>OR(AND($C$5=Data!$G$24,K84="A"),AND($C$6=Data!$G$24,K84="B"),AND($C$7=Data!$G$24,K84="C"))*COUNTIFS(B:B,B84,K:K,K84,B:B,"&lt;&gt;"&amp;"",C:C,"&lt;&gt;"&amp;"")&gt;1</f>
        <v>0</v>
      </c>
      <c r="AH84" s="125" t="b">
        <f t="shared" si="26"/>
        <v>0</v>
      </c>
      <c r="AI84" s="55">
        <f t="shared" si="27"/>
        <v>0</v>
      </c>
    </row>
    <row r="85" spans="1:35" ht="30.75" customHeight="1" x14ac:dyDescent="0.25">
      <c r="A85" s="57"/>
      <c r="B85" s="57"/>
      <c r="C85" s="59"/>
      <c r="D85" s="119"/>
      <c r="E85" s="43"/>
      <c r="F85" s="43"/>
      <c r="G85" s="58"/>
      <c r="H85" s="123"/>
      <c r="I85" s="132"/>
      <c r="J85" s="135">
        <f t="shared" si="19"/>
        <v>0</v>
      </c>
      <c r="K85" s="64" t="str">
        <f t="shared" si="14"/>
        <v>0</v>
      </c>
      <c r="L85" s="65" t="str">
        <f t="shared" si="15"/>
        <v>0</v>
      </c>
      <c r="M85" s="55">
        <f>SUMIFS($J:$J,$C:$C,Data!$B$6,$B:$B,$B85)</f>
        <v>0</v>
      </c>
      <c r="N85" s="55">
        <f>SUMIFS($J:$J,$C:$C,Data!$B$7,$B:$B,$B85)</f>
        <v>0</v>
      </c>
      <c r="O85" s="55">
        <f>SUMIFS($J:$J,$C:$C,Data!$B$8,$B:$B,$B85)</f>
        <v>0</v>
      </c>
      <c r="P85" s="55">
        <f t="shared" si="20"/>
        <v>0</v>
      </c>
      <c r="Q85" s="55">
        <f t="shared" si="21"/>
        <v>0</v>
      </c>
      <c r="R85" s="25" t="b">
        <f>AND($L85="A",$C$5=Data!$G$24)</f>
        <v>0</v>
      </c>
      <c r="S85" s="25" t="b">
        <f>AND($L85="A",$C$5=Data!$G$23)</f>
        <v>0</v>
      </c>
      <c r="T85" s="55">
        <f t="shared" si="22"/>
        <v>0</v>
      </c>
      <c r="U85" s="55">
        <f t="shared" si="16"/>
        <v>0</v>
      </c>
      <c r="V85" s="25" t="b">
        <f>AND($L85="B",$C$6=Data!$G$24)</f>
        <v>0</v>
      </c>
      <c r="W85" s="25" t="b">
        <f>AND($L85="B",$C$6=Data!$G$23)</f>
        <v>0</v>
      </c>
      <c r="X85" s="55">
        <f t="shared" si="23"/>
        <v>0</v>
      </c>
      <c r="Y85" s="55">
        <f t="shared" si="17"/>
        <v>0</v>
      </c>
      <c r="Z85" s="25" t="b">
        <f>AND($L85="C",$C$7=Data!$G$24)</f>
        <v>0</v>
      </c>
      <c r="AA85" s="25" t="b">
        <f>AND($L85="C",$C$7=Data!$G$23)</f>
        <v>0</v>
      </c>
      <c r="AB85" s="55">
        <f t="shared" si="24"/>
        <v>0</v>
      </c>
      <c r="AC85" s="55">
        <f t="shared" si="18"/>
        <v>0</v>
      </c>
      <c r="AE85" s="55">
        <f t="shared" si="25"/>
        <v>0</v>
      </c>
      <c r="AG85" s="125" t="b">
        <f>OR(AND($C$5=Data!$G$24,K85="A"),AND($C$6=Data!$G$24,K85="B"),AND($C$7=Data!$G$24,K85="C"))*COUNTIFS(B:B,B85,K:K,K85,B:B,"&lt;&gt;"&amp;"",C:C,"&lt;&gt;"&amp;"")&gt;1</f>
        <v>0</v>
      </c>
      <c r="AH85" s="125" t="b">
        <f t="shared" si="26"/>
        <v>0</v>
      </c>
      <c r="AI85" s="55">
        <f t="shared" si="27"/>
        <v>0</v>
      </c>
    </row>
    <row r="86" spans="1:35" ht="30.75" customHeight="1" x14ac:dyDescent="0.25">
      <c r="A86" s="57"/>
      <c r="B86" s="57"/>
      <c r="C86" s="59"/>
      <c r="D86" s="119"/>
      <c r="E86" s="43"/>
      <c r="F86" s="43"/>
      <c r="G86" s="58"/>
      <c r="H86" s="123"/>
      <c r="I86" s="132"/>
      <c r="J86" s="135">
        <f t="shared" si="19"/>
        <v>0</v>
      </c>
      <c r="K86" s="64" t="str">
        <f t="shared" si="14"/>
        <v>0</v>
      </c>
      <c r="L86" s="65" t="str">
        <f t="shared" si="15"/>
        <v>0</v>
      </c>
      <c r="M86" s="55">
        <f>SUMIFS($J:$J,$C:$C,Data!$B$6,$B:$B,$B86)</f>
        <v>0</v>
      </c>
      <c r="N86" s="55">
        <f>SUMIFS($J:$J,$C:$C,Data!$B$7,$B:$B,$B86)</f>
        <v>0</v>
      </c>
      <c r="O86" s="55">
        <f>SUMIFS($J:$J,$C:$C,Data!$B$8,$B:$B,$B86)</f>
        <v>0</v>
      </c>
      <c r="P86" s="55">
        <f t="shared" si="20"/>
        <v>0</v>
      </c>
      <c r="Q86" s="55">
        <f t="shared" si="21"/>
        <v>0</v>
      </c>
      <c r="R86" s="25" t="b">
        <f>AND($L86="A",$C$5=Data!$G$24)</f>
        <v>0</v>
      </c>
      <c r="S86" s="25" t="b">
        <f>AND($L86="A",$C$5=Data!$G$23)</f>
        <v>0</v>
      </c>
      <c r="T86" s="55">
        <f t="shared" si="22"/>
        <v>0</v>
      </c>
      <c r="U86" s="55">
        <f t="shared" si="16"/>
        <v>0</v>
      </c>
      <c r="V86" s="25" t="b">
        <f>AND($L86="B",$C$6=Data!$G$24)</f>
        <v>0</v>
      </c>
      <c r="W86" s="25" t="b">
        <f>AND($L86="B",$C$6=Data!$G$23)</f>
        <v>0</v>
      </c>
      <c r="X86" s="55">
        <f t="shared" si="23"/>
        <v>0</v>
      </c>
      <c r="Y86" s="55">
        <f t="shared" si="17"/>
        <v>0</v>
      </c>
      <c r="Z86" s="25" t="b">
        <f>AND($L86="C",$C$7=Data!$G$24)</f>
        <v>0</v>
      </c>
      <c r="AA86" s="25" t="b">
        <f>AND($L86="C",$C$7=Data!$G$23)</f>
        <v>0</v>
      </c>
      <c r="AB86" s="55">
        <f t="shared" si="24"/>
        <v>0</v>
      </c>
      <c r="AC86" s="55">
        <f t="shared" si="18"/>
        <v>0</v>
      </c>
      <c r="AE86" s="55">
        <f t="shared" si="25"/>
        <v>0</v>
      </c>
      <c r="AG86" s="125" t="b">
        <f>OR(AND($C$5=Data!$G$24,K86="A"),AND($C$6=Data!$G$24,K86="B"),AND($C$7=Data!$G$24,K86="C"))*COUNTIFS(B:B,B86,K:K,K86,B:B,"&lt;&gt;"&amp;"",C:C,"&lt;&gt;"&amp;"")&gt;1</f>
        <v>0</v>
      </c>
      <c r="AH86" s="125" t="b">
        <f t="shared" si="26"/>
        <v>0</v>
      </c>
      <c r="AI86" s="55">
        <f t="shared" si="27"/>
        <v>0</v>
      </c>
    </row>
    <row r="87" spans="1:35" ht="30.75" customHeight="1" x14ac:dyDescent="0.25">
      <c r="A87" s="57"/>
      <c r="B87" s="57"/>
      <c r="C87" s="59"/>
      <c r="D87" s="119"/>
      <c r="E87" s="43"/>
      <c r="F87" s="43"/>
      <c r="G87" s="58"/>
      <c r="H87" s="123"/>
      <c r="I87" s="132"/>
      <c r="J87" s="135">
        <f t="shared" si="19"/>
        <v>0</v>
      </c>
      <c r="K87" s="64" t="str">
        <f t="shared" si="14"/>
        <v>0</v>
      </c>
      <c r="L87" s="65" t="str">
        <f t="shared" si="15"/>
        <v>0</v>
      </c>
      <c r="M87" s="55">
        <f>SUMIFS($J:$J,$C:$C,Data!$B$6,$B:$B,$B87)</f>
        <v>0</v>
      </c>
      <c r="N87" s="55">
        <f>SUMIFS($J:$J,$C:$C,Data!$B$7,$B:$B,$B87)</f>
        <v>0</v>
      </c>
      <c r="O87" s="55">
        <f>SUMIFS($J:$J,$C:$C,Data!$B$8,$B:$B,$B87)</f>
        <v>0</v>
      </c>
      <c r="P87" s="55">
        <f t="shared" si="20"/>
        <v>0</v>
      </c>
      <c r="Q87" s="55">
        <f t="shared" si="21"/>
        <v>0</v>
      </c>
      <c r="R87" s="25" t="b">
        <f>AND($L87="A",$C$5=Data!$G$24)</f>
        <v>0</v>
      </c>
      <c r="S87" s="25" t="b">
        <f>AND($L87="A",$C$5=Data!$G$23)</f>
        <v>0</v>
      </c>
      <c r="T87" s="55">
        <f t="shared" si="22"/>
        <v>0</v>
      </c>
      <c r="U87" s="55">
        <f t="shared" si="16"/>
        <v>0</v>
      </c>
      <c r="V87" s="25" t="b">
        <f>AND($L87="B",$C$6=Data!$G$24)</f>
        <v>0</v>
      </c>
      <c r="W87" s="25" t="b">
        <f>AND($L87="B",$C$6=Data!$G$23)</f>
        <v>0</v>
      </c>
      <c r="X87" s="55">
        <f t="shared" si="23"/>
        <v>0</v>
      </c>
      <c r="Y87" s="55">
        <f t="shared" si="17"/>
        <v>0</v>
      </c>
      <c r="Z87" s="25" t="b">
        <f>AND($L87="C",$C$7=Data!$G$24)</f>
        <v>0</v>
      </c>
      <c r="AA87" s="25" t="b">
        <f>AND($L87="C",$C$7=Data!$G$23)</f>
        <v>0</v>
      </c>
      <c r="AB87" s="55">
        <f t="shared" si="24"/>
        <v>0</v>
      </c>
      <c r="AC87" s="55">
        <f t="shared" si="18"/>
        <v>0</v>
      </c>
      <c r="AE87" s="55">
        <f t="shared" si="25"/>
        <v>0</v>
      </c>
      <c r="AG87" s="125" t="b">
        <f>OR(AND($C$5=Data!$G$24,K87="A"),AND($C$6=Data!$G$24,K87="B"),AND($C$7=Data!$G$24,K87="C"))*COUNTIFS(B:B,B87,K:K,K87,B:B,"&lt;&gt;"&amp;"",C:C,"&lt;&gt;"&amp;"")&gt;1</f>
        <v>0</v>
      </c>
      <c r="AH87" s="125" t="b">
        <f t="shared" si="26"/>
        <v>0</v>
      </c>
      <c r="AI87" s="55">
        <f t="shared" si="27"/>
        <v>0</v>
      </c>
    </row>
    <row r="88" spans="1:35" ht="30.75" customHeight="1" x14ac:dyDescent="0.25">
      <c r="A88" s="57"/>
      <c r="B88" s="57"/>
      <c r="C88" s="59"/>
      <c r="D88" s="119"/>
      <c r="E88" s="43"/>
      <c r="F88" s="43"/>
      <c r="G88" s="58"/>
      <c r="H88" s="123"/>
      <c r="I88" s="132"/>
      <c r="J88" s="135">
        <f t="shared" si="19"/>
        <v>0</v>
      </c>
      <c r="K88" s="64" t="str">
        <f t="shared" si="14"/>
        <v>0</v>
      </c>
      <c r="L88" s="65" t="str">
        <f t="shared" si="15"/>
        <v>0</v>
      </c>
      <c r="M88" s="55">
        <f>SUMIFS($J:$J,$C:$C,Data!$B$6,$B:$B,$B88)</f>
        <v>0</v>
      </c>
      <c r="N88" s="55">
        <f>SUMIFS($J:$J,$C:$C,Data!$B$7,$B:$B,$B88)</f>
        <v>0</v>
      </c>
      <c r="O88" s="55">
        <f>SUMIFS($J:$J,$C:$C,Data!$B$8,$B:$B,$B88)</f>
        <v>0</v>
      </c>
      <c r="P88" s="55">
        <f t="shared" si="20"/>
        <v>0</v>
      </c>
      <c r="Q88" s="55">
        <f t="shared" si="21"/>
        <v>0</v>
      </c>
      <c r="R88" s="25" t="b">
        <f>AND($L88="A",$C$5=Data!$G$24)</f>
        <v>0</v>
      </c>
      <c r="S88" s="25" t="b">
        <f>AND($L88="A",$C$5=Data!$G$23)</f>
        <v>0</v>
      </c>
      <c r="T88" s="55">
        <f t="shared" si="22"/>
        <v>0</v>
      </c>
      <c r="U88" s="55">
        <f t="shared" si="16"/>
        <v>0</v>
      </c>
      <c r="V88" s="25" t="b">
        <f>AND($L88="B",$C$6=Data!$G$24)</f>
        <v>0</v>
      </c>
      <c r="W88" s="25" t="b">
        <f>AND($L88="B",$C$6=Data!$G$23)</f>
        <v>0</v>
      </c>
      <c r="X88" s="55">
        <f t="shared" si="23"/>
        <v>0</v>
      </c>
      <c r="Y88" s="55">
        <f t="shared" si="17"/>
        <v>0</v>
      </c>
      <c r="Z88" s="25" t="b">
        <f>AND($L88="C",$C$7=Data!$G$24)</f>
        <v>0</v>
      </c>
      <c r="AA88" s="25" t="b">
        <f>AND($L88="C",$C$7=Data!$G$23)</f>
        <v>0</v>
      </c>
      <c r="AB88" s="55">
        <f t="shared" si="24"/>
        <v>0</v>
      </c>
      <c r="AC88" s="55">
        <f t="shared" si="18"/>
        <v>0</v>
      </c>
      <c r="AE88" s="55">
        <f t="shared" si="25"/>
        <v>0</v>
      </c>
      <c r="AG88" s="125" t="b">
        <f>OR(AND($C$5=Data!$G$24,K88="A"),AND($C$6=Data!$G$24,K88="B"),AND($C$7=Data!$G$24,K88="C"))*COUNTIFS(B:B,B88,K:K,K88,B:B,"&lt;&gt;"&amp;"",C:C,"&lt;&gt;"&amp;"")&gt;1</f>
        <v>0</v>
      </c>
      <c r="AH88" s="125" t="b">
        <f t="shared" si="26"/>
        <v>0</v>
      </c>
      <c r="AI88" s="55">
        <f t="shared" si="27"/>
        <v>0</v>
      </c>
    </row>
    <row r="89" spans="1:35" ht="30.75" customHeight="1" x14ac:dyDescent="0.25">
      <c r="A89" s="57"/>
      <c r="B89" s="57"/>
      <c r="C89" s="59"/>
      <c r="D89" s="119"/>
      <c r="E89" s="43"/>
      <c r="F89" s="43"/>
      <c r="G89" s="58"/>
      <c r="H89" s="123"/>
      <c r="I89" s="132"/>
      <c r="J89" s="135">
        <f t="shared" si="19"/>
        <v>0</v>
      </c>
      <c r="K89" s="64" t="str">
        <f t="shared" si="14"/>
        <v>0</v>
      </c>
      <c r="L89" s="65" t="str">
        <f t="shared" si="15"/>
        <v>0</v>
      </c>
      <c r="M89" s="55">
        <f>SUMIFS($J:$J,$C:$C,Data!$B$6,$B:$B,$B89)</f>
        <v>0</v>
      </c>
      <c r="N89" s="55">
        <f>SUMIFS($J:$J,$C:$C,Data!$B$7,$B:$B,$B89)</f>
        <v>0</v>
      </c>
      <c r="O89" s="55">
        <f>SUMIFS($J:$J,$C:$C,Data!$B$8,$B:$B,$B89)</f>
        <v>0</v>
      </c>
      <c r="P89" s="55">
        <f t="shared" si="20"/>
        <v>0</v>
      </c>
      <c r="Q89" s="55">
        <f t="shared" si="21"/>
        <v>0</v>
      </c>
      <c r="R89" s="25" t="b">
        <f>AND($L89="A",$C$5=Data!$G$24)</f>
        <v>0</v>
      </c>
      <c r="S89" s="25" t="b">
        <f>AND($L89="A",$C$5=Data!$G$23)</f>
        <v>0</v>
      </c>
      <c r="T89" s="55">
        <f t="shared" si="22"/>
        <v>0</v>
      </c>
      <c r="U89" s="55">
        <f t="shared" si="16"/>
        <v>0</v>
      </c>
      <c r="V89" s="25" t="b">
        <f>AND($L89="B",$C$6=Data!$G$24)</f>
        <v>0</v>
      </c>
      <c r="W89" s="25" t="b">
        <f>AND($L89="B",$C$6=Data!$G$23)</f>
        <v>0</v>
      </c>
      <c r="X89" s="55">
        <f t="shared" si="23"/>
        <v>0</v>
      </c>
      <c r="Y89" s="55">
        <f t="shared" si="17"/>
        <v>0</v>
      </c>
      <c r="Z89" s="25" t="b">
        <f>AND($L89="C",$C$7=Data!$G$24)</f>
        <v>0</v>
      </c>
      <c r="AA89" s="25" t="b">
        <f>AND($L89="C",$C$7=Data!$G$23)</f>
        <v>0</v>
      </c>
      <c r="AB89" s="55">
        <f t="shared" si="24"/>
        <v>0</v>
      </c>
      <c r="AC89" s="55">
        <f t="shared" si="18"/>
        <v>0</v>
      </c>
      <c r="AE89" s="55">
        <f t="shared" si="25"/>
        <v>0</v>
      </c>
      <c r="AG89" s="125" t="b">
        <f>OR(AND($C$5=Data!$G$24,K89="A"),AND($C$6=Data!$G$24,K89="B"),AND($C$7=Data!$G$24,K89="C"))*COUNTIFS(B:B,B89,K:K,K89,B:B,"&lt;&gt;"&amp;"",C:C,"&lt;&gt;"&amp;"")&gt;1</f>
        <v>0</v>
      </c>
      <c r="AH89" s="125" t="b">
        <f t="shared" si="26"/>
        <v>0</v>
      </c>
      <c r="AI89" s="55">
        <f t="shared" si="27"/>
        <v>0</v>
      </c>
    </row>
    <row r="90" spans="1:35" ht="30.75" customHeight="1" x14ac:dyDescent="0.25">
      <c r="A90" s="57"/>
      <c r="B90" s="57"/>
      <c r="C90" s="59"/>
      <c r="D90" s="119"/>
      <c r="E90" s="43"/>
      <c r="F90" s="43"/>
      <c r="G90" s="58"/>
      <c r="H90" s="123"/>
      <c r="I90" s="132"/>
      <c r="J90" s="135">
        <f t="shared" si="19"/>
        <v>0</v>
      </c>
      <c r="K90" s="64" t="str">
        <f t="shared" si="14"/>
        <v>0</v>
      </c>
      <c r="L90" s="65" t="str">
        <f t="shared" si="15"/>
        <v>0</v>
      </c>
      <c r="M90" s="55">
        <f>SUMIFS($J:$J,$C:$C,Data!$B$6,$B:$B,$B90)</f>
        <v>0</v>
      </c>
      <c r="N90" s="55">
        <f>SUMIFS($J:$J,$C:$C,Data!$B$7,$B:$B,$B90)</f>
        <v>0</v>
      </c>
      <c r="O90" s="55">
        <f>SUMIFS($J:$J,$C:$C,Data!$B$8,$B:$B,$B90)</f>
        <v>0</v>
      </c>
      <c r="P90" s="55">
        <f t="shared" si="20"/>
        <v>0</v>
      </c>
      <c r="Q90" s="55">
        <f t="shared" si="21"/>
        <v>0</v>
      </c>
      <c r="R90" s="25" t="b">
        <f>AND($L90="A",$C$5=Data!$G$24)</f>
        <v>0</v>
      </c>
      <c r="S90" s="25" t="b">
        <f>AND($L90="A",$C$5=Data!$G$23)</f>
        <v>0</v>
      </c>
      <c r="T90" s="55">
        <f t="shared" si="22"/>
        <v>0</v>
      </c>
      <c r="U90" s="55">
        <f t="shared" si="16"/>
        <v>0</v>
      </c>
      <c r="V90" s="25" t="b">
        <f>AND($L90="B",$C$6=Data!$G$24)</f>
        <v>0</v>
      </c>
      <c r="W90" s="25" t="b">
        <f>AND($L90="B",$C$6=Data!$G$23)</f>
        <v>0</v>
      </c>
      <c r="X90" s="55">
        <f t="shared" si="23"/>
        <v>0</v>
      </c>
      <c r="Y90" s="55">
        <f t="shared" si="17"/>
        <v>0</v>
      </c>
      <c r="Z90" s="25" t="b">
        <f>AND($L90="C",$C$7=Data!$G$24)</f>
        <v>0</v>
      </c>
      <c r="AA90" s="25" t="b">
        <f>AND($L90="C",$C$7=Data!$G$23)</f>
        <v>0</v>
      </c>
      <c r="AB90" s="55">
        <f t="shared" si="24"/>
        <v>0</v>
      </c>
      <c r="AC90" s="55">
        <f t="shared" si="18"/>
        <v>0</v>
      </c>
      <c r="AE90" s="55">
        <f t="shared" si="25"/>
        <v>0</v>
      </c>
      <c r="AG90" s="125" t="b">
        <f>OR(AND($C$5=Data!$G$24,K90="A"),AND($C$6=Data!$G$24,K90="B"),AND($C$7=Data!$G$24,K90="C"))*COUNTIFS(B:B,B90,K:K,K90,B:B,"&lt;&gt;"&amp;"",C:C,"&lt;&gt;"&amp;"")&gt;1</f>
        <v>0</v>
      </c>
      <c r="AH90" s="125" t="b">
        <f t="shared" si="26"/>
        <v>0</v>
      </c>
      <c r="AI90" s="55">
        <f t="shared" si="27"/>
        <v>0</v>
      </c>
    </row>
    <row r="91" spans="1:35" ht="30.75" customHeight="1" x14ac:dyDescent="0.25">
      <c r="A91" s="57"/>
      <c r="B91" s="57"/>
      <c r="C91" s="59"/>
      <c r="D91" s="119"/>
      <c r="E91" s="43"/>
      <c r="F91" s="43"/>
      <c r="G91" s="58"/>
      <c r="H91" s="123"/>
      <c r="I91" s="132"/>
      <c r="J91" s="135">
        <f t="shared" si="19"/>
        <v>0</v>
      </c>
      <c r="K91" s="64" t="str">
        <f t="shared" si="14"/>
        <v>0</v>
      </c>
      <c r="L91" s="65" t="str">
        <f t="shared" si="15"/>
        <v>0</v>
      </c>
      <c r="M91" s="55">
        <f>SUMIFS($J:$J,$C:$C,Data!$B$6,$B:$B,$B91)</f>
        <v>0</v>
      </c>
      <c r="N91" s="55">
        <f>SUMIFS($J:$J,$C:$C,Data!$B$7,$B:$B,$B91)</f>
        <v>0</v>
      </c>
      <c r="O91" s="55">
        <f>SUMIFS($J:$J,$C:$C,Data!$B$8,$B:$B,$B91)</f>
        <v>0</v>
      </c>
      <c r="P91" s="55">
        <f t="shared" si="20"/>
        <v>0</v>
      </c>
      <c r="Q91" s="55">
        <f t="shared" si="21"/>
        <v>0</v>
      </c>
      <c r="R91" s="25" t="b">
        <f>AND($L91="A",$C$5=Data!$G$24)</f>
        <v>0</v>
      </c>
      <c r="S91" s="25" t="b">
        <f>AND($L91="A",$C$5=Data!$G$23)</f>
        <v>0</v>
      </c>
      <c r="T91" s="55">
        <f t="shared" si="22"/>
        <v>0</v>
      </c>
      <c r="U91" s="55">
        <f t="shared" si="16"/>
        <v>0</v>
      </c>
      <c r="V91" s="25" t="b">
        <f>AND($L91="B",$C$6=Data!$G$24)</f>
        <v>0</v>
      </c>
      <c r="W91" s="25" t="b">
        <f>AND($L91="B",$C$6=Data!$G$23)</f>
        <v>0</v>
      </c>
      <c r="X91" s="55">
        <f t="shared" si="23"/>
        <v>0</v>
      </c>
      <c r="Y91" s="55">
        <f t="shared" si="17"/>
        <v>0</v>
      </c>
      <c r="Z91" s="25" t="b">
        <f>AND($L91="C",$C$7=Data!$G$24)</f>
        <v>0</v>
      </c>
      <c r="AA91" s="25" t="b">
        <f>AND($L91="C",$C$7=Data!$G$23)</f>
        <v>0</v>
      </c>
      <c r="AB91" s="55">
        <f t="shared" si="24"/>
        <v>0</v>
      </c>
      <c r="AC91" s="55">
        <f t="shared" si="18"/>
        <v>0</v>
      </c>
      <c r="AE91" s="55">
        <f t="shared" si="25"/>
        <v>0</v>
      </c>
      <c r="AG91" s="125" t="b">
        <f>OR(AND($C$5=Data!$G$24,K91="A"),AND($C$6=Data!$G$24,K91="B"),AND($C$7=Data!$G$24,K91="C"))*COUNTIFS(B:B,B91,K:K,K91,B:B,"&lt;&gt;"&amp;"",C:C,"&lt;&gt;"&amp;"")&gt;1</f>
        <v>0</v>
      </c>
      <c r="AH91" s="125" t="b">
        <f t="shared" si="26"/>
        <v>0</v>
      </c>
      <c r="AI91" s="55">
        <f t="shared" si="27"/>
        <v>0</v>
      </c>
    </row>
    <row r="92" spans="1:35" ht="30.75" customHeight="1" x14ac:dyDescent="0.25">
      <c r="A92" s="57"/>
      <c r="B92" s="57"/>
      <c r="C92" s="59"/>
      <c r="D92" s="119"/>
      <c r="E92" s="43"/>
      <c r="F92" s="43"/>
      <c r="G92" s="58"/>
      <c r="H92" s="123"/>
      <c r="I92" s="132"/>
      <c r="J92" s="135">
        <f t="shared" si="19"/>
        <v>0</v>
      </c>
      <c r="K92" s="64" t="str">
        <f t="shared" si="14"/>
        <v>0</v>
      </c>
      <c r="L92" s="65" t="str">
        <f t="shared" si="15"/>
        <v>0</v>
      </c>
      <c r="M92" s="55">
        <f>SUMIFS($J:$J,$C:$C,Data!$B$6,$B:$B,$B92)</f>
        <v>0</v>
      </c>
      <c r="N92" s="55">
        <f>SUMIFS($J:$J,$C:$C,Data!$B$7,$B:$B,$B92)</f>
        <v>0</v>
      </c>
      <c r="O92" s="55">
        <f>SUMIFS($J:$J,$C:$C,Data!$B$8,$B:$B,$B92)</f>
        <v>0</v>
      </c>
      <c r="P92" s="55">
        <f t="shared" si="20"/>
        <v>0</v>
      </c>
      <c r="Q92" s="55">
        <f t="shared" si="21"/>
        <v>0</v>
      </c>
      <c r="R92" s="25" t="b">
        <f>AND($L92="A",$C$5=Data!$G$24)</f>
        <v>0</v>
      </c>
      <c r="S92" s="25" t="b">
        <f>AND($L92="A",$C$5=Data!$G$23)</f>
        <v>0</v>
      </c>
      <c r="T92" s="55">
        <f t="shared" si="22"/>
        <v>0</v>
      </c>
      <c r="U92" s="55">
        <f t="shared" si="16"/>
        <v>0</v>
      </c>
      <c r="V92" s="25" t="b">
        <f>AND($L92="B",$C$6=Data!$G$24)</f>
        <v>0</v>
      </c>
      <c r="W92" s="25" t="b">
        <f>AND($L92="B",$C$6=Data!$G$23)</f>
        <v>0</v>
      </c>
      <c r="X92" s="55">
        <f t="shared" si="23"/>
        <v>0</v>
      </c>
      <c r="Y92" s="55">
        <f t="shared" si="17"/>
        <v>0</v>
      </c>
      <c r="Z92" s="25" t="b">
        <f>AND($L92="C",$C$7=Data!$G$24)</f>
        <v>0</v>
      </c>
      <c r="AA92" s="25" t="b">
        <f>AND($L92="C",$C$7=Data!$G$23)</f>
        <v>0</v>
      </c>
      <c r="AB92" s="55">
        <f t="shared" si="24"/>
        <v>0</v>
      </c>
      <c r="AC92" s="55">
        <f t="shared" si="18"/>
        <v>0</v>
      </c>
      <c r="AE92" s="55">
        <f t="shared" si="25"/>
        <v>0</v>
      </c>
      <c r="AG92" s="125" t="b">
        <f>OR(AND($C$5=Data!$G$24,K92="A"),AND($C$6=Data!$G$24,K92="B"),AND($C$7=Data!$G$24,K92="C"))*COUNTIFS(B:B,B92,K:K,K92,B:B,"&lt;&gt;"&amp;"",C:C,"&lt;&gt;"&amp;"")&gt;1</f>
        <v>0</v>
      </c>
      <c r="AH92" s="125" t="b">
        <f t="shared" si="26"/>
        <v>0</v>
      </c>
      <c r="AI92" s="55">
        <f t="shared" si="27"/>
        <v>0</v>
      </c>
    </row>
    <row r="93" spans="1:35" ht="30.75" customHeight="1" x14ac:dyDescent="0.25">
      <c r="A93" s="57"/>
      <c r="B93" s="57"/>
      <c r="C93" s="59"/>
      <c r="D93" s="119"/>
      <c r="E93" s="43"/>
      <c r="F93" s="43"/>
      <c r="G93" s="58"/>
      <c r="H93" s="123"/>
      <c r="I93" s="132"/>
      <c r="J93" s="135">
        <f t="shared" si="19"/>
        <v>0</v>
      </c>
      <c r="K93" s="64" t="str">
        <f t="shared" si="14"/>
        <v>0</v>
      </c>
      <c r="L93" s="65" t="str">
        <f t="shared" si="15"/>
        <v>0</v>
      </c>
      <c r="M93" s="55">
        <f>SUMIFS($J:$J,$C:$C,Data!$B$6,$B:$B,$B93)</f>
        <v>0</v>
      </c>
      <c r="N93" s="55">
        <f>SUMIFS($J:$J,$C:$C,Data!$B$7,$B:$B,$B93)</f>
        <v>0</v>
      </c>
      <c r="O93" s="55">
        <f>SUMIFS($J:$J,$C:$C,Data!$B$8,$B:$B,$B93)</f>
        <v>0</v>
      </c>
      <c r="P93" s="55">
        <f t="shared" si="20"/>
        <v>0</v>
      </c>
      <c r="Q93" s="55">
        <f t="shared" si="21"/>
        <v>0</v>
      </c>
      <c r="R93" s="25" t="b">
        <f>AND($L93="A",$C$5=Data!$G$24)</f>
        <v>0</v>
      </c>
      <c r="S93" s="25" t="b">
        <f>AND($L93="A",$C$5=Data!$G$23)</f>
        <v>0</v>
      </c>
      <c r="T93" s="55">
        <f t="shared" si="22"/>
        <v>0</v>
      </c>
      <c r="U93" s="55">
        <f t="shared" si="16"/>
        <v>0</v>
      </c>
      <c r="V93" s="25" t="b">
        <f>AND($L93="B",$C$6=Data!$G$24)</f>
        <v>0</v>
      </c>
      <c r="W93" s="25" t="b">
        <f>AND($L93="B",$C$6=Data!$G$23)</f>
        <v>0</v>
      </c>
      <c r="X93" s="55">
        <f t="shared" si="23"/>
        <v>0</v>
      </c>
      <c r="Y93" s="55">
        <f t="shared" si="17"/>
        <v>0</v>
      </c>
      <c r="Z93" s="25" t="b">
        <f>AND($L93="C",$C$7=Data!$G$24)</f>
        <v>0</v>
      </c>
      <c r="AA93" s="25" t="b">
        <f>AND($L93="C",$C$7=Data!$G$23)</f>
        <v>0</v>
      </c>
      <c r="AB93" s="55">
        <f t="shared" si="24"/>
        <v>0</v>
      </c>
      <c r="AC93" s="55">
        <f t="shared" si="18"/>
        <v>0</v>
      </c>
      <c r="AE93" s="55">
        <f t="shared" si="25"/>
        <v>0</v>
      </c>
      <c r="AG93" s="125" t="b">
        <f>OR(AND($C$5=Data!$G$24,K93="A"),AND($C$6=Data!$G$24,K93="B"),AND($C$7=Data!$G$24,K93="C"))*COUNTIFS(B:B,B93,K:K,K93,B:B,"&lt;&gt;"&amp;"",C:C,"&lt;&gt;"&amp;"")&gt;1</f>
        <v>0</v>
      </c>
      <c r="AH93" s="125" t="b">
        <f t="shared" si="26"/>
        <v>0</v>
      </c>
      <c r="AI93" s="55">
        <f t="shared" si="27"/>
        <v>0</v>
      </c>
    </row>
    <row r="94" spans="1:35" ht="30.75" customHeight="1" x14ac:dyDescent="0.25">
      <c r="A94" s="57"/>
      <c r="B94" s="57"/>
      <c r="C94" s="59"/>
      <c r="D94" s="119"/>
      <c r="E94" s="43"/>
      <c r="F94" s="43"/>
      <c r="G94" s="58"/>
      <c r="H94" s="123"/>
      <c r="I94" s="132"/>
      <c r="J94" s="135">
        <f t="shared" si="19"/>
        <v>0</v>
      </c>
      <c r="K94" s="64" t="str">
        <f t="shared" si="14"/>
        <v>0</v>
      </c>
      <c r="L94" s="65" t="str">
        <f t="shared" si="15"/>
        <v>0</v>
      </c>
      <c r="M94" s="55">
        <f>SUMIFS($J:$J,$C:$C,Data!$B$6,$B:$B,$B94)</f>
        <v>0</v>
      </c>
      <c r="N94" s="55">
        <f>SUMIFS($J:$J,$C:$C,Data!$B$7,$B:$B,$B94)</f>
        <v>0</v>
      </c>
      <c r="O94" s="55">
        <f>SUMIFS($J:$J,$C:$C,Data!$B$8,$B:$B,$B94)</f>
        <v>0</v>
      </c>
      <c r="P94" s="55">
        <f t="shared" si="20"/>
        <v>0</v>
      </c>
      <c r="Q94" s="55">
        <f t="shared" si="21"/>
        <v>0</v>
      </c>
      <c r="R94" s="25" t="b">
        <f>AND($L94="A",$C$5=Data!$G$24)</f>
        <v>0</v>
      </c>
      <c r="S94" s="25" t="b">
        <f>AND($L94="A",$C$5=Data!$G$23)</f>
        <v>0</v>
      </c>
      <c r="T94" s="55">
        <f t="shared" si="22"/>
        <v>0</v>
      </c>
      <c r="U94" s="55">
        <f t="shared" si="16"/>
        <v>0</v>
      </c>
      <c r="V94" s="25" t="b">
        <f>AND($L94="B",$C$6=Data!$G$24)</f>
        <v>0</v>
      </c>
      <c r="W94" s="25" t="b">
        <f>AND($L94="B",$C$6=Data!$G$23)</f>
        <v>0</v>
      </c>
      <c r="X94" s="55">
        <f t="shared" si="23"/>
        <v>0</v>
      </c>
      <c r="Y94" s="55">
        <f t="shared" si="17"/>
        <v>0</v>
      </c>
      <c r="Z94" s="25" t="b">
        <f>AND($L94="C",$C$7=Data!$G$24)</f>
        <v>0</v>
      </c>
      <c r="AA94" s="25" t="b">
        <f>AND($L94="C",$C$7=Data!$G$23)</f>
        <v>0</v>
      </c>
      <c r="AB94" s="55">
        <f t="shared" si="24"/>
        <v>0</v>
      </c>
      <c r="AC94" s="55">
        <f t="shared" si="18"/>
        <v>0</v>
      </c>
      <c r="AE94" s="55">
        <f t="shared" si="25"/>
        <v>0</v>
      </c>
      <c r="AG94" s="125" t="b">
        <f>OR(AND($C$5=Data!$G$24,K94="A"),AND($C$6=Data!$G$24,K94="B"),AND($C$7=Data!$G$24,K94="C"))*COUNTIFS(B:B,B94,K:K,K94,B:B,"&lt;&gt;"&amp;"",C:C,"&lt;&gt;"&amp;"")&gt;1</f>
        <v>0</v>
      </c>
      <c r="AH94" s="125" t="b">
        <f t="shared" si="26"/>
        <v>0</v>
      </c>
      <c r="AI94" s="55">
        <f t="shared" si="27"/>
        <v>0</v>
      </c>
    </row>
    <row r="95" spans="1:35" ht="30.75" customHeight="1" x14ac:dyDescent="0.25">
      <c r="A95" s="57"/>
      <c r="B95" s="57"/>
      <c r="C95" s="59"/>
      <c r="D95" s="119"/>
      <c r="E95" s="43"/>
      <c r="F95" s="43"/>
      <c r="G95" s="58"/>
      <c r="H95" s="123"/>
      <c r="I95" s="132"/>
      <c r="J95" s="135">
        <f t="shared" si="19"/>
        <v>0</v>
      </c>
      <c r="K95" s="64" t="str">
        <f t="shared" si="14"/>
        <v>0</v>
      </c>
      <c r="L95" s="65" t="str">
        <f t="shared" si="15"/>
        <v>0</v>
      </c>
      <c r="M95" s="55">
        <f>SUMIFS($J:$J,$C:$C,Data!$B$6,$B:$B,$B95)</f>
        <v>0</v>
      </c>
      <c r="N95" s="55">
        <f>SUMIFS($J:$J,$C:$C,Data!$B$7,$B:$B,$B95)</f>
        <v>0</v>
      </c>
      <c r="O95" s="55">
        <f>SUMIFS($J:$J,$C:$C,Data!$B$8,$B:$B,$B95)</f>
        <v>0</v>
      </c>
      <c r="P95" s="55">
        <f t="shared" si="20"/>
        <v>0</v>
      </c>
      <c r="Q95" s="55">
        <f t="shared" si="21"/>
        <v>0</v>
      </c>
      <c r="R95" s="25" t="b">
        <f>AND($L95="A",$C$5=Data!$G$24)</f>
        <v>0</v>
      </c>
      <c r="S95" s="25" t="b">
        <f>AND($L95="A",$C$5=Data!$G$23)</f>
        <v>0</v>
      </c>
      <c r="T95" s="55">
        <f t="shared" si="22"/>
        <v>0</v>
      </c>
      <c r="U95" s="55">
        <f t="shared" si="16"/>
        <v>0</v>
      </c>
      <c r="V95" s="25" t="b">
        <f>AND($L95="B",$C$6=Data!$G$24)</f>
        <v>0</v>
      </c>
      <c r="W95" s="25" t="b">
        <f>AND($L95="B",$C$6=Data!$G$23)</f>
        <v>0</v>
      </c>
      <c r="X95" s="55">
        <f t="shared" si="23"/>
        <v>0</v>
      </c>
      <c r="Y95" s="55">
        <f t="shared" si="17"/>
        <v>0</v>
      </c>
      <c r="Z95" s="25" t="b">
        <f>AND($L95="C",$C$7=Data!$G$24)</f>
        <v>0</v>
      </c>
      <c r="AA95" s="25" t="b">
        <f>AND($L95="C",$C$7=Data!$G$23)</f>
        <v>0</v>
      </c>
      <c r="AB95" s="55">
        <f t="shared" si="24"/>
        <v>0</v>
      </c>
      <c r="AC95" s="55">
        <f t="shared" si="18"/>
        <v>0</v>
      </c>
      <c r="AE95" s="55">
        <f t="shared" si="25"/>
        <v>0</v>
      </c>
      <c r="AG95" s="125" t="b">
        <f>OR(AND($C$5=Data!$G$24,K95="A"),AND($C$6=Data!$G$24,K95="B"),AND($C$7=Data!$G$24,K95="C"))*COUNTIFS(B:B,B95,K:K,K95,B:B,"&lt;&gt;"&amp;"",C:C,"&lt;&gt;"&amp;"")&gt;1</f>
        <v>0</v>
      </c>
      <c r="AH95" s="125" t="b">
        <f t="shared" si="26"/>
        <v>0</v>
      </c>
      <c r="AI95" s="55">
        <f t="shared" si="27"/>
        <v>0</v>
      </c>
    </row>
    <row r="96" spans="1:35" ht="30.75" customHeight="1" x14ac:dyDescent="0.25">
      <c r="A96" s="57"/>
      <c r="B96" s="57"/>
      <c r="C96" s="59"/>
      <c r="D96" s="119"/>
      <c r="E96" s="43"/>
      <c r="F96" s="43"/>
      <c r="G96" s="58"/>
      <c r="H96" s="123"/>
      <c r="I96" s="132"/>
      <c r="J96" s="135">
        <f t="shared" si="19"/>
        <v>0</v>
      </c>
      <c r="K96" s="64" t="str">
        <f t="shared" si="14"/>
        <v>0</v>
      </c>
      <c r="L96" s="65" t="str">
        <f t="shared" si="15"/>
        <v>0</v>
      </c>
      <c r="M96" s="55">
        <f>SUMIFS($J:$J,$C:$C,Data!$B$6,$B:$B,$B96)</f>
        <v>0</v>
      </c>
      <c r="N96" s="55">
        <f>SUMIFS($J:$J,$C:$C,Data!$B$7,$B:$B,$B96)</f>
        <v>0</v>
      </c>
      <c r="O96" s="55">
        <f>SUMIFS($J:$J,$C:$C,Data!$B$8,$B:$B,$B96)</f>
        <v>0</v>
      </c>
      <c r="P96" s="55">
        <f t="shared" si="20"/>
        <v>0</v>
      </c>
      <c r="Q96" s="55">
        <f t="shared" si="21"/>
        <v>0</v>
      </c>
      <c r="R96" s="25" t="b">
        <f>AND($L96="A",$C$5=Data!$G$24)</f>
        <v>0</v>
      </c>
      <c r="S96" s="25" t="b">
        <f>AND($L96="A",$C$5=Data!$G$23)</f>
        <v>0</v>
      </c>
      <c r="T96" s="55">
        <f t="shared" si="22"/>
        <v>0</v>
      </c>
      <c r="U96" s="55">
        <f t="shared" si="16"/>
        <v>0</v>
      </c>
      <c r="V96" s="25" t="b">
        <f>AND($L96="B",$C$6=Data!$G$24)</f>
        <v>0</v>
      </c>
      <c r="W96" s="25" t="b">
        <f>AND($L96="B",$C$6=Data!$G$23)</f>
        <v>0</v>
      </c>
      <c r="X96" s="55">
        <f t="shared" si="23"/>
        <v>0</v>
      </c>
      <c r="Y96" s="55">
        <f t="shared" si="17"/>
        <v>0</v>
      </c>
      <c r="Z96" s="25" t="b">
        <f>AND($L96="C",$C$7=Data!$G$24)</f>
        <v>0</v>
      </c>
      <c r="AA96" s="25" t="b">
        <f>AND($L96="C",$C$7=Data!$G$23)</f>
        <v>0</v>
      </c>
      <c r="AB96" s="55">
        <f t="shared" si="24"/>
        <v>0</v>
      </c>
      <c r="AC96" s="55">
        <f t="shared" si="18"/>
        <v>0</v>
      </c>
      <c r="AE96" s="55">
        <f t="shared" si="25"/>
        <v>0</v>
      </c>
      <c r="AG96" s="125" t="b">
        <f>OR(AND($C$5=Data!$G$24,K96="A"),AND($C$6=Data!$G$24,K96="B"),AND($C$7=Data!$G$24,K96="C"))*COUNTIFS(B:B,B96,K:K,K96,B:B,"&lt;&gt;"&amp;"",C:C,"&lt;&gt;"&amp;"")&gt;1</f>
        <v>0</v>
      </c>
      <c r="AH96" s="125" t="b">
        <f t="shared" si="26"/>
        <v>0</v>
      </c>
      <c r="AI96" s="55">
        <f t="shared" si="27"/>
        <v>0</v>
      </c>
    </row>
    <row r="97" spans="1:35" ht="30.75" customHeight="1" x14ac:dyDescent="0.25">
      <c r="A97" s="57"/>
      <c r="B97" s="57"/>
      <c r="C97" s="59"/>
      <c r="D97" s="119"/>
      <c r="E97" s="43"/>
      <c r="F97" s="43"/>
      <c r="G97" s="58"/>
      <c r="H97" s="123"/>
      <c r="I97" s="132"/>
      <c r="J97" s="135">
        <f t="shared" si="19"/>
        <v>0</v>
      </c>
      <c r="K97" s="64" t="str">
        <f t="shared" si="14"/>
        <v>0</v>
      </c>
      <c r="L97" s="65" t="str">
        <f t="shared" si="15"/>
        <v>0</v>
      </c>
      <c r="M97" s="55">
        <f>SUMIFS($J:$J,$C:$C,Data!$B$6,$B:$B,$B97)</f>
        <v>0</v>
      </c>
      <c r="N97" s="55">
        <f>SUMIFS($J:$J,$C:$C,Data!$B$7,$B:$B,$B97)</f>
        <v>0</v>
      </c>
      <c r="O97" s="55">
        <f>SUMIFS($J:$J,$C:$C,Data!$B$8,$B:$B,$B97)</f>
        <v>0</v>
      </c>
      <c r="P97" s="55">
        <f t="shared" si="20"/>
        <v>0</v>
      </c>
      <c r="Q97" s="55">
        <f t="shared" si="21"/>
        <v>0</v>
      </c>
      <c r="R97" s="25" t="b">
        <f>AND($L97="A",$C$5=Data!$G$24)</f>
        <v>0</v>
      </c>
      <c r="S97" s="25" t="b">
        <f>AND($L97="A",$C$5=Data!$G$23)</f>
        <v>0</v>
      </c>
      <c r="T97" s="55">
        <f t="shared" si="22"/>
        <v>0</v>
      </c>
      <c r="U97" s="55">
        <f t="shared" si="16"/>
        <v>0</v>
      </c>
      <c r="V97" s="25" t="b">
        <f>AND($L97="B",$C$6=Data!$G$24)</f>
        <v>0</v>
      </c>
      <c r="W97" s="25" t="b">
        <f>AND($L97="B",$C$6=Data!$G$23)</f>
        <v>0</v>
      </c>
      <c r="X97" s="55">
        <f t="shared" si="23"/>
        <v>0</v>
      </c>
      <c r="Y97" s="55">
        <f t="shared" si="17"/>
        <v>0</v>
      </c>
      <c r="Z97" s="25" t="b">
        <f>AND($L97="C",$C$7=Data!$G$24)</f>
        <v>0</v>
      </c>
      <c r="AA97" s="25" t="b">
        <f>AND($L97="C",$C$7=Data!$G$23)</f>
        <v>0</v>
      </c>
      <c r="AB97" s="55">
        <f t="shared" si="24"/>
        <v>0</v>
      </c>
      <c r="AC97" s="55">
        <f t="shared" si="18"/>
        <v>0</v>
      </c>
      <c r="AE97" s="55">
        <f t="shared" si="25"/>
        <v>0</v>
      </c>
      <c r="AG97" s="125" t="b">
        <f>OR(AND($C$5=Data!$G$24,K97="A"),AND($C$6=Data!$G$24,K97="B"),AND($C$7=Data!$G$24,K97="C"))*COUNTIFS(B:B,B97,K:K,K97,B:B,"&lt;&gt;"&amp;"",C:C,"&lt;&gt;"&amp;"")&gt;1</f>
        <v>0</v>
      </c>
      <c r="AH97" s="125" t="b">
        <f t="shared" si="26"/>
        <v>0</v>
      </c>
      <c r="AI97" s="55">
        <f t="shared" si="27"/>
        <v>0</v>
      </c>
    </row>
    <row r="98" spans="1:35" ht="30.75" customHeight="1" x14ac:dyDescent="0.25">
      <c r="A98" s="57"/>
      <c r="B98" s="57"/>
      <c r="C98" s="59"/>
      <c r="D98" s="119"/>
      <c r="E98" s="43"/>
      <c r="F98" s="43"/>
      <c r="G98" s="58"/>
      <c r="H98" s="123"/>
      <c r="I98" s="132"/>
      <c r="J98" s="135">
        <f t="shared" si="19"/>
        <v>0</v>
      </c>
      <c r="K98" s="64" t="str">
        <f t="shared" si="14"/>
        <v>0</v>
      </c>
      <c r="L98" s="65" t="str">
        <f t="shared" si="15"/>
        <v>0</v>
      </c>
      <c r="M98" s="55">
        <f>SUMIFS($J:$J,$C:$C,Data!$B$6,$B:$B,$B98)</f>
        <v>0</v>
      </c>
      <c r="N98" s="55">
        <f>SUMIFS($J:$J,$C:$C,Data!$B$7,$B:$B,$B98)</f>
        <v>0</v>
      </c>
      <c r="O98" s="55">
        <f>SUMIFS($J:$J,$C:$C,Data!$B$8,$B:$B,$B98)</f>
        <v>0</v>
      </c>
      <c r="P98" s="55">
        <f t="shared" si="20"/>
        <v>0</v>
      </c>
      <c r="Q98" s="55">
        <f t="shared" si="21"/>
        <v>0</v>
      </c>
      <c r="R98" s="25" t="b">
        <f>AND($L98="A",$C$5=Data!$G$24)</f>
        <v>0</v>
      </c>
      <c r="S98" s="25" t="b">
        <f>AND($L98="A",$C$5=Data!$G$23)</f>
        <v>0</v>
      </c>
      <c r="T98" s="55">
        <f t="shared" si="22"/>
        <v>0</v>
      </c>
      <c r="U98" s="55">
        <f t="shared" si="16"/>
        <v>0</v>
      </c>
      <c r="V98" s="25" t="b">
        <f>AND($L98="B",$C$6=Data!$G$24)</f>
        <v>0</v>
      </c>
      <c r="W98" s="25" t="b">
        <f>AND($L98="B",$C$6=Data!$G$23)</f>
        <v>0</v>
      </c>
      <c r="X98" s="55">
        <f t="shared" si="23"/>
        <v>0</v>
      </c>
      <c r="Y98" s="55">
        <f t="shared" si="17"/>
        <v>0</v>
      </c>
      <c r="Z98" s="25" t="b">
        <f>AND($L98="C",$C$7=Data!$G$24)</f>
        <v>0</v>
      </c>
      <c r="AA98" s="25" t="b">
        <f>AND($L98="C",$C$7=Data!$G$23)</f>
        <v>0</v>
      </c>
      <c r="AB98" s="55">
        <f t="shared" si="24"/>
        <v>0</v>
      </c>
      <c r="AC98" s="55">
        <f t="shared" si="18"/>
        <v>0</v>
      </c>
      <c r="AE98" s="55">
        <f t="shared" si="25"/>
        <v>0</v>
      </c>
      <c r="AG98" s="125" t="b">
        <f>OR(AND($C$5=Data!$G$24,K98="A"),AND($C$6=Data!$G$24,K98="B"),AND($C$7=Data!$G$24,K98="C"))*COUNTIFS(B:B,B98,K:K,K98,B:B,"&lt;&gt;"&amp;"",C:C,"&lt;&gt;"&amp;"")&gt;1</f>
        <v>0</v>
      </c>
      <c r="AH98" s="125" t="b">
        <f t="shared" si="26"/>
        <v>0</v>
      </c>
      <c r="AI98" s="55">
        <f t="shared" si="27"/>
        <v>0</v>
      </c>
    </row>
    <row r="99" spans="1:35" ht="30.75" customHeight="1" x14ac:dyDescent="0.25">
      <c r="A99" s="57"/>
      <c r="B99" s="57"/>
      <c r="C99" s="59"/>
      <c r="D99" s="119"/>
      <c r="E99" s="43"/>
      <c r="F99" s="43"/>
      <c r="G99" s="58"/>
      <c r="H99" s="123"/>
      <c r="I99" s="132"/>
      <c r="J99" s="135">
        <f t="shared" si="19"/>
        <v>0</v>
      </c>
      <c r="K99" s="64" t="str">
        <f t="shared" si="14"/>
        <v>0</v>
      </c>
      <c r="L99" s="65" t="str">
        <f t="shared" si="15"/>
        <v>0</v>
      </c>
      <c r="M99" s="55">
        <f>SUMIFS($J:$J,$C:$C,Data!$B$6,$B:$B,$B99)</f>
        <v>0</v>
      </c>
      <c r="N99" s="55">
        <f>SUMIFS($J:$J,$C:$C,Data!$B$7,$B:$B,$B99)</f>
        <v>0</v>
      </c>
      <c r="O99" s="55">
        <f>SUMIFS($J:$J,$C:$C,Data!$B$8,$B:$B,$B99)</f>
        <v>0</v>
      </c>
      <c r="P99" s="55">
        <f t="shared" si="20"/>
        <v>0</v>
      </c>
      <c r="Q99" s="55">
        <f t="shared" si="21"/>
        <v>0</v>
      </c>
      <c r="R99" s="25" t="b">
        <f>AND($L99="A",$C$5=Data!$G$24)</f>
        <v>0</v>
      </c>
      <c r="S99" s="25" t="b">
        <f>AND($L99="A",$C$5=Data!$G$23)</f>
        <v>0</v>
      </c>
      <c r="T99" s="55">
        <f t="shared" si="22"/>
        <v>0</v>
      </c>
      <c r="U99" s="55">
        <f t="shared" si="16"/>
        <v>0</v>
      </c>
      <c r="V99" s="25" t="b">
        <f>AND($L99="B",$C$6=Data!$G$24)</f>
        <v>0</v>
      </c>
      <c r="W99" s="25" t="b">
        <f>AND($L99="B",$C$6=Data!$G$23)</f>
        <v>0</v>
      </c>
      <c r="X99" s="55">
        <f t="shared" si="23"/>
        <v>0</v>
      </c>
      <c r="Y99" s="55">
        <f t="shared" si="17"/>
        <v>0</v>
      </c>
      <c r="Z99" s="25" t="b">
        <f>AND($L99="C",$C$7=Data!$G$24)</f>
        <v>0</v>
      </c>
      <c r="AA99" s="25" t="b">
        <f>AND($L99="C",$C$7=Data!$G$23)</f>
        <v>0</v>
      </c>
      <c r="AB99" s="55">
        <f t="shared" si="24"/>
        <v>0</v>
      </c>
      <c r="AC99" s="55">
        <f t="shared" si="18"/>
        <v>0</v>
      </c>
      <c r="AE99" s="55">
        <f t="shared" si="25"/>
        <v>0</v>
      </c>
      <c r="AG99" s="125" t="b">
        <f>OR(AND($C$5=Data!$G$24,K99="A"),AND($C$6=Data!$G$24,K99="B"),AND($C$7=Data!$G$24,K99="C"))*COUNTIFS(B:B,B99,K:K,K99,B:B,"&lt;&gt;"&amp;"",C:C,"&lt;&gt;"&amp;"")&gt;1</f>
        <v>0</v>
      </c>
      <c r="AH99" s="125" t="b">
        <f t="shared" si="26"/>
        <v>0</v>
      </c>
      <c r="AI99" s="55">
        <f t="shared" si="27"/>
        <v>0</v>
      </c>
    </row>
    <row r="100" spans="1:35" ht="30.75" customHeight="1" x14ac:dyDescent="0.25">
      <c r="A100" s="57"/>
      <c r="B100" s="57"/>
      <c r="C100" s="59"/>
      <c r="D100" s="119"/>
      <c r="E100" s="43"/>
      <c r="F100" s="43"/>
      <c r="G100" s="58"/>
      <c r="H100" s="123"/>
      <c r="I100" s="132"/>
      <c r="J100" s="135">
        <f t="shared" si="19"/>
        <v>0</v>
      </c>
      <c r="K100" s="64" t="str">
        <f t="shared" si="14"/>
        <v>0</v>
      </c>
      <c r="L100" s="65" t="str">
        <f t="shared" si="15"/>
        <v>0</v>
      </c>
      <c r="M100" s="55">
        <f>SUMIFS($J:$J,$C:$C,Data!$B$6,$B:$B,$B100)</f>
        <v>0</v>
      </c>
      <c r="N100" s="55">
        <f>SUMIFS($J:$J,$C:$C,Data!$B$7,$B:$B,$B100)</f>
        <v>0</v>
      </c>
      <c r="O100" s="55">
        <f>SUMIFS($J:$J,$C:$C,Data!$B$8,$B:$B,$B100)</f>
        <v>0</v>
      </c>
      <c r="P100" s="55">
        <f t="shared" si="20"/>
        <v>0</v>
      </c>
      <c r="Q100" s="55">
        <f t="shared" si="21"/>
        <v>0</v>
      </c>
      <c r="R100" s="25" t="b">
        <f>AND($L100="A",$C$5=Data!$G$24)</f>
        <v>0</v>
      </c>
      <c r="S100" s="25" t="b">
        <f>AND($L100="A",$C$5=Data!$G$23)</f>
        <v>0</v>
      </c>
      <c r="T100" s="55">
        <f t="shared" si="22"/>
        <v>0</v>
      </c>
      <c r="U100" s="55">
        <f t="shared" si="16"/>
        <v>0</v>
      </c>
      <c r="V100" s="25" t="b">
        <f>AND($L100="B",$C$6=Data!$G$24)</f>
        <v>0</v>
      </c>
      <c r="W100" s="25" t="b">
        <f>AND($L100="B",$C$6=Data!$G$23)</f>
        <v>0</v>
      </c>
      <c r="X100" s="55">
        <f t="shared" si="23"/>
        <v>0</v>
      </c>
      <c r="Y100" s="55">
        <f t="shared" si="17"/>
        <v>0</v>
      </c>
      <c r="Z100" s="25" t="b">
        <f>AND($L100="C",$C$7=Data!$G$24)</f>
        <v>0</v>
      </c>
      <c r="AA100" s="25" t="b">
        <f>AND($L100="C",$C$7=Data!$G$23)</f>
        <v>0</v>
      </c>
      <c r="AB100" s="55">
        <f t="shared" si="24"/>
        <v>0</v>
      </c>
      <c r="AC100" s="55">
        <f t="shared" si="18"/>
        <v>0</v>
      </c>
      <c r="AE100" s="55">
        <f t="shared" si="25"/>
        <v>0</v>
      </c>
      <c r="AG100" s="125" t="b">
        <f>OR(AND($C$5=Data!$G$24,K100="A"),AND($C$6=Data!$G$24,K100="B"),AND($C$7=Data!$G$24,K100="C"))*COUNTIFS(B:B,B100,K:K,K100,B:B,"&lt;&gt;"&amp;"",C:C,"&lt;&gt;"&amp;"")&gt;1</f>
        <v>0</v>
      </c>
      <c r="AH100" s="125" t="b">
        <f t="shared" si="26"/>
        <v>0</v>
      </c>
      <c r="AI100" s="55">
        <f t="shared" si="27"/>
        <v>0</v>
      </c>
    </row>
    <row r="101" spans="1:35" ht="30.75" customHeight="1" x14ac:dyDescent="0.25">
      <c r="A101" s="57"/>
      <c r="B101" s="57"/>
      <c r="C101" s="59"/>
      <c r="D101" s="119"/>
      <c r="E101" s="43"/>
      <c r="F101" s="43"/>
      <c r="G101" s="58"/>
      <c r="H101" s="123"/>
      <c r="I101" s="132"/>
      <c r="J101" s="135">
        <f t="shared" si="19"/>
        <v>0</v>
      </c>
      <c r="K101" s="64" t="str">
        <f t="shared" si="14"/>
        <v>0</v>
      </c>
      <c r="L101" s="65" t="str">
        <f t="shared" si="15"/>
        <v>0</v>
      </c>
      <c r="M101" s="55">
        <f>SUMIFS($J:$J,$C:$C,Data!$B$6,$B:$B,$B101)</f>
        <v>0</v>
      </c>
      <c r="N101" s="55">
        <f>SUMIFS($J:$J,$C:$C,Data!$B$7,$B:$B,$B101)</f>
        <v>0</v>
      </c>
      <c r="O101" s="55">
        <f>SUMIFS($J:$J,$C:$C,Data!$B$8,$B:$B,$B101)</f>
        <v>0</v>
      </c>
      <c r="P101" s="55">
        <f t="shared" si="20"/>
        <v>0</v>
      </c>
      <c r="Q101" s="55">
        <f t="shared" si="21"/>
        <v>0</v>
      </c>
      <c r="R101" s="25" t="b">
        <f>AND($L101="A",$C$5=Data!$G$24)</f>
        <v>0</v>
      </c>
      <c r="S101" s="25" t="b">
        <f>AND($L101="A",$C$5=Data!$G$23)</f>
        <v>0</v>
      </c>
      <c r="T101" s="55">
        <f t="shared" si="22"/>
        <v>0</v>
      </c>
      <c r="U101" s="55">
        <f t="shared" si="16"/>
        <v>0</v>
      </c>
      <c r="V101" s="25" t="b">
        <f>AND($L101="B",$C$6=Data!$G$24)</f>
        <v>0</v>
      </c>
      <c r="W101" s="25" t="b">
        <f>AND($L101="B",$C$6=Data!$G$23)</f>
        <v>0</v>
      </c>
      <c r="X101" s="55">
        <f t="shared" si="23"/>
        <v>0</v>
      </c>
      <c r="Y101" s="55">
        <f t="shared" si="17"/>
        <v>0</v>
      </c>
      <c r="Z101" s="25" t="b">
        <f>AND($L101="C",$C$7=Data!$G$24)</f>
        <v>0</v>
      </c>
      <c r="AA101" s="25" t="b">
        <f>AND($L101="C",$C$7=Data!$G$23)</f>
        <v>0</v>
      </c>
      <c r="AB101" s="55">
        <f t="shared" si="24"/>
        <v>0</v>
      </c>
      <c r="AC101" s="55">
        <f t="shared" si="18"/>
        <v>0</v>
      </c>
      <c r="AE101" s="55">
        <f t="shared" si="25"/>
        <v>0</v>
      </c>
      <c r="AG101" s="125" t="b">
        <f>OR(AND($C$5=Data!$G$24,K101="A"),AND($C$6=Data!$G$24,K101="B"),AND($C$7=Data!$G$24,K101="C"))*COUNTIFS(B:B,B101,K:K,K101,B:B,"&lt;&gt;"&amp;"",C:C,"&lt;&gt;"&amp;"")&gt;1</f>
        <v>0</v>
      </c>
      <c r="AH101" s="125" t="b">
        <f t="shared" si="26"/>
        <v>0</v>
      </c>
      <c r="AI101" s="55">
        <f t="shared" si="27"/>
        <v>0</v>
      </c>
    </row>
    <row r="102" spans="1:35" ht="30.75" customHeight="1" x14ac:dyDescent="0.25">
      <c r="A102" s="57"/>
      <c r="B102" s="57"/>
      <c r="C102" s="59"/>
      <c r="D102" s="119"/>
      <c r="E102" s="43"/>
      <c r="F102" s="43"/>
      <c r="G102" s="58"/>
      <c r="H102" s="123"/>
      <c r="I102" s="132"/>
      <c r="J102" s="135">
        <f t="shared" si="19"/>
        <v>0</v>
      </c>
      <c r="K102" s="64" t="str">
        <f t="shared" si="14"/>
        <v>0</v>
      </c>
      <c r="L102" s="65" t="str">
        <f t="shared" si="15"/>
        <v>0</v>
      </c>
      <c r="M102" s="55">
        <f>SUMIFS($J:$J,$C:$C,Data!$B$6,$B:$B,$B102)</f>
        <v>0</v>
      </c>
      <c r="N102" s="55">
        <f>SUMIFS($J:$J,$C:$C,Data!$B$7,$B:$B,$B102)</f>
        <v>0</v>
      </c>
      <c r="O102" s="55">
        <f>SUMIFS($J:$J,$C:$C,Data!$B$8,$B:$B,$B102)</f>
        <v>0</v>
      </c>
      <c r="P102" s="55">
        <f t="shared" si="20"/>
        <v>0</v>
      </c>
      <c r="Q102" s="55">
        <f t="shared" si="21"/>
        <v>0</v>
      </c>
      <c r="R102" s="25" t="b">
        <f>AND($L102="A",$C$5=Data!$G$24)</f>
        <v>0</v>
      </c>
      <c r="S102" s="25" t="b">
        <f>AND($L102="A",$C$5=Data!$G$23)</f>
        <v>0</v>
      </c>
      <c r="T102" s="55">
        <f t="shared" si="22"/>
        <v>0</v>
      </c>
      <c r="U102" s="55">
        <f t="shared" si="16"/>
        <v>0</v>
      </c>
      <c r="V102" s="25" t="b">
        <f>AND($L102="B",$C$6=Data!$G$24)</f>
        <v>0</v>
      </c>
      <c r="W102" s="25" t="b">
        <f>AND($L102="B",$C$6=Data!$G$23)</f>
        <v>0</v>
      </c>
      <c r="X102" s="55">
        <f t="shared" si="23"/>
        <v>0</v>
      </c>
      <c r="Y102" s="55">
        <f t="shared" si="17"/>
        <v>0</v>
      </c>
      <c r="Z102" s="25" t="b">
        <f>AND($L102="C",$C$7=Data!$G$24)</f>
        <v>0</v>
      </c>
      <c r="AA102" s="25" t="b">
        <f>AND($L102="C",$C$7=Data!$G$23)</f>
        <v>0</v>
      </c>
      <c r="AB102" s="55">
        <f t="shared" si="24"/>
        <v>0</v>
      </c>
      <c r="AC102" s="55">
        <f t="shared" si="18"/>
        <v>0</v>
      </c>
      <c r="AE102" s="55">
        <f t="shared" si="25"/>
        <v>0</v>
      </c>
      <c r="AG102" s="125" t="b">
        <f>OR(AND($C$5=Data!$G$24,K102="A"),AND($C$6=Data!$G$24,K102="B"),AND($C$7=Data!$G$24,K102="C"))*COUNTIFS(B:B,B102,K:K,K102,B:B,"&lt;&gt;"&amp;"",C:C,"&lt;&gt;"&amp;"")&gt;1</f>
        <v>0</v>
      </c>
      <c r="AH102" s="125" t="b">
        <f t="shared" si="26"/>
        <v>0</v>
      </c>
      <c r="AI102" s="55">
        <f t="shared" si="27"/>
        <v>0</v>
      </c>
    </row>
    <row r="103" spans="1:35" ht="30.75" customHeight="1" x14ac:dyDescent="0.25">
      <c r="A103" s="57"/>
      <c r="B103" s="57"/>
      <c r="C103" s="59"/>
      <c r="D103" s="119"/>
      <c r="E103" s="43"/>
      <c r="F103" s="43"/>
      <c r="G103" s="58"/>
      <c r="H103" s="123"/>
      <c r="I103" s="132"/>
      <c r="J103" s="135">
        <f t="shared" si="19"/>
        <v>0</v>
      </c>
      <c r="K103" s="64" t="str">
        <f t="shared" si="14"/>
        <v>0</v>
      </c>
      <c r="L103" s="65" t="str">
        <f t="shared" si="15"/>
        <v>0</v>
      </c>
      <c r="M103" s="55">
        <f>SUMIFS($J:$J,$C:$C,Data!$B$6,$B:$B,$B103)</f>
        <v>0</v>
      </c>
      <c r="N103" s="55">
        <f>SUMIFS($J:$J,$C:$C,Data!$B$7,$B:$B,$B103)</f>
        <v>0</v>
      </c>
      <c r="O103" s="55">
        <f>SUMIFS($J:$J,$C:$C,Data!$B$8,$B:$B,$B103)</f>
        <v>0</v>
      </c>
      <c r="P103" s="55">
        <f t="shared" si="20"/>
        <v>0</v>
      </c>
      <c r="Q103" s="55">
        <f t="shared" si="21"/>
        <v>0</v>
      </c>
      <c r="R103" s="25" t="b">
        <f>AND($L103="A",$C$5=Data!$G$24)</f>
        <v>0</v>
      </c>
      <c r="S103" s="25" t="b">
        <f>AND($L103="A",$C$5=Data!$G$23)</f>
        <v>0</v>
      </c>
      <c r="T103" s="55">
        <f t="shared" si="22"/>
        <v>0</v>
      </c>
      <c r="U103" s="55">
        <f t="shared" si="16"/>
        <v>0</v>
      </c>
      <c r="V103" s="25" t="b">
        <f>AND($L103="B",$C$6=Data!$G$24)</f>
        <v>0</v>
      </c>
      <c r="W103" s="25" t="b">
        <f>AND($L103="B",$C$6=Data!$G$23)</f>
        <v>0</v>
      </c>
      <c r="X103" s="55">
        <f t="shared" si="23"/>
        <v>0</v>
      </c>
      <c r="Y103" s="55">
        <f t="shared" si="17"/>
        <v>0</v>
      </c>
      <c r="Z103" s="25" t="b">
        <f>AND($L103="C",$C$7=Data!$G$24)</f>
        <v>0</v>
      </c>
      <c r="AA103" s="25" t="b">
        <f>AND($L103="C",$C$7=Data!$G$23)</f>
        <v>0</v>
      </c>
      <c r="AB103" s="55">
        <f t="shared" si="24"/>
        <v>0</v>
      </c>
      <c r="AC103" s="55">
        <f t="shared" si="18"/>
        <v>0</v>
      </c>
      <c r="AE103" s="55">
        <f t="shared" si="25"/>
        <v>0</v>
      </c>
      <c r="AG103" s="125" t="b">
        <f>OR(AND($C$5=Data!$G$24,K103="A"),AND($C$6=Data!$G$24,K103="B"),AND($C$7=Data!$G$24,K103="C"))*COUNTIFS(B:B,B103,K:K,K103,B:B,"&lt;&gt;"&amp;"",C:C,"&lt;&gt;"&amp;"")&gt;1</f>
        <v>0</v>
      </c>
      <c r="AH103" s="125" t="b">
        <f t="shared" si="26"/>
        <v>0</v>
      </c>
      <c r="AI103" s="55">
        <f t="shared" si="27"/>
        <v>0</v>
      </c>
    </row>
    <row r="104" spans="1:35" ht="30.75" customHeight="1" x14ac:dyDescent="0.25">
      <c r="A104" s="57"/>
      <c r="B104" s="57"/>
      <c r="C104" s="59"/>
      <c r="D104" s="119"/>
      <c r="E104" s="43"/>
      <c r="F104" s="43"/>
      <c r="G104" s="58"/>
      <c r="H104" s="123"/>
      <c r="I104" s="132"/>
      <c r="J104" s="135">
        <f t="shared" si="19"/>
        <v>0</v>
      </c>
      <c r="K104" s="64" t="str">
        <f t="shared" si="14"/>
        <v>0</v>
      </c>
      <c r="L104" s="65" t="str">
        <f t="shared" si="15"/>
        <v>0</v>
      </c>
      <c r="M104" s="55">
        <f>SUMIFS($J:$J,$C:$C,Data!$B$6,$B:$B,$B104)</f>
        <v>0</v>
      </c>
      <c r="N104" s="55">
        <f>SUMIFS($J:$J,$C:$C,Data!$B$7,$B:$B,$B104)</f>
        <v>0</v>
      </c>
      <c r="O104" s="55">
        <f>SUMIFS($J:$J,$C:$C,Data!$B$8,$B:$B,$B104)</f>
        <v>0</v>
      </c>
      <c r="P104" s="55">
        <f t="shared" si="20"/>
        <v>0</v>
      </c>
      <c r="Q104" s="55">
        <f t="shared" si="21"/>
        <v>0</v>
      </c>
      <c r="R104" s="25" t="b">
        <f>AND($L104="A",$C$5=Data!$G$24)</f>
        <v>0</v>
      </c>
      <c r="S104" s="25" t="b">
        <f>AND($L104="A",$C$5=Data!$G$23)</f>
        <v>0</v>
      </c>
      <c r="T104" s="55">
        <f t="shared" si="22"/>
        <v>0</v>
      </c>
      <c r="U104" s="55">
        <f t="shared" si="16"/>
        <v>0</v>
      </c>
      <c r="V104" s="25" t="b">
        <f>AND($L104="B",$C$6=Data!$G$24)</f>
        <v>0</v>
      </c>
      <c r="W104" s="25" t="b">
        <f>AND($L104="B",$C$6=Data!$G$23)</f>
        <v>0</v>
      </c>
      <c r="X104" s="55">
        <f t="shared" si="23"/>
        <v>0</v>
      </c>
      <c r="Y104" s="55">
        <f t="shared" si="17"/>
        <v>0</v>
      </c>
      <c r="Z104" s="25" t="b">
        <f>AND($L104="C",$C$7=Data!$G$24)</f>
        <v>0</v>
      </c>
      <c r="AA104" s="25" t="b">
        <f>AND($L104="C",$C$7=Data!$G$23)</f>
        <v>0</v>
      </c>
      <c r="AB104" s="55">
        <f t="shared" si="24"/>
        <v>0</v>
      </c>
      <c r="AC104" s="55">
        <f t="shared" si="18"/>
        <v>0</v>
      </c>
      <c r="AE104" s="55">
        <f t="shared" si="25"/>
        <v>0</v>
      </c>
      <c r="AG104" s="125" t="b">
        <f>OR(AND($C$5=Data!$G$24,K104="A"),AND($C$6=Data!$G$24,K104="B"),AND($C$7=Data!$G$24,K104="C"))*COUNTIFS(B:B,B104,K:K,K104,B:B,"&lt;&gt;"&amp;"",C:C,"&lt;&gt;"&amp;"")&gt;1</f>
        <v>0</v>
      </c>
      <c r="AH104" s="125" t="b">
        <f t="shared" si="26"/>
        <v>0</v>
      </c>
      <c r="AI104" s="55">
        <f t="shared" si="27"/>
        <v>0</v>
      </c>
    </row>
    <row r="105" spans="1:35" ht="30.75" customHeight="1" x14ac:dyDescent="0.25">
      <c r="A105" s="57"/>
      <c r="B105" s="57"/>
      <c r="C105" s="59"/>
      <c r="D105" s="119"/>
      <c r="E105" s="43"/>
      <c r="F105" s="43"/>
      <c r="G105" s="58"/>
      <c r="H105" s="123"/>
      <c r="I105" s="132"/>
      <c r="J105" s="135">
        <f t="shared" si="19"/>
        <v>0</v>
      </c>
      <c r="K105" s="64" t="str">
        <f t="shared" si="14"/>
        <v>0</v>
      </c>
      <c r="L105" s="65" t="str">
        <f t="shared" si="15"/>
        <v>0</v>
      </c>
      <c r="M105" s="55">
        <f>SUMIFS($J:$J,$C:$C,Data!$B$6,$B:$B,$B105)</f>
        <v>0</v>
      </c>
      <c r="N105" s="55">
        <f>SUMIFS($J:$J,$C:$C,Data!$B$7,$B:$B,$B105)</f>
        <v>0</v>
      </c>
      <c r="O105" s="55">
        <f>SUMIFS($J:$J,$C:$C,Data!$B$8,$B:$B,$B105)</f>
        <v>0</v>
      </c>
      <c r="P105" s="55">
        <f t="shared" si="20"/>
        <v>0</v>
      </c>
      <c r="Q105" s="55">
        <f t="shared" si="21"/>
        <v>0</v>
      </c>
      <c r="R105" s="25" t="b">
        <f>AND($L105="A",$C$5=Data!$G$24)</f>
        <v>0</v>
      </c>
      <c r="S105" s="25" t="b">
        <f>AND($L105="A",$C$5=Data!$G$23)</f>
        <v>0</v>
      </c>
      <c r="T105" s="55">
        <f t="shared" si="22"/>
        <v>0</v>
      </c>
      <c r="U105" s="55">
        <f t="shared" si="16"/>
        <v>0</v>
      </c>
      <c r="V105" s="25" t="b">
        <f>AND($L105="B",$C$6=Data!$G$24)</f>
        <v>0</v>
      </c>
      <c r="W105" s="25" t="b">
        <f>AND($L105="B",$C$6=Data!$G$23)</f>
        <v>0</v>
      </c>
      <c r="X105" s="55">
        <f t="shared" si="23"/>
        <v>0</v>
      </c>
      <c r="Y105" s="55">
        <f t="shared" si="17"/>
        <v>0</v>
      </c>
      <c r="Z105" s="25" t="b">
        <f>AND($L105="C",$C$7=Data!$G$24)</f>
        <v>0</v>
      </c>
      <c r="AA105" s="25" t="b">
        <f>AND($L105="C",$C$7=Data!$G$23)</f>
        <v>0</v>
      </c>
      <c r="AB105" s="55">
        <f t="shared" si="24"/>
        <v>0</v>
      </c>
      <c r="AC105" s="55">
        <f t="shared" si="18"/>
        <v>0</v>
      </c>
      <c r="AE105" s="55">
        <f t="shared" si="25"/>
        <v>0</v>
      </c>
      <c r="AG105" s="125" t="b">
        <f>OR(AND($C$5=Data!$G$24,K105="A"),AND($C$6=Data!$G$24,K105="B"),AND($C$7=Data!$G$24,K105="C"))*COUNTIFS(B:B,B105,K:K,K105,B:B,"&lt;&gt;"&amp;"",C:C,"&lt;&gt;"&amp;"")&gt;1</f>
        <v>0</v>
      </c>
      <c r="AH105" s="125" t="b">
        <f t="shared" si="26"/>
        <v>0</v>
      </c>
      <c r="AI105" s="55">
        <f t="shared" si="27"/>
        <v>0</v>
      </c>
    </row>
    <row r="106" spans="1:35" ht="30.75" customHeight="1" x14ac:dyDescent="0.25">
      <c r="A106" s="57"/>
      <c r="B106" s="57"/>
      <c r="C106" s="59"/>
      <c r="D106" s="119"/>
      <c r="E106" s="43"/>
      <c r="F106" s="43"/>
      <c r="G106" s="58"/>
      <c r="H106" s="123"/>
      <c r="I106" s="132"/>
      <c r="J106" s="135">
        <f t="shared" si="19"/>
        <v>0</v>
      </c>
      <c r="K106" s="64" t="str">
        <f t="shared" si="14"/>
        <v>0</v>
      </c>
      <c r="L106" s="65" t="str">
        <f t="shared" si="15"/>
        <v>0</v>
      </c>
      <c r="M106" s="55">
        <f>SUMIFS($J:$J,$C:$C,Data!$B$6,$B:$B,$B106)</f>
        <v>0</v>
      </c>
      <c r="N106" s="55">
        <f>SUMIFS($J:$J,$C:$C,Data!$B$7,$B:$B,$B106)</f>
        <v>0</v>
      </c>
      <c r="O106" s="55">
        <f>SUMIFS($J:$J,$C:$C,Data!$B$8,$B:$B,$B106)</f>
        <v>0</v>
      </c>
      <c r="P106" s="55">
        <f t="shared" si="20"/>
        <v>0</v>
      </c>
      <c r="Q106" s="55">
        <f t="shared" si="21"/>
        <v>0</v>
      </c>
      <c r="R106" s="25" t="b">
        <f>AND($L106="A",$C$5=Data!$G$24)</f>
        <v>0</v>
      </c>
      <c r="S106" s="25" t="b">
        <f>AND($L106="A",$C$5=Data!$G$23)</f>
        <v>0</v>
      </c>
      <c r="T106" s="55">
        <f t="shared" si="22"/>
        <v>0</v>
      </c>
      <c r="U106" s="55">
        <f t="shared" si="16"/>
        <v>0</v>
      </c>
      <c r="V106" s="25" t="b">
        <f>AND($L106="B",$C$6=Data!$G$24)</f>
        <v>0</v>
      </c>
      <c r="W106" s="25" t="b">
        <f>AND($L106="B",$C$6=Data!$G$23)</f>
        <v>0</v>
      </c>
      <c r="X106" s="55">
        <f t="shared" si="23"/>
        <v>0</v>
      </c>
      <c r="Y106" s="55">
        <f t="shared" si="17"/>
        <v>0</v>
      </c>
      <c r="Z106" s="25" t="b">
        <f>AND($L106="C",$C$7=Data!$G$24)</f>
        <v>0</v>
      </c>
      <c r="AA106" s="25" t="b">
        <f>AND($L106="C",$C$7=Data!$G$23)</f>
        <v>0</v>
      </c>
      <c r="AB106" s="55">
        <f t="shared" si="24"/>
        <v>0</v>
      </c>
      <c r="AC106" s="55">
        <f t="shared" si="18"/>
        <v>0</v>
      </c>
      <c r="AE106" s="55">
        <f t="shared" si="25"/>
        <v>0</v>
      </c>
      <c r="AG106" s="125" t="b">
        <f>OR(AND($C$5=Data!$G$24,K106="A"),AND($C$6=Data!$G$24,K106="B"),AND($C$7=Data!$G$24,K106="C"))*COUNTIFS(B:B,B106,K:K,K106,B:B,"&lt;&gt;"&amp;"",C:C,"&lt;&gt;"&amp;"")&gt;1</f>
        <v>0</v>
      </c>
      <c r="AH106" s="125" t="b">
        <f t="shared" si="26"/>
        <v>0</v>
      </c>
      <c r="AI106" s="55">
        <f t="shared" si="27"/>
        <v>0</v>
      </c>
    </row>
    <row r="107" spans="1:35" ht="30.75" customHeight="1" x14ac:dyDescent="0.25">
      <c r="A107" s="57"/>
      <c r="B107" s="57"/>
      <c r="C107" s="59"/>
      <c r="D107" s="119"/>
      <c r="E107" s="43"/>
      <c r="F107" s="43"/>
      <c r="G107" s="58"/>
      <c r="H107" s="123"/>
      <c r="I107" s="132"/>
      <c r="J107" s="135">
        <f t="shared" si="19"/>
        <v>0</v>
      </c>
      <c r="K107" s="64" t="str">
        <f t="shared" si="14"/>
        <v>0</v>
      </c>
      <c r="L107" s="65" t="str">
        <f t="shared" si="15"/>
        <v>0</v>
      </c>
      <c r="M107" s="55">
        <f>SUMIFS($J:$J,$C:$C,Data!$B$6,$B:$B,$B107)</f>
        <v>0</v>
      </c>
      <c r="N107" s="55">
        <f>SUMIFS($J:$J,$C:$C,Data!$B$7,$B:$B,$B107)</f>
        <v>0</v>
      </c>
      <c r="O107" s="55">
        <f>SUMIFS($J:$J,$C:$C,Data!$B$8,$B:$B,$B107)</f>
        <v>0</v>
      </c>
      <c r="P107" s="55">
        <f t="shared" si="20"/>
        <v>0</v>
      </c>
      <c r="Q107" s="55">
        <f t="shared" si="21"/>
        <v>0</v>
      </c>
      <c r="R107" s="25" t="b">
        <f>AND($L107="A",$C$5=Data!$G$24)</f>
        <v>0</v>
      </c>
      <c r="S107" s="25" t="b">
        <f>AND($L107="A",$C$5=Data!$G$23)</f>
        <v>0</v>
      </c>
      <c r="T107" s="55">
        <f t="shared" si="22"/>
        <v>0</v>
      </c>
      <c r="U107" s="55">
        <f t="shared" si="16"/>
        <v>0</v>
      </c>
      <c r="V107" s="25" t="b">
        <f>AND($L107="B",$C$6=Data!$G$24)</f>
        <v>0</v>
      </c>
      <c r="W107" s="25" t="b">
        <f>AND($L107="B",$C$6=Data!$G$23)</f>
        <v>0</v>
      </c>
      <c r="X107" s="55">
        <f t="shared" si="23"/>
        <v>0</v>
      </c>
      <c r="Y107" s="55">
        <f t="shared" si="17"/>
        <v>0</v>
      </c>
      <c r="Z107" s="25" t="b">
        <f>AND($L107="C",$C$7=Data!$G$24)</f>
        <v>0</v>
      </c>
      <c r="AA107" s="25" t="b">
        <f>AND($L107="C",$C$7=Data!$G$23)</f>
        <v>0</v>
      </c>
      <c r="AB107" s="55">
        <f t="shared" si="24"/>
        <v>0</v>
      </c>
      <c r="AC107" s="55">
        <f t="shared" si="18"/>
        <v>0</v>
      </c>
      <c r="AE107" s="55">
        <f t="shared" si="25"/>
        <v>0</v>
      </c>
      <c r="AG107" s="125" t="b">
        <f>OR(AND($C$5=Data!$G$24,K107="A"),AND($C$6=Data!$G$24,K107="B"),AND($C$7=Data!$G$24,K107="C"))*COUNTIFS(B:B,B107,K:K,K107,B:B,"&lt;&gt;"&amp;"",C:C,"&lt;&gt;"&amp;"")&gt;1</f>
        <v>0</v>
      </c>
      <c r="AH107" s="125" t="b">
        <f t="shared" si="26"/>
        <v>0</v>
      </c>
      <c r="AI107" s="55">
        <f t="shared" si="27"/>
        <v>0</v>
      </c>
    </row>
    <row r="108" spans="1:35" ht="30.75" customHeight="1" x14ac:dyDescent="0.25">
      <c r="A108" s="57"/>
      <c r="B108" s="57"/>
      <c r="C108" s="59"/>
      <c r="D108" s="119"/>
      <c r="E108" s="43"/>
      <c r="F108" s="43"/>
      <c r="G108" s="58"/>
      <c r="H108" s="123"/>
      <c r="I108" s="132"/>
      <c r="J108" s="135">
        <f t="shared" si="19"/>
        <v>0</v>
      </c>
      <c r="K108" s="64" t="str">
        <f t="shared" si="14"/>
        <v>0</v>
      </c>
      <c r="L108" s="65" t="str">
        <f t="shared" si="15"/>
        <v>0</v>
      </c>
      <c r="M108" s="55">
        <f>SUMIFS($J:$J,$C:$C,Data!$B$6,$B:$B,$B108)</f>
        <v>0</v>
      </c>
      <c r="N108" s="55">
        <f>SUMIFS($J:$J,$C:$C,Data!$B$7,$B:$B,$B108)</f>
        <v>0</v>
      </c>
      <c r="O108" s="55">
        <f>SUMIFS($J:$J,$C:$C,Data!$B$8,$B:$B,$B108)</f>
        <v>0</v>
      </c>
      <c r="P108" s="55">
        <f t="shared" si="20"/>
        <v>0</v>
      </c>
      <c r="Q108" s="55">
        <f t="shared" si="21"/>
        <v>0</v>
      </c>
      <c r="R108" s="25" t="b">
        <f>AND($L108="A",$C$5=Data!$G$24)</f>
        <v>0</v>
      </c>
      <c r="S108" s="25" t="b">
        <f>AND($L108="A",$C$5=Data!$G$23)</f>
        <v>0</v>
      </c>
      <c r="T108" s="55">
        <f t="shared" si="22"/>
        <v>0</v>
      </c>
      <c r="U108" s="55">
        <f t="shared" si="16"/>
        <v>0</v>
      </c>
      <c r="V108" s="25" t="b">
        <f>AND($L108="B",$C$6=Data!$G$24)</f>
        <v>0</v>
      </c>
      <c r="W108" s="25" t="b">
        <f>AND($L108="B",$C$6=Data!$G$23)</f>
        <v>0</v>
      </c>
      <c r="X108" s="55">
        <f t="shared" si="23"/>
        <v>0</v>
      </c>
      <c r="Y108" s="55">
        <f t="shared" si="17"/>
        <v>0</v>
      </c>
      <c r="Z108" s="25" t="b">
        <f>AND($L108="C",$C$7=Data!$G$24)</f>
        <v>0</v>
      </c>
      <c r="AA108" s="25" t="b">
        <f>AND($L108="C",$C$7=Data!$G$23)</f>
        <v>0</v>
      </c>
      <c r="AB108" s="55">
        <f t="shared" si="24"/>
        <v>0</v>
      </c>
      <c r="AC108" s="55">
        <f t="shared" si="18"/>
        <v>0</v>
      </c>
      <c r="AE108" s="55">
        <f t="shared" si="25"/>
        <v>0</v>
      </c>
      <c r="AG108" s="125" t="b">
        <f>OR(AND($C$5=Data!$G$24,K108="A"),AND($C$6=Data!$G$24,K108="B"),AND($C$7=Data!$G$24,K108="C"))*COUNTIFS(B:B,B108,K:K,K108,B:B,"&lt;&gt;"&amp;"",C:C,"&lt;&gt;"&amp;"")&gt;1</f>
        <v>0</v>
      </c>
      <c r="AH108" s="125" t="b">
        <f t="shared" si="26"/>
        <v>0</v>
      </c>
      <c r="AI108" s="55">
        <f t="shared" si="27"/>
        <v>0</v>
      </c>
    </row>
    <row r="109" spans="1:35" ht="30.75" customHeight="1" x14ac:dyDescent="0.25">
      <c r="A109" s="57"/>
      <c r="B109" s="57"/>
      <c r="C109" s="59"/>
      <c r="D109" s="119"/>
      <c r="E109" s="43"/>
      <c r="F109" s="43"/>
      <c r="G109" s="58"/>
      <c r="H109" s="123"/>
      <c r="I109" s="132"/>
      <c r="J109" s="135">
        <f t="shared" si="19"/>
        <v>0</v>
      </c>
      <c r="K109" s="64" t="str">
        <f t="shared" si="14"/>
        <v>0</v>
      </c>
      <c r="L109" s="65" t="str">
        <f t="shared" si="15"/>
        <v>0</v>
      </c>
      <c r="M109" s="55">
        <f>SUMIFS($J:$J,$C:$C,Data!$B$6,$B:$B,$B109)</f>
        <v>0</v>
      </c>
      <c r="N109" s="55">
        <f>SUMIFS($J:$J,$C:$C,Data!$B$7,$B:$B,$B109)</f>
        <v>0</v>
      </c>
      <c r="O109" s="55">
        <f>SUMIFS($J:$J,$C:$C,Data!$B$8,$B:$B,$B109)</f>
        <v>0</v>
      </c>
      <c r="P109" s="55">
        <f t="shared" si="20"/>
        <v>0</v>
      </c>
      <c r="Q109" s="55">
        <f t="shared" si="21"/>
        <v>0</v>
      </c>
      <c r="R109" s="25" t="b">
        <f>AND($L109="A",$C$5=Data!$G$24)</f>
        <v>0</v>
      </c>
      <c r="S109" s="25" t="b">
        <f>AND($L109="A",$C$5=Data!$G$23)</f>
        <v>0</v>
      </c>
      <c r="T109" s="55">
        <f t="shared" si="22"/>
        <v>0</v>
      </c>
      <c r="U109" s="55">
        <f t="shared" si="16"/>
        <v>0</v>
      </c>
      <c r="V109" s="25" t="b">
        <f>AND($L109="B",$C$6=Data!$G$24)</f>
        <v>0</v>
      </c>
      <c r="W109" s="25" t="b">
        <f>AND($L109="B",$C$6=Data!$G$23)</f>
        <v>0</v>
      </c>
      <c r="X109" s="55">
        <f t="shared" si="23"/>
        <v>0</v>
      </c>
      <c r="Y109" s="55">
        <f t="shared" si="17"/>
        <v>0</v>
      </c>
      <c r="Z109" s="25" t="b">
        <f>AND($L109="C",$C$7=Data!$G$24)</f>
        <v>0</v>
      </c>
      <c r="AA109" s="25" t="b">
        <f>AND($L109="C",$C$7=Data!$G$23)</f>
        <v>0</v>
      </c>
      <c r="AB109" s="55">
        <f t="shared" si="24"/>
        <v>0</v>
      </c>
      <c r="AC109" s="55">
        <f t="shared" si="18"/>
        <v>0</v>
      </c>
      <c r="AE109" s="55">
        <f t="shared" si="25"/>
        <v>0</v>
      </c>
      <c r="AG109" s="125" t="b">
        <f>OR(AND($C$5=Data!$G$24,K109="A"),AND($C$6=Data!$G$24,K109="B"),AND($C$7=Data!$G$24,K109="C"))*COUNTIFS(B:B,B109,K:K,K109,B:B,"&lt;&gt;"&amp;"",C:C,"&lt;&gt;"&amp;"")&gt;1</f>
        <v>0</v>
      </c>
      <c r="AH109" s="125" t="b">
        <f t="shared" si="26"/>
        <v>0</v>
      </c>
      <c r="AI109" s="55">
        <f t="shared" si="27"/>
        <v>0</v>
      </c>
    </row>
    <row r="110" spans="1:35" ht="30.75" customHeight="1" x14ac:dyDescent="0.25">
      <c r="A110" s="57"/>
      <c r="B110" s="57"/>
      <c r="C110" s="59"/>
      <c r="D110" s="119"/>
      <c r="E110" s="43"/>
      <c r="F110" s="43"/>
      <c r="G110" s="58"/>
      <c r="H110" s="123"/>
      <c r="I110" s="132"/>
      <c r="J110" s="135">
        <f t="shared" si="19"/>
        <v>0</v>
      </c>
      <c r="K110" s="64" t="str">
        <f t="shared" si="14"/>
        <v>0</v>
      </c>
      <c r="L110" s="65" t="str">
        <f t="shared" si="15"/>
        <v>0</v>
      </c>
      <c r="M110" s="55">
        <f>SUMIFS($J:$J,$C:$C,Data!$B$6,$B:$B,$B110)</f>
        <v>0</v>
      </c>
      <c r="N110" s="55">
        <f>SUMIFS($J:$J,$C:$C,Data!$B$7,$B:$B,$B110)</f>
        <v>0</v>
      </c>
      <c r="O110" s="55">
        <f>SUMIFS($J:$J,$C:$C,Data!$B$8,$B:$B,$B110)</f>
        <v>0</v>
      </c>
      <c r="P110" s="55">
        <f t="shared" si="20"/>
        <v>0</v>
      </c>
      <c r="Q110" s="55">
        <f t="shared" si="21"/>
        <v>0</v>
      </c>
      <c r="R110" s="25" t="b">
        <f>AND($L110="A",$C$5=Data!$G$24)</f>
        <v>0</v>
      </c>
      <c r="S110" s="25" t="b">
        <f>AND($L110="A",$C$5=Data!$G$23)</f>
        <v>0</v>
      </c>
      <c r="T110" s="55">
        <f t="shared" si="22"/>
        <v>0</v>
      </c>
      <c r="U110" s="55">
        <f t="shared" si="16"/>
        <v>0</v>
      </c>
      <c r="V110" s="25" t="b">
        <f>AND($L110="B",$C$6=Data!$G$24)</f>
        <v>0</v>
      </c>
      <c r="W110" s="25" t="b">
        <f>AND($L110="B",$C$6=Data!$G$23)</f>
        <v>0</v>
      </c>
      <c r="X110" s="55">
        <f t="shared" si="23"/>
        <v>0</v>
      </c>
      <c r="Y110" s="55">
        <f t="shared" si="17"/>
        <v>0</v>
      </c>
      <c r="Z110" s="25" t="b">
        <f>AND($L110="C",$C$7=Data!$G$24)</f>
        <v>0</v>
      </c>
      <c r="AA110" s="25" t="b">
        <f>AND($L110="C",$C$7=Data!$G$23)</f>
        <v>0</v>
      </c>
      <c r="AB110" s="55">
        <f t="shared" si="24"/>
        <v>0</v>
      </c>
      <c r="AC110" s="55">
        <f t="shared" si="18"/>
        <v>0</v>
      </c>
      <c r="AE110" s="55">
        <f t="shared" si="25"/>
        <v>0</v>
      </c>
      <c r="AG110" s="125" t="b">
        <f>OR(AND($C$5=Data!$G$24,K110="A"),AND($C$6=Data!$G$24,K110="B"),AND($C$7=Data!$G$24,K110="C"))*COUNTIFS(B:B,B110,K:K,K110,B:B,"&lt;&gt;"&amp;"",C:C,"&lt;&gt;"&amp;"")&gt;1</f>
        <v>0</v>
      </c>
      <c r="AH110" s="125" t="b">
        <f t="shared" si="26"/>
        <v>0</v>
      </c>
      <c r="AI110" s="55">
        <f t="shared" si="27"/>
        <v>0</v>
      </c>
    </row>
    <row r="111" spans="1:35" ht="30.75" customHeight="1" x14ac:dyDescent="0.25">
      <c r="A111" s="57"/>
      <c r="B111" s="57"/>
      <c r="C111" s="59"/>
      <c r="D111" s="119"/>
      <c r="E111" s="43"/>
      <c r="F111" s="43"/>
      <c r="G111" s="58"/>
      <c r="H111" s="123"/>
      <c r="I111" s="132"/>
      <c r="J111" s="135">
        <f t="shared" si="19"/>
        <v>0</v>
      </c>
      <c r="K111" s="64" t="str">
        <f t="shared" si="14"/>
        <v>0</v>
      </c>
      <c r="L111" s="65" t="str">
        <f t="shared" si="15"/>
        <v>0</v>
      </c>
      <c r="M111" s="55">
        <f>SUMIFS($J:$J,$C:$C,Data!$B$6,$B:$B,$B111)</f>
        <v>0</v>
      </c>
      <c r="N111" s="55">
        <f>SUMIFS($J:$J,$C:$C,Data!$B$7,$B:$B,$B111)</f>
        <v>0</v>
      </c>
      <c r="O111" s="55">
        <f>SUMIFS($J:$J,$C:$C,Data!$B$8,$B:$B,$B111)</f>
        <v>0</v>
      </c>
      <c r="P111" s="55">
        <f t="shared" si="20"/>
        <v>0</v>
      </c>
      <c r="Q111" s="55">
        <f t="shared" si="21"/>
        <v>0</v>
      </c>
      <c r="R111" s="25" t="b">
        <f>AND($L111="A",$C$5=Data!$G$24)</f>
        <v>0</v>
      </c>
      <c r="S111" s="25" t="b">
        <f>AND($L111="A",$C$5=Data!$G$23)</f>
        <v>0</v>
      </c>
      <c r="T111" s="55">
        <f t="shared" si="22"/>
        <v>0</v>
      </c>
      <c r="U111" s="55">
        <f t="shared" si="16"/>
        <v>0</v>
      </c>
      <c r="V111" s="25" t="b">
        <f>AND($L111="B",$C$6=Data!$G$24)</f>
        <v>0</v>
      </c>
      <c r="W111" s="25" t="b">
        <f>AND($L111="B",$C$6=Data!$G$23)</f>
        <v>0</v>
      </c>
      <c r="X111" s="55">
        <f t="shared" si="23"/>
        <v>0</v>
      </c>
      <c r="Y111" s="55">
        <f t="shared" si="17"/>
        <v>0</v>
      </c>
      <c r="Z111" s="25" t="b">
        <f>AND($L111="C",$C$7=Data!$G$24)</f>
        <v>0</v>
      </c>
      <c r="AA111" s="25" t="b">
        <f>AND($L111="C",$C$7=Data!$G$23)</f>
        <v>0</v>
      </c>
      <c r="AB111" s="55">
        <f t="shared" si="24"/>
        <v>0</v>
      </c>
      <c r="AC111" s="55">
        <f t="shared" si="18"/>
        <v>0</v>
      </c>
      <c r="AE111" s="55">
        <f t="shared" si="25"/>
        <v>0</v>
      </c>
      <c r="AG111" s="125" t="b">
        <f>OR(AND($C$5=Data!$G$24,K111="A"),AND($C$6=Data!$G$24,K111="B"),AND($C$7=Data!$G$24,K111="C"))*COUNTIFS(B:B,B111,K:K,K111,B:B,"&lt;&gt;"&amp;"",C:C,"&lt;&gt;"&amp;"")&gt;1</f>
        <v>0</v>
      </c>
      <c r="AH111" s="125" t="b">
        <f t="shared" si="26"/>
        <v>0</v>
      </c>
      <c r="AI111" s="55">
        <f t="shared" si="27"/>
        <v>0</v>
      </c>
    </row>
    <row r="112" spans="1:35" ht="30.75" customHeight="1" x14ac:dyDescent="0.25">
      <c r="A112" s="57"/>
      <c r="B112" s="57"/>
      <c r="C112" s="59"/>
      <c r="D112" s="119"/>
      <c r="E112" s="43"/>
      <c r="F112" s="43"/>
      <c r="G112" s="58"/>
      <c r="H112" s="123"/>
      <c r="I112" s="132"/>
      <c r="J112" s="135">
        <f t="shared" si="19"/>
        <v>0</v>
      </c>
      <c r="K112" s="64" t="str">
        <f t="shared" si="14"/>
        <v>0</v>
      </c>
      <c r="L112" s="65" t="str">
        <f t="shared" si="15"/>
        <v>0</v>
      </c>
      <c r="M112" s="55">
        <f>SUMIFS($J:$J,$C:$C,Data!$B$6,$B:$B,$B112)</f>
        <v>0</v>
      </c>
      <c r="N112" s="55">
        <f>SUMIFS($J:$J,$C:$C,Data!$B$7,$B:$B,$B112)</f>
        <v>0</v>
      </c>
      <c r="O112" s="55">
        <f>SUMIFS($J:$J,$C:$C,Data!$B$8,$B:$B,$B112)</f>
        <v>0</v>
      </c>
      <c r="P112" s="55">
        <f t="shared" si="20"/>
        <v>0</v>
      </c>
      <c r="Q112" s="55">
        <f t="shared" si="21"/>
        <v>0</v>
      </c>
      <c r="R112" s="25" t="b">
        <f>AND($L112="A",$C$5=Data!$G$24)</f>
        <v>0</v>
      </c>
      <c r="S112" s="25" t="b">
        <f>AND($L112="A",$C$5=Data!$G$23)</f>
        <v>0</v>
      </c>
      <c r="T112" s="55">
        <f t="shared" si="22"/>
        <v>0</v>
      </c>
      <c r="U112" s="55">
        <f t="shared" si="16"/>
        <v>0</v>
      </c>
      <c r="V112" s="25" t="b">
        <f>AND($L112="B",$C$6=Data!$G$24)</f>
        <v>0</v>
      </c>
      <c r="W112" s="25" t="b">
        <f>AND($L112="B",$C$6=Data!$G$23)</f>
        <v>0</v>
      </c>
      <c r="X112" s="55">
        <f t="shared" si="23"/>
        <v>0</v>
      </c>
      <c r="Y112" s="55">
        <f t="shared" si="17"/>
        <v>0</v>
      </c>
      <c r="Z112" s="25" t="b">
        <f>AND($L112="C",$C$7=Data!$G$24)</f>
        <v>0</v>
      </c>
      <c r="AA112" s="25" t="b">
        <f>AND($L112="C",$C$7=Data!$G$23)</f>
        <v>0</v>
      </c>
      <c r="AB112" s="55">
        <f t="shared" si="24"/>
        <v>0</v>
      </c>
      <c r="AC112" s="55">
        <f t="shared" si="18"/>
        <v>0</v>
      </c>
      <c r="AE112" s="55">
        <f t="shared" si="25"/>
        <v>0</v>
      </c>
      <c r="AG112" s="125" t="b">
        <f>OR(AND($C$5=Data!$G$24,K112="A"),AND($C$6=Data!$G$24,K112="B"),AND($C$7=Data!$G$24,K112="C"))*COUNTIFS(B:B,B112,K:K,K112,B:B,"&lt;&gt;"&amp;"",C:C,"&lt;&gt;"&amp;"")&gt;1</f>
        <v>0</v>
      </c>
      <c r="AH112" s="125" t="b">
        <f t="shared" si="26"/>
        <v>0</v>
      </c>
      <c r="AI112" s="55">
        <f t="shared" si="27"/>
        <v>0</v>
      </c>
    </row>
    <row r="113" spans="1:35" ht="30.75" customHeight="1" x14ac:dyDescent="0.25">
      <c r="A113" s="57"/>
      <c r="B113" s="57"/>
      <c r="C113" s="59"/>
      <c r="D113" s="119"/>
      <c r="E113" s="43"/>
      <c r="F113" s="43"/>
      <c r="G113" s="58"/>
      <c r="H113" s="123"/>
      <c r="I113" s="132"/>
      <c r="J113" s="135">
        <f t="shared" si="19"/>
        <v>0</v>
      </c>
      <c r="K113" s="64" t="str">
        <f t="shared" si="14"/>
        <v>0</v>
      </c>
      <c r="L113" s="65" t="str">
        <f t="shared" si="15"/>
        <v>0</v>
      </c>
      <c r="M113" s="55">
        <f>SUMIFS($J:$J,$C:$C,Data!$B$6,$B:$B,$B113)</f>
        <v>0</v>
      </c>
      <c r="N113" s="55">
        <f>SUMIFS($J:$J,$C:$C,Data!$B$7,$B:$B,$B113)</f>
        <v>0</v>
      </c>
      <c r="O113" s="55">
        <f>SUMIFS($J:$J,$C:$C,Data!$B$8,$B:$B,$B113)</f>
        <v>0</v>
      </c>
      <c r="P113" s="55">
        <f t="shared" si="20"/>
        <v>0</v>
      </c>
      <c r="Q113" s="55">
        <f t="shared" si="21"/>
        <v>0</v>
      </c>
      <c r="R113" s="25" t="b">
        <f>AND($L113="A",$C$5=Data!$G$24)</f>
        <v>0</v>
      </c>
      <c r="S113" s="25" t="b">
        <f>AND($L113="A",$C$5=Data!$G$23)</f>
        <v>0</v>
      </c>
      <c r="T113" s="55">
        <f t="shared" si="22"/>
        <v>0</v>
      </c>
      <c r="U113" s="55">
        <f t="shared" si="16"/>
        <v>0</v>
      </c>
      <c r="V113" s="25" t="b">
        <f>AND($L113="B",$C$6=Data!$G$24)</f>
        <v>0</v>
      </c>
      <c r="W113" s="25" t="b">
        <f>AND($L113="B",$C$6=Data!$G$23)</f>
        <v>0</v>
      </c>
      <c r="X113" s="55">
        <f t="shared" si="23"/>
        <v>0</v>
      </c>
      <c r="Y113" s="55">
        <f t="shared" si="17"/>
        <v>0</v>
      </c>
      <c r="Z113" s="25" t="b">
        <f>AND($L113="C",$C$7=Data!$G$24)</f>
        <v>0</v>
      </c>
      <c r="AA113" s="25" t="b">
        <f>AND($L113="C",$C$7=Data!$G$23)</f>
        <v>0</v>
      </c>
      <c r="AB113" s="55">
        <f t="shared" si="24"/>
        <v>0</v>
      </c>
      <c r="AC113" s="55">
        <f t="shared" si="18"/>
        <v>0</v>
      </c>
      <c r="AE113" s="55">
        <f t="shared" si="25"/>
        <v>0</v>
      </c>
      <c r="AG113" s="125" t="b">
        <f>OR(AND($C$5=Data!$G$24,K113="A"),AND($C$6=Data!$G$24,K113="B"),AND($C$7=Data!$G$24,K113="C"))*COUNTIFS(B:B,B113,K:K,K113,B:B,"&lt;&gt;"&amp;"",C:C,"&lt;&gt;"&amp;"")&gt;1</f>
        <v>0</v>
      </c>
      <c r="AH113" s="125" t="b">
        <f t="shared" si="26"/>
        <v>0</v>
      </c>
      <c r="AI113" s="55">
        <f t="shared" si="27"/>
        <v>0</v>
      </c>
    </row>
    <row r="114" spans="1:35" ht="30.75" customHeight="1" x14ac:dyDescent="0.25">
      <c r="A114" s="57"/>
      <c r="B114" s="57"/>
      <c r="C114" s="59"/>
      <c r="D114" s="119"/>
      <c r="E114" s="43"/>
      <c r="F114" s="43"/>
      <c r="G114" s="58"/>
      <c r="H114" s="123"/>
      <c r="I114" s="132"/>
      <c r="J114" s="135">
        <f t="shared" si="19"/>
        <v>0</v>
      </c>
      <c r="K114" s="64" t="str">
        <f t="shared" si="14"/>
        <v>0</v>
      </c>
      <c r="L114" s="65" t="str">
        <f t="shared" si="15"/>
        <v>0</v>
      </c>
      <c r="M114" s="55">
        <f>SUMIFS($J:$J,$C:$C,Data!$B$6,$B:$B,$B114)</f>
        <v>0</v>
      </c>
      <c r="N114" s="55">
        <f>SUMIFS($J:$J,$C:$C,Data!$B$7,$B:$B,$B114)</f>
        <v>0</v>
      </c>
      <c r="O114" s="55">
        <f>SUMIFS($J:$J,$C:$C,Data!$B$8,$B:$B,$B114)</f>
        <v>0</v>
      </c>
      <c r="P114" s="55">
        <f t="shared" si="20"/>
        <v>0</v>
      </c>
      <c r="Q114" s="55">
        <f t="shared" si="21"/>
        <v>0</v>
      </c>
      <c r="R114" s="25" t="b">
        <f>AND($L114="A",$C$5=Data!$G$24)</f>
        <v>0</v>
      </c>
      <c r="S114" s="25" t="b">
        <f>AND($L114="A",$C$5=Data!$G$23)</f>
        <v>0</v>
      </c>
      <c r="T114" s="55">
        <f t="shared" si="22"/>
        <v>0</v>
      </c>
      <c r="U114" s="55">
        <f t="shared" si="16"/>
        <v>0</v>
      </c>
      <c r="V114" s="25" t="b">
        <f>AND($L114="B",$C$6=Data!$G$24)</f>
        <v>0</v>
      </c>
      <c r="W114" s="25" t="b">
        <f>AND($L114="B",$C$6=Data!$G$23)</f>
        <v>0</v>
      </c>
      <c r="X114" s="55">
        <f t="shared" si="23"/>
        <v>0</v>
      </c>
      <c r="Y114" s="55">
        <f t="shared" si="17"/>
        <v>0</v>
      </c>
      <c r="Z114" s="25" t="b">
        <f>AND($L114="C",$C$7=Data!$G$24)</f>
        <v>0</v>
      </c>
      <c r="AA114" s="25" t="b">
        <f>AND($L114="C",$C$7=Data!$G$23)</f>
        <v>0</v>
      </c>
      <c r="AB114" s="55">
        <f t="shared" si="24"/>
        <v>0</v>
      </c>
      <c r="AC114" s="55">
        <f t="shared" si="18"/>
        <v>0</v>
      </c>
      <c r="AE114" s="55">
        <f t="shared" si="25"/>
        <v>0</v>
      </c>
      <c r="AG114" s="125" t="b">
        <f>OR(AND($C$5=Data!$G$24,K114="A"),AND($C$6=Data!$G$24,K114="B"),AND($C$7=Data!$G$24,K114="C"))*COUNTIFS(B:B,B114,K:K,K114,B:B,"&lt;&gt;"&amp;"",C:C,"&lt;&gt;"&amp;"")&gt;1</f>
        <v>0</v>
      </c>
      <c r="AH114" s="125" t="b">
        <f t="shared" si="26"/>
        <v>0</v>
      </c>
      <c r="AI114" s="55">
        <f t="shared" si="27"/>
        <v>0</v>
      </c>
    </row>
    <row r="115" spans="1:35" ht="30.75" customHeight="1" x14ac:dyDescent="0.25">
      <c r="A115" s="57"/>
      <c r="B115" s="57"/>
      <c r="C115" s="59"/>
      <c r="D115" s="119"/>
      <c r="E115" s="43"/>
      <c r="F115" s="43"/>
      <c r="G115" s="58"/>
      <c r="H115" s="123"/>
      <c r="I115" s="132"/>
      <c r="J115" s="135">
        <f t="shared" si="19"/>
        <v>0</v>
      </c>
      <c r="K115" s="64" t="str">
        <f t="shared" si="14"/>
        <v>0</v>
      </c>
      <c r="L115" s="65" t="str">
        <f t="shared" si="15"/>
        <v>0</v>
      </c>
      <c r="M115" s="55">
        <f>SUMIFS($J:$J,$C:$C,Data!$B$6,$B:$B,$B115)</f>
        <v>0</v>
      </c>
      <c r="N115" s="55">
        <f>SUMIFS($J:$J,$C:$C,Data!$B$7,$B:$B,$B115)</f>
        <v>0</v>
      </c>
      <c r="O115" s="55">
        <f>SUMIFS($J:$J,$C:$C,Data!$B$8,$B:$B,$B115)</f>
        <v>0</v>
      </c>
      <c r="P115" s="55">
        <f t="shared" si="20"/>
        <v>0</v>
      </c>
      <c r="Q115" s="55">
        <f t="shared" si="21"/>
        <v>0</v>
      </c>
      <c r="R115" s="25" t="b">
        <f>AND($L115="A",$C$5=Data!$G$24)</f>
        <v>0</v>
      </c>
      <c r="S115" s="25" t="b">
        <f>AND($L115="A",$C$5=Data!$G$23)</f>
        <v>0</v>
      </c>
      <c r="T115" s="55">
        <f t="shared" si="22"/>
        <v>0</v>
      </c>
      <c r="U115" s="55">
        <f t="shared" si="16"/>
        <v>0</v>
      </c>
      <c r="V115" s="25" t="b">
        <f>AND($L115="B",$C$6=Data!$G$24)</f>
        <v>0</v>
      </c>
      <c r="W115" s="25" t="b">
        <f>AND($L115="B",$C$6=Data!$G$23)</f>
        <v>0</v>
      </c>
      <c r="X115" s="55">
        <f t="shared" si="23"/>
        <v>0</v>
      </c>
      <c r="Y115" s="55">
        <f t="shared" si="17"/>
        <v>0</v>
      </c>
      <c r="Z115" s="25" t="b">
        <f>AND($L115="C",$C$7=Data!$G$24)</f>
        <v>0</v>
      </c>
      <c r="AA115" s="25" t="b">
        <f>AND($L115="C",$C$7=Data!$G$23)</f>
        <v>0</v>
      </c>
      <c r="AB115" s="55">
        <f t="shared" si="24"/>
        <v>0</v>
      </c>
      <c r="AC115" s="55">
        <f t="shared" si="18"/>
        <v>0</v>
      </c>
      <c r="AE115" s="55">
        <f t="shared" si="25"/>
        <v>0</v>
      </c>
      <c r="AG115" s="125" t="b">
        <f>OR(AND($C$5=Data!$G$24,K115="A"),AND($C$6=Data!$G$24,K115="B"),AND($C$7=Data!$G$24,K115="C"))*COUNTIFS(B:B,B115,K:K,K115,B:B,"&lt;&gt;"&amp;"",C:C,"&lt;&gt;"&amp;"")&gt;1</f>
        <v>0</v>
      </c>
      <c r="AH115" s="125" t="b">
        <f t="shared" si="26"/>
        <v>0</v>
      </c>
      <c r="AI115" s="55">
        <f t="shared" si="27"/>
        <v>0</v>
      </c>
    </row>
    <row r="116" spans="1:35" ht="30.75" customHeight="1" x14ac:dyDescent="0.25">
      <c r="A116" s="57"/>
      <c r="B116" s="57"/>
      <c r="C116" s="59"/>
      <c r="D116" s="119"/>
      <c r="E116" s="43"/>
      <c r="F116" s="43"/>
      <c r="G116" s="58"/>
      <c r="H116" s="123"/>
      <c r="I116" s="132"/>
      <c r="J116" s="135">
        <f t="shared" si="19"/>
        <v>0</v>
      </c>
      <c r="K116" s="64" t="str">
        <f t="shared" si="14"/>
        <v>0</v>
      </c>
      <c r="L116" s="65" t="str">
        <f t="shared" si="15"/>
        <v>0</v>
      </c>
      <c r="M116" s="55">
        <f>SUMIFS($J:$J,$C:$C,Data!$B$6,$B:$B,$B116)</f>
        <v>0</v>
      </c>
      <c r="N116" s="55">
        <f>SUMIFS($J:$J,$C:$C,Data!$B$7,$B:$B,$B116)</f>
        <v>0</v>
      </c>
      <c r="O116" s="55">
        <f>SUMIFS($J:$J,$C:$C,Data!$B$8,$B:$B,$B116)</f>
        <v>0</v>
      </c>
      <c r="P116" s="55">
        <f t="shared" si="20"/>
        <v>0</v>
      </c>
      <c r="Q116" s="55">
        <f t="shared" si="21"/>
        <v>0</v>
      </c>
      <c r="R116" s="25" t="b">
        <f>AND($L116="A",$C$5=Data!$G$24)</f>
        <v>0</v>
      </c>
      <c r="S116" s="25" t="b">
        <f>AND($L116="A",$C$5=Data!$G$23)</f>
        <v>0</v>
      </c>
      <c r="T116" s="55">
        <f t="shared" si="22"/>
        <v>0</v>
      </c>
      <c r="U116" s="55">
        <f t="shared" si="16"/>
        <v>0</v>
      </c>
      <c r="V116" s="25" t="b">
        <f>AND($L116="B",$C$6=Data!$G$24)</f>
        <v>0</v>
      </c>
      <c r="W116" s="25" t="b">
        <f>AND($L116="B",$C$6=Data!$G$23)</f>
        <v>0</v>
      </c>
      <c r="X116" s="55">
        <f t="shared" si="23"/>
        <v>0</v>
      </c>
      <c r="Y116" s="55">
        <f t="shared" si="17"/>
        <v>0</v>
      </c>
      <c r="Z116" s="25" t="b">
        <f>AND($L116="C",$C$7=Data!$G$24)</f>
        <v>0</v>
      </c>
      <c r="AA116" s="25" t="b">
        <f>AND($L116="C",$C$7=Data!$G$23)</f>
        <v>0</v>
      </c>
      <c r="AB116" s="55">
        <f t="shared" si="24"/>
        <v>0</v>
      </c>
      <c r="AC116" s="55">
        <f t="shared" si="18"/>
        <v>0</v>
      </c>
      <c r="AE116" s="55">
        <f t="shared" si="25"/>
        <v>0</v>
      </c>
      <c r="AG116" s="125" t="b">
        <f>OR(AND($C$5=Data!$G$24,K116="A"),AND($C$6=Data!$G$24,K116="B"),AND($C$7=Data!$G$24,K116="C"))*COUNTIFS(B:B,B116,K:K,K116,B:B,"&lt;&gt;"&amp;"",C:C,"&lt;&gt;"&amp;"")&gt;1</f>
        <v>0</v>
      </c>
      <c r="AH116" s="125" t="b">
        <f t="shared" si="26"/>
        <v>0</v>
      </c>
      <c r="AI116" s="55">
        <f t="shared" si="27"/>
        <v>0</v>
      </c>
    </row>
    <row r="117" spans="1:35" ht="30.75" customHeight="1" x14ac:dyDescent="0.25">
      <c r="A117" s="57"/>
      <c r="B117" s="57"/>
      <c r="C117" s="59"/>
      <c r="D117" s="119"/>
      <c r="E117" s="43"/>
      <c r="F117" s="43"/>
      <c r="G117" s="58"/>
      <c r="H117" s="123"/>
      <c r="I117" s="132"/>
      <c r="J117" s="135">
        <f t="shared" si="19"/>
        <v>0</v>
      </c>
      <c r="K117" s="64" t="str">
        <f t="shared" si="14"/>
        <v>0</v>
      </c>
      <c r="L117" s="65" t="str">
        <f t="shared" si="15"/>
        <v>0</v>
      </c>
      <c r="M117" s="55">
        <f>SUMIFS($J:$J,$C:$C,Data!$B$6,$B:$B,$B117)</f>
        <v>0</v>
      </c>
      <c r="N117" s="55">
        <f>SUMIFS($J:$J,$C:$C,Data!$B$7,$B:$B,$B117)</f>
        <v>0</v>
      </c>
      <c r="O117" s="55">
        <f>SUMIFS($J:$J,$C:$C,Data!$B$8,$B:$B,$B117)</f>
        <v>0</v>
      </c>
      <c r="P117" s="55">
        <f t="shared" si="20"/>
        <v>0</v>
      </c>
      <c r="Q117" s="55">
        <f t="shared" si="21"/>
        <v>0</v>
      </c>
      <c r="R117" s="25" t="b">
        <f>AND($L117="A",$C$5=Data!$G$24)</f>
        <v>0</v>
      </c>
      <c r="S117" s="25" t="b">
        <f>AND($L117="A",$C$5=Data!$G$23)</f>
        <v>0</v>
      </c>
      <c r="T117" s="55">
        <f t="shared" si="22"/>
        <v>0</v>
      </c>
      <c r="U117" s="55">
        <f t="shared" si="16"/>
        <v>0</v>
      </c>
      <c r="V117" s="25" t="b">
        <f>AND($L117="B",$C$6=Data!$G$24)</f>
        <v>0</v>
      </c>
      <c r="W117" s="25" t="b">
        <f>AND($L117="B",$C$6=Data!$G$23)</f>
        <v>0</v>
      </c>
      <c r="X117" s="55">
        <f t="shared" si="23"/>
        <v>0</v>
      </c>
      <c r="Y117" s="55">
        <f t="shared" si="17"/>
        <v>0</v>
      </c>
      <c r="Z117" s="25" t="b">
        <f>AND($L117="C",$C$7=Data!$G$24)</f>
        <v>0</v>
      </c>
      <c r="AA117" s="25" t="b">
        <f>AND($L117="C",$C$7=Data!$G$23)</f>
        <v>0</v>
      </c>
      <c r="AB117" s="55">
        <f t="shared" si="24"/>
        <v>0</v>
      </c>
      <c r="AC117" s="55">
        <f t="shared" si="18"/>
        <v>0</v>
      </c>
      <c r="AE117" s="55">
        <f t="shared" si="25"/>
        <v>0</v>
      </c>
      <c r="AG117" s="125" t="b">
        <f>OR(AND($C$5=Data!$G$24,K117="A"),AND($C$6=Data!$G$24,K117="B"),AND($C$7=Data!$G$24,K117="C"))*COUNTIFS(B:B,B117,K:K,K117,B:B,"&lt;&gt;"&amp;"",C:C,"&lt;&gt;"&amp;"")&gt;1</f>
        <v>0</v>
      </c>
      <c r="AH117" s="125" t="b">
        <f t="shared" si="26"/>
        <v>0</v>
      </c>
      <c r="AI117" s="55">
        <f t="shared" si="27"/>
        <v>0</v>
      </c>
    </row>
    <row r="118" spans="1:35" ht="30.75" customHeight="1" x14ac:dyDescent="0.25">
      <c r="A118" s="57"/>
      <c r="B118" s="57"/>
      <c r="C118" s="59"/>
      <c r="D118" s="119"/>
      <c r="E118" s="43"/>
      <c r="F118" s="43"/>
      <c r="G118" s="58"/>
      <c r="H118" s="123"/>
      <c r="I118" s="132"/>
      <c r="J118" s="135">
        <f t="shared" si="19"/>
        <v>0</v>
      </c>
      <c r="K118" s="64" t="str">
        <f t="shared" si="14"/>
        <v>0</v>
      </c>
      <c r="L118" s="65" t="str">
        <f t="shared" si="15"/>
        <v>0</v>
      </c>
      <c r="M118" s="55">
        <f>SUMIFS($J:$J,$C:$C,Data!$B$6,$B:$B,$B118)</f>
        <v>0</v>
      </c>
      <c r="N118" s="55">
        <f>SUMIFS($J:$J,$C:$C,Data!$B$7,$B:$B,$B118)</f>
        <v>0</v>
      </c>
      <c r="O118" s="55">
        <f>SUMIFS($J:$J,$C:$C,Data!$B$8,$B:$B,$B118)</f>
        <v>0</v>
      </c>
      <c r="P118" s="55">
        <f t="shared" si="20"/>
        <v>0</v>
      </c>
      <c r="Q118" s="55">
        <f t="shared" si="21"/>
        <v>0</v>
      </c>
      <c r="R118" s="25" t="b">
        <f>AND($L118="A",$C$5=Data!$G$24)</f>
        <v>0</v>
      </c>
      <c r="S118" s="25" t="b">
        <f>AND($L118="A",$C$5=Data!$G$23)</f>
        <v>0</v>
      </c>
      <c r="T118" s="55">
        <f t="shared" si="22"/>
        <v>0</v>
      </c>
      <c r="U118" s="55">
        <f t="shared" si="16"/>
        <v>0</v>
      </c>
      <c r="V118" s="25" t="b">
        <f>AND($L118="B",$C$6=Data!$G$24)</f>
        <v>0</v>
      </c>
      <c r="W118" s="25" t="b">
        <f>AND($L118="B",$C$6=Data!$G$23)</f>
        <v>0</v>
      </c>
      <c r="X118" s="55">
        <f t="shared" si="23"/>
        <v>0</v>
      </c>
      <c r="Y118" s="55">
        <f t="shared" si="17"/>
        <v>0</v>
      </c>
      <c r="Z118" s="25" t="b">
        <f>AND($L118="C",$C$7=Data!$G$24)</f>
        <v>0</v>
      </c>
      <c r="AA118" s="25" t="b">
        <f>AND($L118="C",$C$7=Data!$G$23)</f>
        <v>0</v>
      </c>
      <c r="AB118" s="55">
        <f t="shared" si="24"/>
        <v>0</v>
      </c>
      <c r="AC118" s="55">
        <f t="shared" si="18"/>
        <v>0</v>
      </c>
      <c r="AE118" s="55">
        <f t="shared" si="25"/>
        <v>0</v>
      </c>
      <c r="AG118" s="125" t="b">
        <f>OR(AND($C$5=Data!$G$24,K118="A"),AND($C$6=Data!$G$24,K118="B"),AND($C$7=Data!$G$24,K118="C"))*COUNTIFS(B:B,B118,K:K,K118,B:B,"&lt;&gt;"&amp;"",C:C,"&lt;&gt;"&amp;"")&gt;1</f>
        <v>0</v>
      </c>
      <c r="AH118" s="125" t="b">
        <f t="shared" si="26"/>
        <v>0</v>
      </c>
      <c r="AI118" s="55">
        <f t="shared" si="27"/>
        <v>0</v>
      </c>
    </row>
    <row r="119" spans="1:35" ht="30.75" customHeight="1" x14ac:dyDescent="0.25">
      <c r="A119" s="57"/>
      <c r="B119" s="57"/>
      <c r="C119" s="59"/>
      <c r="D119" s="119"/>
      <c r="E119" s="43"/>
      <c r="F119" s="43"/>
      <c r="G119" s="58"/>
      <c r="H119" s="123"/>
      <c r="I119" s="132"/>
      <c r="J119" s="135">
        <f t="shared" si="19"/>
        <v>0</v>
      </c>
      <c r="K119" s="64" t="str">
        <f t="shared" si="14"/>
        <v>0</v>
      </c>
      <c r="L119" s="65" t="str">
        <f t="shared" si="15"/>
        <v>0</v>
      </c>
      <c r="M119" s="55">
        <f>SUMIFS($J:$J,$C:$C,Data!$B$6,$B:$B,$B119)</f>
        <v>0</v>
      </c>
      <c r="N119" s="55">
        <f>SUMIFS($J:$J,$C:$C,Data!$B$7,$B:$B,$B119)</f>
        <v>0</v>
      </c>
      <c r="O119" s="55">
        <f>SUMIFS($J:$J,$C:$C,Data!$B$8,$B:$B,$B119)</f>
        <v>0</v>
      </c>
      <c r="P119" s="55">
        <f t="shared" si="20"/>
        <v>0</v>
      </c>
      <c r="Q119" s="55">
        <f t="shared" si="21"/>
        <v>0</v>
      </c>
      <c r="R119" s="25" t="b">
        <f>AND($L119="A",$C$5=Data!$G$24)</f>
        <v>0</v>
      </c>
      <c r="S119" s="25" t="b">
        <f>AND($L119="A",$C$5=Data!$G$23)</f>
        <v>0</v>
      </c>
      <c r="T119" s="55">
        <f t="shared" si="22"/>
        <v>0</v>
      </c>
      <c r="U119" s="55">
        <f t="shared" si="16"/>
        <v>0</v>
      </c>
      <c r="V119" s="25" t="b">
        <f>AND($L119="B",$C$6=Data!$G$24)</f>
        <v>0</v>
      </c>
      <c r="W119" s="25" t="b">
        <f>AND($L119="B",$C$6=Data!$G$23)</f>
        <v>0</v>
      </c>
      <c r="X119" s="55">
        <f t="shared" si="23"/>
        <v>0</v>
      </c>
      <c r="Y119" s="55">
        <f t="shared" si="17"/>
        <v>0</v>
      </c>
      <c r="Z119" s="25" t="b">
        <f>AND($L119="C",$C$7=Data!$G$24)</f>
        <v>0</v>
      </c>
      <c r="AA119" s="25" t="b">
        <f>AND($L119="C",$C$7=Data!$G$23)</f>
        <v>0</v>
      </c>
      <c r="AB119" s="55">
        <f t="shared" si="24"/>
        <v>0</v>
      </c>
      <c r="AC119" s="55">
        <f t="shared" si="18"/>
        <v>0</v>
      </c>
      <c r="AE119" s="55">
        <f t="shared" si="25"/>
        <v>0</v>
      </c>
      <c r="AG119" s="125" t="b">
        <f>OR(AND($C$5=Data!$G$24,K119="A"),AND($C$6=Data!$G$24,K119="B"),AND($C$7=Data!$G$24,K119="C"))*COUNTIFS(B:B,B119,K:K,K119,B:B,"&lt;&gt;"&amp;"",C:C,"&lt;&gt;"&amp;"")&gt;1</f>
        <v>0</v>
      </c>
      <c r="AH119" s="125" t="b">
        <f t="shared" si="26"/>
        <v>0</v>
      </c>
      <c r="AI119" s="55">
        <f t="shared" si="27"/>
        <v>0</v>
      </c>
    </row>
    <row r="120" spans="1:35" ht="30.75" customHeight="1" x14ac:dyDescent="0.25">
      <c r="A120" s="57"/>
      <c r="B120" s="57"/>
      <c r="C120" s="59"/>
      <c r="D120" s="119"/>
      <c r="E120" s="43"/>
      <c r="F120" s="43"/>
      <c r="G120" s="58"/>
      <c r="H120" s="123"/>
      <c r="I120" s="132"/>
      <c r="J120" s="135">
        <f t="shared" si="19"/>
        <v>0</v>
      </c>
      <c r="K120" s="64" t="str">
        <f t="shared" si="14"/>
        <v>0</v>
      </c>
      <c r="L120" s="65" t="str">
        <f t="shared" si="15"/>
        <v>0</v>
      </c>
      <c r="M120" s="55">
        <f>SUMIFS($J:$J,$C:$C,Data!$B$6,$B:$B,$B120)</f>
        <v>0</v>
      </c>
      <c r="N120" s="55">
        <f>SUMIFS($J:$J,$C:$C,Data!$B$7,$B:$B,$B120)</f>
        <v>0</v>
      </c>
      <c r="O120" s="55">
        <f>SUMIFS($J:$J,$C:$C,Data!$B$8,$B:$B,$B120)</f>
        <v>0</v>
      </c>
      <c r="P120" s="55">
        <f t="shared" si="20"/>
        <v>0</v>
      </c>
      <c r="Q120" s="55">
        <f t="shared" si="21"/>
        <v>0</v>
      </c>
      <c r="R120" s="25" t="b">
        <f>AND($L120="A",$C$5=Data!$G$24)</f>
        <v>0</v>
      </c>
      <c r="S120" s="25" t="b">
        <f>AND($L120="A",$C$5=Data!$G$23)</f>
        <v>0</v>
      </c>
      <c r="T120" s="55">
        <f t="shared" si="22"/>
        <v>0</v>
      </c>
      <c r="U120" s="55">
        <f t="shared" si="16"/>
        <v>0</v>
      </c>
      <c r="V120" s="25" t="b">
        <f>AND($L120="B",$C$6=Data!$G$24)</f>
        <v>0</v>
      </c>
      <c r="W120" s="25" t="b">
        <f>AND($L120="B",$C$6=Data!$G$23)</f>
        <v>0</v>
      </c>
      <c r="X120" s="55">
        <f t="shared" si="23"/>
        <v>0</v>
      </c>
      <c r="Y120" s="55">
        <f t="shared" si="17"/>
        <v>0</v>
      </c>
      <c r="Z120" s="25" t="b">
        <f>AND($L120="C",$C$7=Data!$G$24)</f>
        <v>0</v>
      </c>
      <c r="AA120" s="25" t="b">
        <f>AND($L120="C",$C$7=Data!$G$23)</f>
        <v>0</v>
      </c>
      <c r="AB120" s="55">
        <f t="shared" si="24"/>
        <v>0</v>
      </c>
      <c r="AC120" s="55">
        <f t="shared" si="18"/>
        <v>0</v>
      </c>
      <c r="AE120" s="55">
        <f t="shared" si="25"/>
        <v>0</v>
      </c>
      <c r="AG120" s="125" t="b">
        <f>OR(AND($C$5=Data!$G$24,K120="A"),AND($C$6=Data!$G$24,K120="B"),AND($C$7=Data!$G$24,K120="C"))*COUNTIFS(B:B,B120,K:K,K120,B:B,"&lt;&gt;"&amp;"",C:C,"&lt;&gt;"&amp;"")&gt;1</f>
        <v>0</v>
      </c>
      <c r="AH120" s="125" t="b">
        <f t="shared" si="26"/>
        <v>0</v>
      </c>
      <c r="AI120" s="55">
        <f t="shared" si="27"/>
        <v>0</v>
      </c>
    </row>
    <row r="121" spans="1:35" ht="30.75" customHeight="1" x14ac:dyDescent="0.25">
      <c r="A121" s="57"/>
      <c r="B121" s="57"/>
      <c r="C121" s="59"/>
      <c r="D121" s="119"/>
      <c r="E121" s="43"/>
      <c r="F121" s="43"/>
      <c r="G121" s="58"/>
      <c r="H121" s="123"/>
      <c r="I121" s="132"/>
      <c r="J121" s="135">
        <f t="shared" si="19"/>
        <v>0</v>
      </c>
      <c r="K121" s="64" t="str">
        <f t="shared" si="14"/>
        <v>0</v>
      </c>
      <c r="L121" s="65" t="str">
        <f t="shared" si="15"/>
        <v>0</v>
      </c>
      <c r="M121" s="55">
        <f>SUMIFS($J:$J,$C:$C,Data!$B$6,$B:$B,$B121)</f>
        <v>0</v>
      </c>
      <c r="N121" s="55">
        <f>SUMIFS($J:$J,$C:$C,Data!$B$7,$B:$B,$B121)</f>
        <v>0</v>
      </c>
      <c r="O121" s="55">
        <f>SUMIFS($J:$J,$C:$C,Data!$B$8,$B:$B,$B121)</f>
        <v>0</v>
      </c>
      <c r="P121" s="55">
        <f t="shared" si="20"/>
        <v>0</v>
      </c>
      <c r="Q121" s="55">
        <f t="shared" si="21"/>
        <v>0</v>
      </c>
      <c r="R121" s="25" t="b">
        <f>AND($L121="A",$C$5=Data!$G$24)</f>
        <v>0</v>
      </c>
      <c r="S121" s="25" t="b">
        <f>AND($L121="A",$C$5=Data!$G$23)</f>
        <v>0</v>
      </c>
      <c r="T121" s="55">
        <f t="shared" si="22"/>
        <v>0</v>
      </c>
      <c r="U121" s="55">
        <f t="shared" si="16"/>
        <v>0</v>
      </c>
      <c r="V121" s="25" t="b">
        <f>AND($L121="B",$C$6=Data!$G$24)</f>
        <v>0</v>
      </c>
      <c r="W121" s="25" t="b">
        <f>AND($L121="B",$C$6=Data!$G$23)</f>
        <v>0</v>
      </c>
      <c r="X121" s="55">
        <f t="shared" si="23"/>
        <v>0</v>
      </c>
      <c r="Y121" s="55">
        <f t="shared" si="17"/>
        <v>0</v>
      </c>
      <c r="Z121" s="25" t="b">
        <f>AND($L121="C",$C$7=Data!$G$24)</f>
        <v>0</v>
      </c>
      <c r="AA121" s="25" t="b">
        <f>AND($L121="C",$C$7=Data!$G$23)</f>
        <v>0</v>
      </c>
      <c r="AB121" s="55">
        <f t="shared" si="24"/>
        <v>0</v>
      </c>
      <c r="AC121" s="55">
        <f t="shared" si="18"/>
        <v>0</v>
      </c>
      <c r="AE121" s="55">
        <f t="shared" si="25"/>
        <v>0</v>
      </c>
      <c r="AG121" s="125" t="b">
        <f>OR(AND($C$5=Data!$G$24,K121="A"),AND($C$6=Data!$G$24,K121="B"),AND($C$7=Data!$G$24,K121="C"))*COUNTIFS(B:B,B121,K:K,K121,B:B,"&lt;&gt;"&amp;"",C:C,"&lt;&gt;"&amp;"")&gt;1</f>
        <v>0</v>
      </c>
      <c r="AH121" s="125" t="b">
        <f t="shared" si="26"/>
        <v>0</v>
      </c>
      <c r="AI121" s="55">
        <f t="shared" si="27"/>
        <v>0</v>
      </c>
    </row>
    <row r="122" spans="1:35" ht="30.75" customHeight="1" x14ac:dyDescent="0.25">
      <c r="A122" s="57"/>
      <c r="B122" s="57"/>
      <c r="C122" s="59"/>
      <c r="D122" s="119"/>
      <c r="E122" s="43"/>
      <c r="F122" s="43"/>
      <c r="G122" s="58"/>
      <c r="H122" s="123"/>
      <c r="I122" s="132"/>
      <c r="J122" s="135">
        <f t="shared" si="19"/>
        <v>0</v>
      </c>
      <c r="K122" s="64" t="str">
        <f t="shared" si="14"/>
        <v>0</v>
      </c>
      <c r="L122" s="65" t="str">
        <f t="shared" si="15"/>
        <v>0</v>
      </c>
      <c r="M122" s="55">
        <f>SUMIFS($J:$J,$C:$C,Data!$B$6,$B:$B,$B122)</f>
        <v>0</v>
      </c>
      <c r="N122" s="55">
        <f>SUMIFS($J:$J,$C:$C,Data!$B$7,$B:$B,$B122)</f>
        <v>0</v>
      </c>
      <c r="O122" s="55">
        <f>SUMIFS($J:$J,$C:$C,Data!$B$8,$B:$B,$B122)</f>
        <v>0</v>
      </c>
      <c r="P122" s="55">
        <f t="shared" si="20"/>
        <v>0</v>
      </c>
      <c r="Q122" s="55">
        <f t="shared" si="21"/>
        <v>0</v>
      </c>
      <c r="R122" s="25" t="b">
        <f>AND($L122="A",$C$5=Data!$G$24)</f>
        <v>0</v>
      </c>
      <c r="S122" s="25" t="b">
        <f>AND($L122="A",$C$5=Data!$G$23)</f>
        <v>0</v>
      </c>
      <c r="T122" s="55">
        <f t="shared" si="22"/>
        <v>0</v>
      </c>
      <c r="U122" s="55">
        <f t="shared" si="16"/>
        <v>0</v>
      </c>
      <c r="V122" s="25" t="b">
        <f>AND($L122="B",$C$6=Data!$G$24)</f>
        <v>0</v>
      </c>
      <c r="W122" s="25" t="b">
        <f>AND($L122="B",$C$6=Data!$G$23)</f>
        <v>0</v>
      </c>
      <c r="X122" s="55">
        <f t="shared" si="23"/>
        <v>0</v>
      </c>
      <c r="Y122" s="55">
        <f t="shared" si="17"/>
        <v>0</v>
      </c>
      <c r="Z122" s="25" t="b">
        <f>AND($L122="C",$C$7=Data!$G$24)</f>
        <v>0</v>
      </c>
      <c r="AA122" s="25" t="b">
        <f>AND($L122="C",$C$7=Data!$G$23)</f>
        <v>0</v>
      </c>
      <c r="AB122" s="55">
        <f t="shared" si="24"/>
        <v>0</v>
      </c>
      <c r="AC122" s="55">
        <f t="shared" si="18"/>
        <v>0</v>
      </c>
      <c r="AE122" s="55">
        <f t="shared" si="25"/>
        <v>0</v>
      </c>
      <c r="AG122" s="125" t="b">
        <f>OR(AND($C$5=Data!$G$24,K122="A"),AND($C$6=Data!$G$24,K122="B"),AND($C$7=Data!$G$24,K122="C"))*COUNTIFS(B:B,B122,K:K,K122,B:B,"&lt;&gt;"&amp;"",C:C,"&lt;&gt;"&amp;"")&gt;1</f>
        <v>0</v>
      </c>
      <c r="AH122" s="125" t="b">
        <f t="shared" si="26"/>
        <v>0</v>
      </c>
      <c r="AI122" s="55">
        <f t="shared" si="27"/>
        <v>0</v>
      </c>
    </row>
    <row r="123" spans="1:35" ht="30.75" customHeight="1" x14ac:dyDescent="0.25">
      <c r="A123" s="57"/>
      <c r="B123" s="57"/>
      <c r="C123" s="59"/>
      <c r="D123" s="119"/>
      <c r="E123" s="43"/>
      <c r="F123" s="43"/>
      <c r="G123" s="58"/>
      <c r="H123" s="123"/>
      <c r="I123" s="132"/>
      <c r="J123" s="135">
        <f t="shared" si="19"/>
        <v>0</v>
      </c>
      <c r="K123" s="64" t="str">
        <f t="shared" si="14"/>
        <v>0</v>
      </c>
      <c r="L123" s="65" t="str">
        <f t="shared" si="15"/>
        <v>0</v>
      </c>
      <c r="M123" s="55">
        <f>SUMIFS($J:$J,$C:$C,Data!$B$6,$B:$B,$B123)</f>
        <v>0</v>
      </c>
      <c r="N123" s="55">
        <f>SUMIFS($J:$J,$C:$C,Data!$B$7,$B:$B,$B123)</f>
        <v>0</v>
      </c>
      <c r="O123" s="55">
        <f>SUMIFS($J:$J,$C:$C,Data!$B$8,$B:$B,$B123)</f>
        <v>0</v>
      </c>
      <c r="P123" s="55">
        <f t="shared" si="20"/>
        <v>0</v>
      </c>
      <c r="Q123" s="55">
        <f t="shared" si="21"/>
        <v>0</v>
      </c>
      <c r="R123" s="25" t="b">
        <f>AND($L123="A",$C$5=Data!$G$24)</f>
        <v>0</v>
      </c>
      <c r="S123" s="25" t="b">
        <f>AND($L123="A",$C$5=Data!$G$23)</f>
        <v>0</v>
      </c>
      <c r="T123" s="55">
        <f t="shared" si="22"/>
        <v>0</v>
      </c>
      <c r="U123" s="55">
        <f t="shared" si="16"/>
        <v>0</v>
      </c>
      <c r="V123" s="25" t="b">
        <f>AND($L123="B",$C$6=Data!$G$24)</f>
        <v>0</v>
      </c>
      <c r="W123" s="25" t="b">
        <f>AND($L123="B",$C$6=Data!$G$23)</f>
        <v>0</v>
      </c>
      <c r="X123" s="55">
        <f t="shared" si="23"/>
        <v>0</v>
      </c>
      <c r="Y123" s="55">
        <f t="shared" si="17"/>
        <v>0</v>
      </c>
      <c r="Z123" s="25" t="b">
        <f>AND($L123="C",$C$7=Data!$G$24)</f>
        <v>0</v>
      </c>
      <c r="AA123" s="25" t="b">
        <f>AND($L123="C",$C$7=Data!$G$23)</f>
        <v>0</v>
      </c>
      <c r="AB123" s="55">
        <f t="shared" si="24"/>
        <v>0</v>
      </c>
      <c r="AC123" s="55">
        <f t="shared" si="18"/>
        <v>0</v>
      </c>
      <c r="AE123" s="55">
        <f t="shared" si="25"/>
        <v>0</v>
      </c>
      <c r="AG123" s="125" t="b">
        <f>OR(AND($C$5=Data!$G$24,K123="A"),AND($C$6=Data!$G$24,K123="B"),AND($C$7=Data!$G$24,K123="C"))*COUNTIFS(B:B,B123,K:K,K123,B:B,"&lt;&gt;"&amp;"",C:C,"&lt;&gt;"&amp;"")&gt;1</f>
        <v>0</v>
      </c>
      <c r="AH123" s="125" t="b">
        <f t="shared" si="26"/>
        <v>0</v>
      </c>
      <c r="AI123" s="55">
        <f t="shared" si="27"/>
        <v>0</v>
      </c>
    </row>
    <row r="124" spans="1:35" ht="30.75" customHeight="1" x14ac:dyDescent="0.25">
      <c r="A124" s="57"/>
      <c r="B124" s="57"/>
      <c r="C124" s="59"/>
      <c r="D124" s="119"/>
      <c r="E124" s="43"/>
      <c r="F124" s="43"/>
      <c r="G124" s="58"/>
      <c r="H124" s="123"/>
      <c r="I124" s="132"/>
      <c r="J124" s="135">
        <f t="shared" si="19"/>
        <v>0</v>
      </c>
      <c r="K124" s="64" t="str">
        <f t="shared" si="14"/>
        <v>0</v>
      </c>
      <c r="L124" s="65" t="str">
        <f t="shared" si="15"/>
        <v>0</v>
      </c>
      <c r="M124" s="55">
        <f>SUMIFS($J:$J,$C:$C,Data!$B$6,$B:$B,$B124)</f>
        <v>0</v>
      </c>
      <c r="N124" s="55">
        <f>SUMIFS($J:$J,$C:$C,Data!$B$7,$B:$B,$B124)</f>
        <v>0</v>
      </c>
      <c r="O124" s="55">
        <f>SUMIFS($J:$J,$C:$C,Data!$B$8,$B:$B,$B124)</f>
        <v>0</v>
      </c>
      <c r="P124" s="55">
        <f t="shared" si="20"/>
        <v>0</v>
      </c>
      <c r="Q124" s="55">
        <f t="shared" si="21"/>
        <v>0</v>
      </c>
      <c r="R124" s="25" t="b">
        <f>AND($L124="A",$C$5=Data!$G$24)</f>
        <v>0</v>
      </c>
      <c r="S124" s="25" t="b">
        <f>AND($L124="A",$C$5=Data!$G$23)</f>
        <v>0</v>
      </c>
      <c r="T124" s="55">
        <f t="shared" si="22"/>
        <v>0</v>
      </c>
      <c r="U124" s="55">
        <f t="shared" si="16"/>
        <v>0</v>
      </c>
      <c r="V124" s="25" t="b">
        <f>AND($L124="B",$C$6=Data!$G$24)</f>
        <v>0</v>
      </c>
      <c r="W124" s="25" t="b">
        <f>AND($L124="B",$C$6=Data!$G$23)</f>
        <v>0</v>
      </c>
      <c r="X124" s="55">
        <f t="shared" si="23"/>
        <v>0</v>
      </c>
      <c r="Y124" s="55">
        <f t="shared" si="17"/>
        <v>0</v>
      </c>
      <c r="Z124" s="25" t="b">
        <f>AND($L124="C",$C$7=Data!$G$24)</f>
        <v>0</v>
      </c>
      <c r="AA124" s="25" t="b">
        <f>AND($L124="C",$C$7=Data!$G$23)</f>
        <v>0</v>
      </c>
      <c r="AB124" s="55">
        <f t="shared" si="24"/>
        <v>0</v>
      </c>
      <c r="AC124" s="55">
        <f t="shared" si="18"/>
        <v>0</v>
      </c>
      <c r="AE124" s="55">
        <f t="shared" si="25"/>
        <v>0</v>
      </c>
      <c r="AG124" s="125" t="b">
        <f>OR(AND($C$5=Data!$G$24,K124="A"),AND($C$6=Data!$G$24,K124="B"),AND($C$7=Data!$G$24,K124="C"))*COUNTIFS(B:B,B124,K:K,K124,B:B,"&lt;&gt;"&amp;"",C:C,"&lt;&gt;"&amp;"")&gt;1</f>
        <v>0</v>
      </c>
      <c r="AH124" s="125" t="b">
        <f t="shared" si="26"/>
        <v>0</v>
      </c>
      <c r="AI124" s="55">
        <f t="shared" si="27"/>
        <v>0</v>
      </c>
    </row>
    <row r="125" spans="1:35" ht="30.75" customHeight="1" x14ac:dyDescent="0.25">
      <c r="A125" s="57"/>
      <c r="B125" s="57"/>
      <c r="C125" s="59"/>
      <c r="D125" s="119"/>
      <c r="E125" s="43"/>
      <c r="F125" s="43"/>
      <c r="G125" s="58"/>
      <c r="H125" s="123"/>
      <c r="I125" s="132"/>
      <c r="J125" s="135">
        <f t="shared" si="19"/>
        <v>0</v>
      </c>
      <c r="K125" s="64" t="str">
        <f t="shared" si="14"/>
        <v>0</v>
      </c>
      <c r="L125" s="65" t="str">
        <f t="shared" si="15"/>
        <v>0</v>
      </c>
      <c r="M125" s="55">
        <f>SUMIFS($J:$J,$C:$C,Data!$B$6,$B:$B,$B125)</f>
        <v>0</v>
      </c>
      <c r="N125" s="55">
        <f>SUMIFS($J:$J,$C:$C,Data!$B$7,$B:$B,$B125)</f>
        <v>0</v>
      </c>
      <c r="O125" s="55">
        <f>SUMIFS($J:$J,$C:$C,Data!$B$8,$B:$B,$B125)</f>
        <v>0</v>
      </c>
      <c r="P125" s="55">
        <f t="shared" si="20"/>
        <v>0</v>
      </c>
      <c r="Q125" s="55">
        <f t="shared" si="21"/>
        <v>0</v>
      </c>
      <c r="R125" s="25" t="b">
        <f>AND($L125="A",$C$5=Data!$G$24)</f>
        <v>0</v>
      </c>
      <c r="S125" s="25" t="b">
        <f>AND($L125="A",$C$5=Data!$G$23)</f>
        <v>0</v>
      </c>
      <c r="T125" s="55">
        <f t="shared" si="22"/>
        <v>0</v>
      </c>
      <c r="U125" s="55">
        <f t="shared" si="16"/>
        <v>0</v>
      </c>
      <c r="V125" s="25" t="b">
        <f>AND($L125="B",$C$6=Data!$G$24)</f>
        <v>0</v>
      </c>
      <c r="W125" s="25" t="b">
        <f>AND($L125="B",$C$6=Data!$G$23)</f>
        <v>0</v>
      </c>
      <c r="X125" s="55">
        <f t="shared" si="23"/>
        <v>0</v>
      </c>
      <c r="Y125" s="55">
        <f t="shared" si="17"/>
        <v>0</v>
      </c>
      <c r="Z125" s="25" t="b">
        <f>AND($L125="C",$C$7=Data!$G$24)</f>
        <v>0</v>
      </c>
      <c r="AA125" s="25" t="b">
        <f>AND($L125="C",$C$7=Data!$G$23)</f>
        <v>0</v>
      </c>
      <c r="AB125" s="55">
        <f t="shared" si="24"/>
        <v>0</v>
      </c>
      <c r="AC125" s="55">
        <f t="shared" si="18"/>
        <v>0</v>
      </c>
      <c r="AE125" s="55">
        <f t="shared" si="25"/>
        <v>0</v>
      </c>
      <c r="AG125" s="125" t="b">
        <f>OR(AND($C$5=Data!$G$24,K125="A"),AND($C$6=Data!$G$24,K125="B"),AND($C$7=Data!$G$24,K125="C"))*COUNTIFS(B:B,B125,K:K,K125,B:B,"&lt;&gt;"&amp;"",C:C,"&lt;&gt;"&amp;"")&gt;1</f>
        <v>0</v>
      </c>
      <c r="AH125" s="125" t="b">
        <f t="shared" si="26"/>
        <v>0</v>
      </c>
      <c r="AI125" s="55">
        <f t="shared" si="27"/>
        <v>0</v>
      </c>
    </row>
    <row r="126" spans="1:35" ht="30.75" customHeight="1" x14ac:dyDescent="0.25">
      <c r="A126" s="57"/>
      <c r="B126" s="57"/>
      <c r="C126" s="59"/>
      <c r="D126" s="119"/>
      <c r="E126" s="43"/>
      <c r="F126" s="43"/>
      <c r="G126" s="58"/>
      <c r="H126" s="123"/>
      <c r="I126" s="132"/>
      <c r="J126" s="135">
        <f t="shared" si="19"/>
        <v>0</v>
      </c>
      <c r="K126" s="64" t="str">
        <f t="shared" si="14"/>
        <v>0</v>
      </c>
      <c r="L126" s="65" t="str">
        <f t="shared" si="15"/>
        <v>0</v>
      </c>
      <c r="M126" s="55">
        <f>SUMIFS($J:$J,$C:$C,Data!$B$6,$B:$B,$B126)</f>
        <v>0</v>
      </c>
      <c r="N126" s="55">
        <f>SUMIFS($J:$J,$C:$C,Data!$B$7,$B:$B,$B126)</f>
        <v>0</v>
      </c>
      <c r="O126" s="55">
        <f>SUMIFS($J:$J,$C:$C,Data!$B$8,$B:$B,$B126)</f>
        <v>0</v>
      </c>
      <c r="P126" s="55">
        <f t="shared" si="20"/>
        <v>0</v>
      </c>
      <c r="Q126" s="55">
        <f t="shared" si="21"/>
        <v>0</v>
      </c>
      <c r="R126" s="25" t="b">
        <f>AND($L126="A",$C$5=Data!$G$24)</f>
        <v>0</v>
      </c>
      <c r="S126" s="25" t="b">
        <f>AND($L126="A",$C$5=Data!$G$23)</f>
        <v>0</v>
      </c>
      <c r="T126" s="55">
        <f t="shared" si="22"/>
        <v>0</v>
      </c>
      <c r="U126" s="55">
        <f t="shared" si="16"/>
        <v>0</v>
      </c>
      <c r="V126" s="25" t="b">
        <f>AND($L126="B",$C$6=Data!$G$24)</f>
        <v>0</v>
      </c>
      <c r="W126" s="25" t="b">
        <f>AND($L126="B",$C$6=Data!$G$23)</f>
        <v>0</v>
      </c>
      <c r="X126" s="55">
        <f t="shared" si="23"/>
        <v>0</v>
      </c>
      <c r="Y126" s="55">
        <f t="shared" si="17"/>
        <v>0</v>
      </c>
      <c r="Z126" s="25" t="b">
        <f>AND($L126="C",$C$7=Data!$G$24)</f>
        <v>0</v>
      </c>
      <c r="AA126" s="25" t="b">
        <f>AND($L126="C",$C$7=Data!$G$23)</f>
        <v>0</v>
      </c>
      <c r="AB126" s="55">
        <f t="shared" si="24"/>
        <v>0</v>
      </c>
      <c r="AC126" s="55">
        <f t="shared" si="18"/>
        <v>0</v>
      </c>
      <c r="AE126" s="55">
        <f t="shared" si="25"/>
        <v>0</v>
      </c>
      <c r="AG126" s="125" t="b">
        <f>OR(AND($C$5=Data!$G$24,K126="A"),AND($C$6=Data!$G$24,K126="B"),AND($C$7=Data!$G$24,K126="C"))*COUNTIFS(B:B,B126,K:K,K126,B:B,"&lt;&gt;"&amp;"",C:C,"&lt;&gt;"&amp;"")&gt;1</f>
        <v>0</v>
      </c>
      <c r="AH126" s="125" t="b">
        <f t="shared" si="26"/>
        <v>0</v>
      </c>
      <c r="AI126" s="55">
        <f t="shared" si="27"/>
        <v>0</v>
      </c>
    </row>
    <row r="127" spans="1:35" ht="30.75" customHeight="1" x14ac:dyDescent="0.25">
      <c r="A127" s="57"/>
      <c r="B127" s="57"/>
      <c r="C127" s="59"/>
      <c r="D127" s="119"/>
      <c r="E127" s="43"/>
      <c r="F127" s="43"/>
      <c r="G127" s="58"/>
      <c r="H127" s="123"/>
      <c r="I127" s="132"/>
      <c r="J127" s="135">
        <f t="shared" si="19"/>
        <v>0</v>
      </c>
      <c r="K127" s="64" t="str">
        <f t="shared" si="14"/>
        <v>0</v>
      </c>
      <c r="L127" s="65" t="str">
        <f t="shared" si="15"/>
        <v>0</v>
      </c>
      <c r="M127" s="55">
        <f>SUMIFS($J:$J,$C:$C,Data!$B$6,$B:$B,$B127)</f>
        <v>0</v>
      </c>
      <c r="N127" s="55">
        <f>SUMIFS($J:$J,$C:$C,Data!$B$7,$B:$B,$B127)</f>
        <v>0</v>
      </c>
      <c r="O127" s="55">
        <f>SUMIFS($J:$J,$C:$C,Data!$B$8,$B:$B,$B127)</f>
        <v>0</v>
      </c>
      <c r="P127" s="55">
        <f t="shared" si="20"/>
        <v>0</v>
      </c>
      <c r="Q127" s="55">
        <f t="shared" si="21"/>
        <v>0</v>
      </c>
      <c r="R127" s="25" t="b">
        <f>AND($L127="A",$C$5=Data!$G$24)</f>
        <v>0</v>
      </c>
      <c r="S127" s="25" t="b">
        <f>AND($L127="A",$C$5=Data!$G$23)</f>
        <v>0</v>
      </c>
      <c r="T127" s="55">
        <f t="shared" si="22"/>
        <v>0</v>
      </c>
      <c r="U127" s="55">
        <f t="shared" si="16"/>
        <v>0</v>
      </c>
      <c r="V127" s="25" t="b">
        <f>AND($L127="B",$C$6=Data!$G$24)</f>
        <v>0</v>
      </c>
      <c r="W127" s="25" t="b">
        <f>AND($L127="B",$C$6=Data!$G$23)</f>
        <v>0</v>
      </c>
      <c r="X127" s="55">
        <f t="shared" si="23"/>
        <v>0</v>
      </c>
      <c r="Y127" s="55">
        <f t="shared" si="17"/>
        <v>0</v>
      </c>
      <c r="Z127" s="25" t="b">
        <f>AND($L127="C",$C$7=Data!$G$24)</f>
        <v>0</v>
      </c>
      <c r="AA127" s="25" t="b">
        <f>AND($L127="C",$C$7=Data!$G$23)</f>
        <v>0</v>
      </c>
      <c r="AB127" s="55">
        <f t="shared" si="24"/>
        <v>0</v>
      </c>
      <c r="AC127" s="55">
        <f t="shared" si="18"/>
        <v>0</v>
      </c>
      <c r="AE127" s="55">
        <f t="shared" si="25"/>
        <v>0</v>
      </c>
      <c r="AG127" s="125" t="b">
        <f>OR(AND($C$5=Data!$G$24,K127="A"),AND($C$6=Data!$G$24,K127="B"),AND($C$7=Data!$G$24,K127="C"))*COUNTIFS(B:B,B127,K:K,K127,B:B,"&lt;&gt;"&amp;"",C:C,"&lt;&gt;"&amp;"")&gt;1</f>
        <v>0</v>
      </c>
      <c r="AH127" s="125" t="b">
        <f t="shared" si="26"/>
        <v>0</v>
      </c>
      <c r="AI127" s="55">
        <f t="shared" si="27"/>
        <v>0</v>
      </c>
    </row>
    <row r="128" spans="1:35" ht="30.75" customHeight="1" x14ac:dyDescent="0.25">
      <c r="A128" s="57"/>
      <c r="B128" s="57"/>
      <c r="C128" s="59"/>
      <c r="D128" s="119"/>
      <c r="E128" s="43"/>
      <c r="F128" s="43"/>
      <c r="G128" s="58"/>
      <c r="H128" s="123"/>
      <c r="I128" s="132"/>
      <c r="J128" s="135">
        <f t="shared" si="19"/>
        <v>0</v>
      </c>
      <c r="K128" s="64" t="str">
        <f t="shared" si="14"/>
        <v>0</v>
      </c>
      <c r="L128" s="65" t="str">
        <f t="shared" si="15"/>
        <v>0</v>
      </c>
      <c r="M128" s="55">
        <f>SUMIFS($J:$J,$C:$C,Data!$B$6,$B:$B,$B128)</f>
        <v>0</v>
      </c>
      <c r="N128" s="55">
        <f>SUMIFS($J:$J,$C:$C,Data!$B$7,$B:$B,$B128)</f>
        <v>0</v>
      </c>
      <c r="O128" s="55">
        <f>SUMIFS($J:$J,$C:$C,Data!$B$8,$B:$B,$B128)</f>
        <v>0</v>
      </c>
      <c r="P128" s="55">
        <f t="shared" si="20"/>
        <v>0</v>
      </c>
      <c r="Q128" s="55">
        <f t="shared" si="21"/>
        <v>0</v>
      </c>
      <c r="R128" s="25" t="b">
        <f>AND($L128="A",$C$5=Data!$G$24)</f>
        <v>0</v>
      </c>
      <c r="S128" s="25" t="b">
        <f>AND($L128="A",$C$5=Data!$G$23)</f>
        <v>0</v>
      </c>
      <c r="T128" s="55">
        <f t="shared" si="22"/>
        <v>0</v>
      </c>
      <c r="U128" s="55">
        <f t="shared" si="16"/>
        <v>0</v>
      </c>
      <c r="V128" s="25" t="b">
        <f>AND($L128="B",$C$6=Data!$G$24)</f>
        <v>0</v>
      </c>
      <c r="W128" s="25" t="b">
        <f>AND($L128="B",$C$6=Data!$G$23)</f>
        <v>0</v>
      </c>
      <c r="X128" s="55">
        <f t="shared" si="23"/>
        <v>0</v>
      </c>
      <c r="Y128" s="55">
        <f t="shared" si="17"/>
        <v>0</v>
      </c>
      <c r="Z128" s="25" t="b">
        <f>AND($L128="C",$C$7=Data!$G$24)</f>
        <v>0</v>
      </c>
      <c r="AA128" s="25" t="b">
        <f>AND($L128="C",$C$7=Data!$G$23)</f>
        <v>0</v>
      </c>
      <c r="AB128" s="55">
        <f t="shared" si="24"/>
        <v>0</v>
      </c>
      <c r="AC128" s="55">
        <f t="shared" si="18"/>
        <v>0</v>
      </c>
      <c r="AE128" s="55">
        <f t="shared" si="25"/>
        <v>0</v>
      </c>
      <c r="AG128" s="125" t="b">
        <f>OR(AND($C$5=Data!$G$24,K128="A"),AND($C$6=Data!$G$24,K128="B"),AND($C$7=Data!$G$24,K128="C"))*COUNTIFS(B:B,B128,K:K,K128,B:B,"&lt;&gt;"&amp;"",C:C,"&lt;&gt;"&amp;"")&gt;1</f>
        <v>0</v>
      </c>
      <c r="AH128" s="125" t="b">
        <f t="shared" si="26"/>
        <v>0</v>
      </c>
      <c r="AI128" s="55">
        <f t="shared" si="27"/>
        <v>0</v>
      </c>
    </row>
    <row r="129" spans="1:35" ht="30.75" customHeight="1" x14ac:dyDescent="0.25">
      <c r="A129" s="57"/>
      <c r="B129" s="57"/>
      <c r="C129" s="59"/>
      <c r="D129" s="119"/>
      <c r="E129" s="43"/>
      <c r="F129" s="43"/>
      <c r="G129" s="58"/>
      <c r="H129" s="123"/>
      <c r="I129" s="132"/>
      <c r="J129" s="135">
        <f t="shared" si="19"/>
        <v>0</v>
      </c>
      <c r="K129" s="64" t="str">
        <f t="shared" si="14"/>
        <v>0</v>
      </c>
      <c r="L129" s="65" t="str">
        <f t="shared" si="15"/>
        <v>0</v>
      </c>
      <c r="M129" s="55">
        <f>SUMIFS($J:$J,$C:$C,Data!$B$6,$B:$B,$B129)</f>
        <v>0</v>
      </c>
      <c r="N129" s="55">
        <f>SUMIFS($J:$J,$C:$C,Data!$B$7,$B:$B,$B129)</f>
        <v>0</v>
      </c>
      <c r="O129" s="55">
        <f>SUMIFS($J:$J,$C:$C,Data!$B$8,$B:$B,$B129)</f>
        <v>0</v>
      </c>
      <c r="P129" s="55">
        <f t="shared" si="20"/>
        <v>0</v>
      </c>
      <c r="Q129" s="55">
        <f t="shared" si="21"/>
        <v>0</v>
      </c>
      <c r="R129" s="25" t="b">
        <f>AND($L129="A",$C$5=Data!$G$24)</f>
        <v>0</v>
      </c>
      <c r="S129" s="25" t="b">
        <f>AND($L129="A",$C$5=Data!$G$23)</f>
        <v>0</v>
      </c>
      <c r="T129" s="55">
        <f t="shared" si="22"/>
        <v>0</v>
      </c>
      <c r="U129" s="55">
        <f t="shared" si="16"/>
        <v>0</v>
      </c>
      <c r="V129" s="25" t="b">
        <f>AND($L129="B",$C$6=Data!$G$24)</f>
        <v>0</v>
      </c>
      <c r="W129" s="25" t="b">
        <f>AND($L129="B",$C$6=Data!$G$23)</f>
        <v>0</v>
      </c>
      <c r="X129" s="55">
        <f t="shared" si="23"/>
        <v>0</v>
      </c>
      <c r="Y129" s="55">
        <f t="shared" si="17"/>
        <v>0</v>
      </c>
      <c r="Z129" s="25" t="b">
        <f>AND($L129="C",$C$7=Data!$G$24)</f>
        <v>0</v>
      </c>
      <c r="AA129" s="25" t="b">
        <f>AND($L129="C",$C$7=Data!$G$23)</f>
        <v>0</v>
      </c>
      <c r="AB129" s="55">
        <f t="shared" si="24"/>
        <v>0</v>
      </c>
      <c r="AC129" s="55">
        <f t="shared" si="18"/>
        <v>0</v>
      </c>
      <c r="AE129" s="55">
        <f t="shared" si="25"/>
        <v>0</v>
      </c>
      <c r="AG129" s="125" t="b">
        <f>OR(AND($C$5=Data!$G$24,K129="A"),AND($C$6=Data!$G$24,K129="B"),AND($C$7=Data!$G$24,K129="C"))*COUNTIFS(B:B,B129,K:K,K129,B:B,"&lt;&gt;"&amp;"",C:C,"&lt;&gt;"&amp;"")&gt;1</f>
        <v>0</v>
      </c>
      <c r="AH129" s="125" t="b">
        <f t="shared" si="26"/>
        <v>0</v>
      </c>
      <c r="AI129" s="55">
        <f t="shared" si="27"/>
        <v>0</v>
      </c>
    </row>
    <row r="130" spans="1:35" ht="30.75" customHeight="1" x14ac:dyDescent="0.25">
      <c r="A130" s="57"/>
      <c r="B130" s="57"/>
      <c r="C130" s="59"/>
      <c r="D130" s="119"/>
      <c r="E130" s="43"/>
      <c r="F130" s="43"/>
      <c r="G130" s="58"/>
      <c r="H130" s="123"/>
      <c r="I130" s="132"/>
      <c r="J130" s="135">
        <f t="shared" si="19"/>
        <v>0</v>
      </c>
      <c r="K130" s="64" t="str">
        <f t="shared" si="14"/>
        <v>0</v>
      </c>
      <c r="L130" s="65" t="str">
        <f t="shared" si="15"/>
        <v>0</v>
      </c>
      <c r="M130" s="55">
        <f>SUMIFS($J:$J,$C:$C,Data!$B$6,$B:$B,$B130)</f>
        <v>0</v>
      </c>
      <c r="N130" s="55">
        <f>SUMIFS($J:$J,$C:$C,Data!$B$7,$B:$B,$B130)</f>
        <v>0</v>
      </c>
      <c r="O130" s="55">
        <f>SUMIFS($J:$J,$C:$C,Data!$B$8,$B:$B,$B130)</f>
        <v>0</v>
      </c>
      <c r="P130" s="55">
        <f t="shared" si="20"/>
        <v>0</v>
      </c>
      <c r="Q130" s="55">
        <f t="shared" si="21"/>
        <v>0</v>
      </c>
      <c r="R130" s="25" t="b">
        <f>AND($L130="A",$C$5=Data!$G$24)</f>
        <v>0</v>
      </c>
      <c r="S130" s="25" t="b">
        <f>AND($L130="A",$C$5=Data!$G$23)</f>
        <v>0</v>
      </c>
      <c r="T130" s="55">
        <f t="shared" si="22"/>
        <v>0</v>
      </c>
      <c r="U130" s="55">
        <f t="shared" si="16"/>
        <v>0</v>
      </c>
      <c r="V130" s="25" t="b">
        <f>AND($L130="B",$C$6=Data!$G$24)</f>
        <v>0</v>
      </c>
      <c r="W130" s="25" t="b">
        <f>AND($L130="B",$C$6=Data!$G$23)</f>
        <v>0</v>
      </c>
      <c r="X130" s="55">
        <f t="shared" si="23"/>
        <v>0</v>
      </c>
      <c r="Y130" s="55">
        <f t="shared" si="17"/>
        <v>0</v>
      </c>
      <c r="Z130" s="25" t="b">
        <f>AND($L130="C",$C$7=Data!$G$24)</f>
        <v>0</v>
      </c>
      <c r="AA130" s="25" t="b">
        <f>AND($L130="C",$C$7=Data!$G$23)</f>
        <v>0</v>
      </c>
      <c r="AB130" s="55">
        <f t="shared" si="24"/>
        <v>0</v>
      </c>
      <c r="AC130" s="55">
        <f t="shared" si="18"/>
        <v>0</v>
      </c>
      <c r="AE130" s="55">
        <f t="shared" si="25"/>
        <v>0</v>
      </c>
      <c r="AG130" s="125" t="b">
        <f>OR(AND($C$5=Data!$G$24,K130="A"),AND($C$6=Data!$G$24,K130="B"),AND($C$7=Data!$G$24,K130="C"))*COUNTIFS(B:B,B130,K:K,K130,B:B,"&lt;&gt;"&amp;"",C:C,"&lt;&gt;"&amp;"")&gt;1</f>
        <v>0</v>
      </c>
      <c r="AH130" s="125" t="b">
        <f t="shared" si="26"/>
        <v>0</v>
      </c>
      <c r="AI130" s="55">
        <f t="shared" si="27"/>
        <v>0</v>
      </c>
    </row>
    <row r="131" spans="1:35" ht="30.75" customHeight="1" x14ac:dyDescent="0.25">
      <c r="A131" s="57"/>
      <c r="B131" s="57"/>
      <c r="C131" s="59"/>
      <c r="D131" s="119"/>
      <c r="E131" s="43"/>
      <c r="F131" s="43"/>
      <c r="G131" s="58"/>
      <c r="H131" s="123"/>
      <c r="I131" s="132"/>
      <c r="J131" s="135">
        <f t="shared" si="19"/>
        <v>0</v>
      </c>
      <c r="K131" s="64" t="str">
        <f t="shared" si="14"/>
        <v>0</v>
      </c>
      <c r="L131" s="65" t="str">
        <f t="shared" si="15"/>
        <v>0</v>
      </c>
      <c r="M131" s="55">
        <f>SUMIFS($J:$J,$C:$C,Data!$B$6,$B:$B,$B131)</f>
        <v>0</v>
      </c>
      <c r="N131" s="55">
        <f>SUMIFS($J:$J,$C:$C,Data!$B$7,$B:$B,$B131)</f>
        <v>0</v>
      </c>
      <c r="O131" s="55">
        <f>SUMIFS($J:$J,$C:$C,Data!$B$8,$B:$B,$B131)</f>
        <v>0</v>
      </c>
      <c r="P131" s="55">
        <f t="shared" si="20"/>
        <v>0</v>
      </c>
      <c r="Q131" s="55">
        <f t="shared" si="21"/>
        <v>0</v>
      </c>
      <c r="R131" s="25" t="b">
        <f>AND($L131="A",$C$5=Data!$G$24)</f>
        <v>0</v>
      </c>
      <c r="S131" s="25" t="b">
        <f>AND($L131="A",$C$5=Data!$G$23)</f>
        <v>0</v>
      </c>
      <c r="T131" s="55">
        <f t="shared" si="22"/>
        <v>0</v>
      </c>
      <c r="U131" s="55">
        <f t="shared" si="16"/>
        <v>0</v>
      </c>
      <c r="V131" s="25" t="b">
        <f>AND($L131="B",$C$6=Data!$G$24)</f>
        <v>0</v>
      </c>
      <c r="W131" s="25" t="b">
        <f>AND($L131="B",$C$6=Data!$G$23)</f>
        <v>0</v>
      </c>
      <c r="X131" s="55">
        <f t="shared" si="23"/>
        <v>0</v>
      </c>
      <c r="Y131" s="55">
        <f t="shared" si="17"/>
        <v>0</v>
      </c>
      <c r="Z131" s="25" t="b">
        <f>AND($L131="C",$C$7=Data!$G$24)</f>
        <v>0</v>
      </c>
      <c r="AA131" s="25" t="b">
        <f>AND($L131="C",$C$7=Data!$G$23)</f>
        <v>0</v>
      </c>
      <c r="AB131" s="55">
        <f t="shared" si="24"/>
        <v>0</v>
      </c>
      <c r="AC131" s="55">
        <f t="shared" si="18"/>
        <v>0</v>
      </c>
      <c r="AE131" s="55">
        <f t="shared" si="25"/>
        <v>0</v>
      </c>
      <c r="AG131" s="125" t="b">
        <f>OR(AND($C$5=Data!$G$24,K131="A"),AND($C$6=Data!$G$24,K131="B"),AND($C$7=Data!$G$24,K131="C"))*COUNTIFS(B:B,B131,K:K,K131,B:B,"&lt;&gt;"&amp;"",C:C,"&lt;&gt;"&amp;"")&gt;1</f>
        <v>0</v>
      </c>
      <c r="AH131" s="125" t="b">
        <f t="shared" si="26"/>
        <v>0</v>
      </c>
      <c r="AI131" s="55">
        <f t="shared" si="27"/>
        <v>0</v>
      </c>
    </row>
    <row r="132" spans="1:35" ht="30.75" customHeight="1" x14ac:dyDescent="0.25">
      <c r="A132" s="57"/>
      <c r="B132" s="57"/>
      <c r="C132" s="59"/>
      <c r="D132" s="119"/>
      <c r="E132" s="43"/>
      <c r="F132" s="43"/>
      <c r="G132" s="58"/>
      <c r="H132" s="123"/>
      <c r="I132" s="132"/>
      <c r="J132" s="135">
        <f t="shared" si="19"/>
        <v>0</v>
      </c>
      <c r="K132" s="64" t="str">
        <f t="shared" si="14"/>
        <v>0</v>
      </c>
      <c r="L132" s="65" t="str">
        <f t="shared" si="15"/>
        <v>0</v>
      </c>
      <c r="M132" s="55">
        <f>SUMIFS($J:$J,$C:$C,Data!$B$6,$B:$B,$B132)</f>
        <v>0</v>
      </c>
      <c r="N132" s="55">
        <f>SUMIFS($J:$J,$C:$C,Data!$B$7,$B:$B,$B132)</f>
        <v>0</v>
      </c>
      <c r="O132" s="55">
        <f>SUMIFS($J:$J,$C:$C,Data!$B$8,$B:$B,$B132)</f>
        <v>0</v>
      </c>
      <c r="P132" s="55">
        <f t="shared" si="20"/>
        <v>0</v>
      </c>
      <c r="Q132" s="55">
        <f t="shared" si="21"/>
        <v>0</v>
      </c>
      <c r="R132" s="25" t="b">
        <f>AND($L132="A",$C$5=Data!$G$24)</f>
        <v>0</v>
      </c>
      <c r="S132" s="25" t="b">
        <f>AND($L132="A",$C$5=Data!$G$23)</f>
        <v>0</v>
      </c>
      <c r="T132" s="55">
        <f t="shared" si="22"/>
        <v>0</v>
      </c>
      <c r="U132" s="55">
        <f t="shared" si="16"/>
        <v>0</v>
      </c>
      <c r="V132" s="25" t="b">
        <f>AND($L132="B",$C$6=Data!$G$24)</f>
        <v>0</v>
      </c>
      <c r="W132" s="25" t="b">
        <f>AND($L132="B",$C$6=Data!$G$23)</f>
        <v>0</v>
      </c>
      <c r="X132" s="55">
        <f t="shared" si="23"/>
        <v>0</v>
      </c>
      <c r="Y132" s="55">
        <f t="shared" si="17"/>
        <v>0</v>
      </c>
      <c r="Z132" s="25" t="b">
        <f>AND($L132="C",$C$7=Data!$G$24)</f>
        <v>0</v>
      </c>
      <c r="AA132" s="25" t="b">
        <f>AND($L132="C",$C$7=Data!$G$23)</f>
        <v>0</v>
      </c>
      <c r="AB132" s="55">
        <f t="shared" si="24"/>
        <v>0</v>
      </c>
      <c r="AC132" s="55">
        <f t="shared" si="18"/>
        <v>0</v>
      </c>
      <c r="AE132" s="55">
        <f t="shared" si="25"/>
        <v>0</v>
      </c>
      <c r="AG132" s="125" t="b">
        <f>OR(AND($C$5=Data!$G$24,K132="A"),AND($C$6=Data!$G$24,K132="B"),AND($C$7=Data!$G$24,K132="C"))*COUNTIFS(B:B,B132,K:K,K132,B:B,"&lt;&gt;"&amp;"",C:C,"&lt;&gt;"&amp;"")&gt;1</f>
        <v>0</v>
      </c>
      <c r="AH132" s="125" t="b">
        <f t="shared" si="26"/>
        <v>0</v>
      </c>
      <c r="AI132" s="55">
        <f t="shared" si="27"/>
        <v>0</v>
      </c>
    </row>
    <row r="133" spans="1:35" ht="30.75" customHeight="1" x14ac:dyDescent="0.25">
      <c r="A133" s="57"/>
      <c r="B133" s="57"/>
      <c r="C133" s="59"/>
      <c r="D133" s="119"/>
      <c r="E133" s="43"/>
      <c r="F133" s="43"/>
      <c r="G133" s="58"/>
      <c r="H133" s="123"/>
      <c r="I133" s="132"/>
      <c r="J133" s="135">
        <f t="shared" si="19"/>
        <v>0</v>
      </c>
      <c r="K133" s="64" t="str">
        <f t="shared" si="14"/>
        <v>0</v>
      </c>
      <c r="L133" s="65" t="str">
        <f t="shared" si="15"/>
        <v>0</v>
      </c>
      <c r="M133" s="55">
        <f>SUMIFS($J:$J,$C:$C,Data!$B$6,$B:$B,$B133)</f>
        <v>0</v>
      </c>
      <c r="N133" s="55">
        <f>SUMIFS($J:$J,$C:$C,Data!$B$7,$B:$B,$B133)</f>
        <v>0</v>
      </c>
      <c r="O133" s="55">
        <f>SUMIFS($J:$J,$C:$C,Data!$B$8,$B:$B,$B133)</f>
        <v>0</v>
      </c>
      <c r="P133" s="55">
        <f t="shared" si="20"/>
        <v>0</v>
      </c>
      <c r="Q133" s="55">
        <f t="shared" si="21"/>
        <v>0</v>
      </c>
      <c r="R133" s="25" t="b">
        <f>AND($L133="A",$C$5=Data!$G$24)</f>
        <v>0</v>
      </c>
      <c r="S133" s="25" t="b">
        <f>AND($L133="A",$C$5=Data!$G$23)</f>
        <v>0</v>
      </c>
      <c r="T133" s="55">
        <f t="shared" si="22"/>
        <v>0</v>
      </c>
      <c r="U133" s="55">
        <f t="shared" si="16"/>
        <v>0</v>
      </c>
      <c r="V133" s="25" t="b">
        <f>AND($L133="B",$C$6=Data!$G$24)</f>
        <v>0</v>
      </c>
      <c r="W133" s="25" t="b">
        <f>AND($L133="B",$C$6=Data!$G$23)</f>
        <v>0</v>
      </c>
      <c r="X133" s="55">
        <f t="shared" si="23"/>
        <v>0</v>
      </c>
      <c r="Y133" s="55">
        <f t="shared" si="17"/>
        <v>0</v>
      </c>
      <c r="Z133" s="25" t="b">
        <f>AND($L133="C",$C$7=Data!$G$24)</f>
        <v>0</v>
      </c>
      <c r="AA133" s="25" t="b">
        <f>AND($L133="C",$C$7=Data!$G$23)</f>
        <v>0</v>
      </c>
      <c r="AB133" s="55">
        <f t="shared" si="24"/>
        <v>0</v>
      </c>
      <c r="AC133" s="55">
        <f t="shared" si="18"/>
        <v>0</v>
      </c>
      <c r="AE133" s="55">
        <f t="shared" si="25"/>
        <v>0</v>
      </c>
      <c r="AG133" s="125" t="b">
        <f>OR(AND($C$5=Data!$G$24,K133="A"),AND($C$6=Data!$G$24,K133="B"),AND($C$7=Data!$G$24,K133="C"))*COUNTIFS(B:B,B133,K:K,K133,B:B,"&lt;&gt;"&amp;"",C:C,"&lt;&gt;"&amp;"")&gt;1</f>
        <v>0</v>
      </c>
      <c r="AH133" s="125" t="b">
        <f t="shared" si="26"/>
        <v>0</v>
      </c>
      <c r="AI133" s="55">
        <f t="shared" si="27"/>
        <v>0</v>
      </c>
    </row>
    <row r="134" spans="1:35" ht="30.75" customHeight="1" x14ac:dyDescent="0.25">
      <c r="A134" s="57"/>
      <c r="B134" s="57"/>
      <c r="C134" s="59"/>
      <c r="D134" s="119"/>
      <c r="E134" s="43"/>
      <c r="F134" s="43"/>
      <c r="G134" s="58"/>
      <c r="H134" s="123"/>
      <c r="I134" s="132"/>
      <c r="J134" s="135">
        <f t="shared" si="19"/>
        <v>0</v>
      </c>
      <c r="K134" s="64" t="str">
        <f t="shared" si="14"/>
        <v>0</v>
      </c>
      <c r="L134" s="65" t="str">
        <f t="shared" si="15"/>
        <v>0</v>
      </c>
      <c r="M134" s="55">
        <f>SUMIFS($J:$J,$C:$C,Data!$B$6,$B:$B,$B134)</f>
        <v>0</v>
      </c>
      <c r="N134" s="55">
        <f>SUMIFS($J:$J,$C:$C,Data!$B$7,$B:$B,$B134)</f>
        <v>0</v>
      </c>
      <c r="O134" s="55">
        <f>SUMIFS($J:$J,$C:$C,Data!$B$8,$B:$B,$B134)</f>
        <v>0</v>
      </c>
      <c r="P134" s="55">
        <f t="shared" si="20"/>
        <v>0</v>
      </c>
      <c r="Q134" s="55">
        <f t="shared" si="21"/>
        <v>0</v>
      </c>
      <c r="R134" s="25" t="b">
        <f>AND($L134="A",$C$5=Data!$G$24)</f>
        <v>0</v>
      </c>
      <c r="S134" s="25" t="b">
        <f>AND($L134="A",$C$5=Data!$G$23)</f>
        <v>0</v>
      </c>
      <c r="T134" s="55">
        <f t="shared" si="22"/>
        <v>0</v>
      </c>
      <c r="U134" s="55">
        <f t="shared" si="16"/>
        <v>0</v>
      </c>
      <c r="V134" s="25" t="b">
        <f>AND($L134="B",$C$6=Data!$G$24)</f>
        <v>0</v>
      </c>
      <c r="W134" s="25" t="b">
        <f>AND($L134="B",$C$6=Data!$G$23)</f>
        <v>0</v>
      </c>
      <c r="X134" s="55">
        <f t="shared" si="23"/>
        <v>0</v>
      </c>
      <c r="Y134" s="55">
        <f t="shared" si="17"/>
        <v>0</v>
      </c>
      <c r="Z134" s="25" t="b">
        <f>AND($L134="C",$C$7=Data!$G$24)</f>
        <v>0</v>
      </c>
      <c r="AA134" s="25" t="b">
        <f>AND($L134="C",$C$7=Data!$G$23)</f>
        <v>0</v>
      </c>
      <c r="AB134" s="55">
        <f t="shared" si="24"/>
        <v>0</v>
      </c>
      <c r="AC134" s="55">
        <f t="shared" si="18"/>
        <v>0</v>
      </c>
      <c r="AE134" s="55">
        <f t="shared" si="25"/>
        <v>0</v>
      </c>
      <c r="AG134" s="125" t="b">
        <f>OR(AND($C$5=Data!$G$24,K134="A"),AND($C$6=Data!$G$24,K134="B"),AND($C$7=Data!$G$24,K134="C"))*COUNTIFS(B:B,B134,K:K,K134,B:B,"&lt;&gt;"&amp;"",C:C,"&lt;&gt;"&amp;"")&gt;1</f>
        <v>0</v>
      </c>
      <c r="AH134" s="125" t="b">
        <f t="shared" si="26"/>
        <v>0</v>
      </c>
      <c r="AI134" s="55">
        <f t="shared" si="27"/>
        <v>0</v>
      </c>
    </row>
    <row r="135" spans="1:35" ht="30.75" customHeight="1" x14ac:dyDescent="0.25">
      <c r="A135" s="57"/>
      <c r="B135" s="57"/>
      <c r="C135" s="59"/>
      <c r="D135" s="119"/>
      <c r="E135" s="43"/>
      <c r="F135" s="43"/>
      <c r="G135" s="58"/>
      <c r="H135" s="123"/>
      <c r="I135" s="132"/>
      <c r="J135" s="135">
        <f t="shared" si="19"/>
        <v>0</v>
      </c>
      <c r="K135" s="64" t="str">
        <f t="shared" si="14"/>
        <v>0</v>
      </c>
      <c r="L135" s="65" t="str">
        <f t="shared" si="15"/>
        <v>0</v>
      </c>
      <c r="M135" s="55">
        <f>SUMIFS($J:$J,$C:$C,Data!$B$6,$B:$B,$B135)</f>
        <v>0</v>
      </c>
      <c r="N135" s="55">
        <f>SUMIFS($J:$J,$C:$C,Data!$B$7,$B:$B,$B135)</f>
        <v>0</v>
      </c>
      <c r="O135" s="55">
        <f>SUMIFS($J:$J,$C:$C,Data!$B$8,$B:$B,$B135)</f>
        <v>0</v>
      </c>
      <c r="P135" s="55">
        <f t="shared" si="20"/>
        <v>0</v>
      </c>
      <c r="Q135" s="55">
        <f t="shared" si="21"/>
        <v>0</v>
      </c>
      <c r="R135" s="25" t="b">
        <f>AND($L135="A",$C$5=Data!$G$24)</f>
        <v>0</v>
      </c>
      <c r="S135" s="25" t="b">
        <f>AND($L135="A",$C$5=Data!$G$23)</f>
        <v>0</v>
      </c>
      <c r="T135" s="55">
        <f t="shared" si="22"/>
        <v>0</v>
      </c>
      <c r="U135" s="55">
        <f t="shared" si="16"/>
        <v>0</v>
      </c>
      <c r="V135" s="25" t="b">
        <f>AND($L135="B",$C$6=Data!$G$24)</f>
        <v>0</v>
      </c>
      <c r="W135" s="25" t="b">
        <f>AND($L135="B",$C$6=Data!$G$23)</f>
        <v>0</v>
      </c>
      <c r="X135" s="55">
        <f t="shared" si="23"/>
        <v>0</v>
      </c>
      <c r="Y135" s="55">
        <f t="shared" si="17"/>
        <v>0</v>
      </c>
      <c r="Z135" s="25" t="b">
        <f>AND($L135="C",$C$7=Data!$G$24)</f>
        <v>0</v>
      </c>
      <c r="AA135" s="25" t="b">
        <f>AND($L135="C",$C$7=Data!$G$23)</f>
        <v>0</v>
      </c>
      <c r="AB135" s="55">
        <f t="shared" si="24"/>
        <v>0</v>
      </c>
      <c r="AC135" s="55">
        <f t="shared" si="18"/>
        <v>0</v>
      </c>
      <c r="AE135" s="55">
        <f t="shared" si="25"/>
        <v>0</v>
      </c>
      <c r="AG135" s="125" t="b">
        <f>OR(AND($C$5=Data!$G$24,K135="A"),AND($C$6=Data!$G$24,K135="B"),AND($C$7=Data!$G$24,K135="C"))*COUNTIFS(B:B,B135,K:K,K135,B:B,"&lt;&gt;"&amp;"",C:C,"&lt;&gt;"&amp;"")&gt;1</f>
        <v>0</v>
      </c>
      <c r="AH135" s="125" t="b">
        <f t="shared" si="26"/>
        <v>0</v>
      </c>
      <c r="AI135" s="55">
        <f t="shared" si="27"/>
        <v>0</v>
      </c>
    </row>
    <row r="136" spans="1:35" ht="30.75" customHeight="1" x14ac:dyDescent="0.25">
      <c r="A136" s="57"/>
      <c r="B136" s="57"/>
      <c r="C136" s="59"/>
      <c r="D136" s="119"/>
      <c r="E136" s="43"/>
      <c r="F136" s="43"/>
      <c r="G136" s="58"/>
      <c r="H136" s="123"/>
      <c r="I136" s="132"/>
      <c r="J136" s="135">
        <f t="shared" si="19"/>
        <v>0</v>
      </c>
      <c r="K136" s="64" t="str">
        <f t="shared" si="14"/>
        <v>0</v>
      </c>
      <c r="L136" s="65" t="str">
        <f t="shared" si="15"/>
        <v>0</v>
      </c>
      <c r="M136" s="55">
        <f>SUMIFS($J:$J,$C:$C,Data!$B$6,$B:$B,$B136)</f>
        <v>0</v>
      </c>
      <c r="N136" s="55">
        <f>SUMIFS($J:$J,$C:$C,Data!$B$7,$B:$B,$B136)</f>
        <v>0</v>
      </c>
      <c r="O136" s="55">
        <f>SUMIFS($J:$J,$C:$C,Data!$B$8,$B:$B,$B136)</f>
        <v>0</v>
      </c>
      <c r="P136" s="55">
        <f t="shared" si="20"/>
        <v>0</v>
      </c>
      <c r="Q136" s="55">
        <f t="shared" si="21"/>
        <v>0</v>
      </c>
      <c r="R136" s="25" t="b">
        <f>AND($L136="A",$C$5=Data!$G$24)</f>
        <v>0</v>
      </c>
      <c r="S136" s="25" t="b">
        <f>AND($L136="A",$C$5=Data!$G$23)</f>
        <v>0</v>
      </c>
      <c r="T136" s="55">
        <f t="shared" si="22"/>
        <v>0</v>
      </c>
      <c r="U136" s="55">
        <f t="shared" si="16"/>
        <v>0</v>
      </c>
      <c r="V136" s="25" t="b">
        <f>AND($L136="B",$C$6=Data!$G$24)</f>
        <v>0</v>
      </c>
      <c r="W136" s="25" t="b">
        <f>AND($L136="B",$C$6=Data!$G$23)</f>
        <v>0</v>
      </c>
      <c r="X136" s="55">
        <f t="shared" si="23"/>
        <v>0</v>
      </c>
      <c r="Y136" s="55">
        <f t="shared" si="17"/>
        <v>0</v>
      </c>
      <c r="Z136" s="25" t="b">
        <f>AND($L136="C",$C$7=Data!$G$24)</f>
        <v>0</v>
      </c>
      <c r="AA136" s="25" t="b">
        <f>AND($L136="C",$C$7=Data!$G$23)</f>
        <v>0</v>
      </c>
      <c r="AB136" s="55">
        <f t="shared" si="24"/>
        <v>0</v>
      </c>
      <c r="AC136" s="55">
        <f t="shared" si="18"/>
        <v>0</v>
      </c>
      <c r="AE136" s="55">
        <f t="shared" si="25"/>
        <v>0</v>
      </c>
      <c r="AG136" s="125" t="b">
        <f>OR(AND($C$5=Data!$G$24,K136="A"),AND($C$6=Data!$G$24,K136="B"),AND($C$7=Data!$G$24,K136="C"))*COUNTIFS(B:B,B136,K:K,K136,B:B,"&lt;&gt;"&amp;"",C:C,"&lt;&gt;"&amp;"")&gt;1</f>
        <v>0</v>
      </c>
      <c r="AH136" s="125" t="b">
        <f t="shared" si="26"/>
        <v>0</v>
      </c>
      <c r="AI136" s="55">
        <f t="shared" si="27"/>
        <v>0</v>
      </c>
    </row>
    <row r="137" spans="1:35" ht="30.75" customHeight="1" x14ac:dyDescent="0.25">
      <c r="A137" s="57"/>
      <c r="B137" s="57"/>
      <c r="C137" s="59"/>
      <c r="D137" s="119"/>
      <c r="E137" s="43"/>
      <c r="F137" s="43"/>
      <c r="G137" s="58"/>
      <c r="H137" s="123"/>
      <c r="I137" s="132"/>
      <c r="J137" s="135">
        <f t="shared" si="19"/>
        <v>0</v>
      </c>
      <c r="K137" s="64" t="str">
        <f t="shared" si="14"/>
        <v>0</v>
      </c>
      <c r="L137" s="65" t="str">
        <f t="shared" si="15"/>
        <v>0</v>
      </c>
      <c r="M137" s="55">
        <f>SUMIFS($J:$J,$C:$C,Data!$B$6,$B:$B,$B137)</f>
        <v>0</v>
      </c>
      <c r="N137" s="55">
        <f>SUMIFS($J:$J,$C:$C,Data!$B$7,$B:$B,$B137)</f>
        <v>0</v>
      </c>
      <c r="O137" s="55">
        <f>SUMIFS($J:$J,$C:$C,Data!$B$8,$B:$B,$B137)</f>
        <v>0</v>
      </c>
      <c r="P137" s="55">
        <f t="shared" si="20"/>
        <v>0</v>
      </c>
      <c r="Q137" s="55">
        <f t="shared" si="21"/>
        <v>0</v>
      </c>
      <c r="R137" s="25" t="b">
        <f>AND($L137="A",$C$5=Data!$G$24)</f>
        <v>0</v>
      </c>
      <c r="S137" s="25" t="b">
        <f>AND($L137="A",$C$5=Data!$G$23)</f>
        <v>0</v>
      </c>
      <c r="T137" s="55">
        <f t="shared" si="22"/>
        <v>0</v>
      </c>
      <c r="U137" s="55">
        <f t="shared" si="16"/>
        <v>0</v>
      </c>
      <c r="V137" s="25" t="b">
        <f>AND($L137="B",$C$6=Data!$G$24)</f>
        <v>0</v>
      </c>
      <c r="W137" s="25" t="b">
        <f>AND($L137="B",$C$6=Data!$G$23)</f>
        <v>0</v>
      </c>
      <c r="X137" s="55">
        <f t="shared" si="23"/>
        <v>0</v>
      </c>
      <c r="Y137" s="55">
        <f t="shared" si="17"/>
        <v>0</v>
      </c>
      <c r="Z137" s="25" t="b">
        <f>AND($L137="C",$C$7=Data!$G$24)</f>
        <v>0</v>
      </c>
      <c r="AA137" s="25" t="b">
        <f>AND($L137="C",$C$7=Data!$G$23)</f>
        <v>0</v>
      </c>
      <c r="AB137" s="55">
        <f t="shared" si="24"/>
        <v>0</v>
      </c>
      <c r="AC137" s="55">
        <f t="shared" si="18"/>
        <v>0</v>
      </c>
      <c r="AE137" s="55">
        <f t="shared" si="25"/>
        <v>0</v>
      </c>
      <c r="AG137" s="125" t="b">
        <f>OR(AND($C$5=Data!$G$24,K137="A"),AND($C$6=Data!$G$24,K137="B"),AND($C$7=Data!$G$24,K137="C"))*COUNTIFS(B:B,B137,K:K,K137,B:B,"&lt;&gt;"&amp;"",C:C,"&lt;&gt;"&amp;"")&gt;1</f>
        <v>0</v>
      </c>
      <c r="AH137" s="125" t="b">
        <f t="shared" si="26"/>
        <v>0</v>
      </c>
      <c r="AI137" s="55">
        <f t="shared" si="27"/>
        <v>0</v>
      </c>
    </row>
    <row r="138" spans="1:35" ht="30.75" customHeight="1" x14ac:dyDescent="0.25">
      <c r="A138" s="57"/>
      <c r="B138" s="57"/>
      <c r="C138" s="59"/>
      <c r="D138" s="119"/>
      <c r="E138" s="43"/>
      <c r="F138" s="43"/>
      <c r="G138" s="58"/>
      <c r="H138" s="123"/>
      <c r="I138" s="132"/>
      <c r="J138" s="135">
        <f t="shared" si="19"/>
        <v>0</v>
      </c>
      <c r="K138" s="64" t="str">
        <f t="shared" ref="K138:K201" si="28">IF(C138&lt;&gt;"",VLOOKUP(C138,budgetLine11ext,2,FALSE),"0")</f>
        <v>0</v>
      </c>
      <c r="L138" s="65" t="str">
        <f t="shared" ref="L138:L201" si="29">IF(C138&lt;&gt;"",VLOOKUP(C138,budgetLine11ext,3,FALSE),"0")</f>
        <v>0</v>
      </c>
      <c r="M138" s="55">
        <f>SUMIFS($J:$J,$C:$C,Data!$B$6,$B:$B,$B138)</f>
        <v>0</v>
      </c>
      <c r="N138" s="55">
        <f>SUMIFS($J:$J,$C:$C,Data!$B$7,$B:$B,$B138)</f>
        <v>0</v>
      </c>
      <c r="O138" s="55">
        <f>SUMIFS($J:$J,$C:$C,Data!$B$8,$B:$B,$B138)</f>
        <v>0</v>
      </c>
      <c r="P138" s="55">
        <f t="shared" si="20"/>
        <v>0</v>
      </c>
      <c r="Q138" s="55">
        <f t="shared" si="21"/>
        <v>0</v>
      </c>
      <c r="R138" s="25" t="b">
        <f>AND($L138="A",$C$5=Data!$G$24)</f>
        <v>0</v>
      </c>
      <c r="S138" s="25" t="b">
        <f>AND($L138="A",$C$5=Data!$G$23)</f>
        <v>0</v>
      </c>
      <c r="T138" s="55">
        <f t="shared" si="22"/>
        <v>0</v>
      </c>
      <c r="U138" s="55">
        <f t="shared" ref="U138:U201" si="30">IF(R138,P138*$D$5,0)</f>
        <v>0</v>
      </c>
      <c r="V138" s="25" t="b">
        <f>AND($L138="B",$C$6=Data!$G$24)</f>
        <v>0</v>
      </c>
      <c r="W138" s="25" t="b">
        <f>AND($L138="B",$C$6=Data!$G$23)</f>
        <v>0</v>
      </c>
      <c r="X138" s="55">
        <f t="shared" si="23"/>
        <v>0</v>
      </c>
      <c r="Y138" s="55">
        <f t="shared" ref="Y138:Y201" si="31">IF(V138,Q138*$D$6,0)</f>
        <v>0</v>
      </c>
      <c r="Z138" s="25" t="b">
        <f>AND($L138="C",$C$7=Data!$G$24)</f>
        <v>0</v>
      </c>
      <c r="AA138" s="25" t="b">
        <f>AND($L138="C",$C$7=Data!$G$23)</f>
        <v>0</v>
      </c>
      <c r="AB138" s="55">
        <f t="shared" si="24"/>
        <v>0</v>
      </c>
      <c r="AC138" s="55">
        <f t="shared" ref="AC138:AC201" si="32">IF(Z138,Q138*$D$7,0)</f>
        <v>0</v>
      </c>
      <c r="AE138" s="55">
        <f t="shared" si="25"/>
        <v>0</v>
      </c>
      <c r="AG138" s="125" t="b">
        <f>OR(AND($C$5=Data!$G$24,K138="A"),AND($C$6=Data!$G$24,K138="B"),AND($C$7=Data!$G$24,K138="C"))*COUNTIFS(B:B,B138,K:K,K138,B:B,"&lt;&gt;"&amp;"",C:C,"&lt;&gt;"&amp;"")&gt;1</f>
        <v>0</v>
      </c>
      <c r="AH138" s="125" t="b">
        <f t="shared" si="26"/>
        <v>0</v>
      </c>
      <c r="AI138" s="55">
        <f t="shared" si="27"/>
        <v>0</v>
      </c>
    </row>
    <row r="139" spans="1:35" ht="30.75" customHeight="1" x14ac:dyDescent="0.25">
      <c r="A139" s="57"/>
      <c r="B139" s="57"/>
      <c r="C139" s="59"/>
      <c r="D139" s="119"/>
      <c r="E139" s="43"/>
      <c r="F139" s="43"/>
      <c r="G139" s="58"/>
      <c r="H139" s="123"/>
      <c r="I139" s="132"/>
      <c r="J139" s="135">
        <f t="shared" ref="J139:J202" si="33">AI139</f>
        <v>0</v>
      </c>
      <c r="K139" s="64" t="str">
        <f t="shared" si="28"/>
        <v>0</v>
      </c>
      <c r="L139" s="65" t="str">
        <f t="shared" si="29"/>
        <v>0</v>
      </c>
      <c r="M139" s="55">
        <f>SUMIFS($J:$J,$C:$C,Data!$B$6,$B:$B,$B139)</f>
        <v>0</v>
      </c>
      <c r="N139" s="55">
        <f>SUMIFS($J:$J,$C:$C,Data!$B$7,$B:$B,$B139)</f>
        <v>0</v>
      </c>
      <c r="O139" s="55">
        <f>SUMIFS($J:$J,$C:$C,Data!$B$8,$B:$B,$B139)</f>
        <v>0</v>
      </c>
      <c r="P139" s="55">
        <f t="shared" ref="P139:P202" si="34">M139+N139+O139</f>
        <v>0</v>
      </c>
      <c r="Q139" s="55">
        <f t="shared" ref="Q139:Q202" si="35">SUMIFS(J:J,L:L,"A*",B:B,B139)</f>
        <v>0</v>
      </c>
      <c r="R139" s="25" t="b">
        <f>AND($L139="A",$C$5=Data!$G$24)</f>
        <v>0</v>
      </c>
      <c r="S139" s="25" t="b">
        <f>AND($L139="A",$C$5=Data!$G$23)</f>
        <v>0</v>
      </c>
      <c r="T139" s="55">
        <f t="shared" ref="T139:T202" si="36">IF(S139,$G139*$H139*$I139,0)</f>
        <v>0</v>
      </c>
      <c r="U139" s="55">
        <f t="shared" si="30"/>
        <v>0</v>
      </c>
      <c r="V139" s="25" t="b">
        <f>AND($L139="B",$C$6=Data!$G$24)</f>
        <v>0</v>
      </c>
      <c r="W139" s="25" t="b">
        <f>AND($L139="B",$C$6=Data!$G$23)</f>
        <v>0</v>
      </c>
      <c r="X139" s="55">
        <f t="shared" ref="X139:X202" si="37">IF(W139,$G139*$I139,0)</f>
        <v>0</v>
      </c>
      <c r="Y139" s="55">
        <f t="shared" si="31"/>
        <v>0</v>
      </c>
      <c r="Z139" s="25" t="b">
        <f>AND($L139="C",$C$7=Data!$G$24)</f>
        <v>0</v>
      </c>
      <c r="AA139" s="25" t="b">
        <f>AND($L139="C",$C$7=Data!$G$23)</f>
        <v>0</v>
      </c>
      <c r="AB139" s="55">
        <f t="shared" ref="AB139:AB202" si="38">IF(AA139,$G139*$H139*$I139,0)</f>
        <v>0</v>
      </c>
      <c r="AC139" s="55">
        <f t="shared" si="32"/>
        <v>0</v>
      </c>
      <c r="AE139" s="55">
        <f t="shared" ref="AE139:AE202" si="39">IF(OR(L139="D",L139="E",L139="F"),$G139*$I139,0)</f>
        <v>0</v>
      </c>
      <c r="AG139" s="125" t="b">
        <f>OR(AND($C$5=Data!$G$24,K139="A"),AND($C$6=Data!$G$24,K139="B"),AND($C$7=Data!$G$24,K139="C"))*COUNTIFS(B:B,B139,K:K,K139,B:B,"&lt;&gt;"&amp;"",C:C,"&lt;&gt;"&amp;"")&gt;1</f>
        <v>0</v>
      </c>
      <c r="AH139" s="125" t="b">
        <f t="shared" ref="AH139:AH202" si="40">AND(AND(A139&lt;&gt;"",B139&lt;&gt;""),RIGHT(A139,1)&lt;&gt;MID(B139,3,1))</f>
        <v>0</v>
      </c>
      <c r="AI139" s="55">
        <f t="shared" ref="AI139:AI202" si="41">T139+U139+X139+Y139+AB139+AC139+AE139</f>
        <v>0</v>
      </c>
    </row>
    <row r="140" spans="1:35" ht="30.75" customHeight="1" x14ac:dyDescent="0.25">
      <c r="A140" s="57"/>
      <c r="B140" s="57"/>
      <c r="C140" s="59"/>
      <c r="D140" s="119"/>
      <c r="E140" s="43"/>
      <c r="F140" s="43"/>
      <c r="G140" s="58"/>
      <c r="H140" s="123"/>
      <c r="I140" s="132"/>
      <c r="J140" s="135">
        <f t="shared" si="33"/>
        <v>0</v>
      </c>
      <c r="K140" s="64" t="str">
        <f t="shared" si="28"/>
        <v>0</v>
      </c>
      <c r="L140" s="65" t="str">
        <f t="shared" si="29"/>
        <v>0</v>
      </c>
      <c r="M140" s="55">
        <f>SUMIFS($J:$J,$C:$C,Data!$B$6,$B:$B,$B140)</f>
        <v>0</v>
      </c>
      <c r="N140" s="55">
        <f>SUMIFS($J:$J,$C:$C,Data!$B$7,$B:$B,$B140)</f>
        <v>0</v>
      </c>
      <c r="O140" s="55">
        <f>SUMIFS($J:$J,$C:$C,Data!$B$8,$B:$B,$B140)</f>
        <v>0</v>
      </c>
      <c r="P140" s="55">
        <f t="shared" si="34"/>
        <v>0</v>
      </c>
      <c r="Q140" s="55">
        <f t="shared" si="35"/>
        <v>0</v>
      </c>
      <c r="R140" s="25" t="b">
        <f>AND($L140="A",$C$5=Data!$G$24)</f>
        <v>0</v>
      </c>
      <c r="S140" s="25" t="b">
        <f>AND($L140="A",$C$5=Data!$G$23)</f>
        <v>0</v>
      </c>
      <c r="T140" s="55">
        <f t="shared" si="36"/>
        <v>0</v>
      </c>
      <c r="U140" s="55">
        <f t="shared" si="30"/>
        <v>0</v>
      </c>
      <c r="V140" s="25" t="b">
        <f>AND($L140="B",$C$6=Data!$G$24)</f>
        <v>0</v>
      </c>
      <c r="W140" s="25" t="b">
        <f>AND($L140="B",$C$6=Data!$G$23)</f>
        <v>0</v>
      </c>
      <c r="X140" s="55">
        <f t="shared" si="37"/>
        <v>0</v>
      </c>
      <c r="Y140" s="55">
        <f t="shared" si="31"/>
        <v>0</v>
      </c>
      <c r="Z140" s="25" t="b">
        <f>AND($L140="C",$C$7=Data!$G$24)</f>
        <v>0</v>
      </c>
      <c r="AA140" s="25" t="b">
        <f>AND($L140="C",$C$7=Data!$G$23)</f>
        <v>0</v>
      </c>
      <c r="AB140" s="55">
        <f t="shared" si="38"/>
        <v>0</v>
      </c>
      <c r="AC140" s="55">
        <f t="shared" si="32"/>
        <v>0</v>
      </c>
      <c r="AE140" s="55">
        <f t="shared" si="39"/>
        <v>0</v>
      </c>
      <c r="AG140" s="125" t="b">
        <f>OR(AND($C$5=Data!$G$24,K140="A"),AND($C$6=Data!$G$24,K140="B"),AND($C$7=Data!$G$24,K140="C"))*COUNTIFS(B:B,B140,K:K,K140,B:B,"&lt;&gt;"&amp;"",C:C,"&lt;&gt;"&amp;"")&gt;1</f>
        <v>0</v>
      </c>
      <c r="AH140" s="125" t="b">
        <f t="shared" si="40"/>
        <v>0</v>
      </c>
      <c r="AI140" s="55">
        <f t="shared" si="41"/>
        <v>0</v>
      </c>
    </row>
    <row r="141" spans="1:35" ht="30.75" customHeight="1" x14ac:dyDescent="0.25">
      <c r="A141" s="57"/>
      <c r="B141" s="57"/>
      <c r="C141" s="59"/>
      <c r="D141" s="119"/>
      <c r="E141" s="43"/>
      <c r="F141" s="43"/>
      <c r="G141" s="58"/>
      <c r="H141" s="123"/>
      <c r="I141" s="132"/>
      <c r="J141" s="135">
        <f t="shared" si="33"/>
        <v>0</v>
      </c>
      <c r="K141" s="64" t="str">
        <f t="shared" si="28"/>
        <v>0</v>
      </c>
      <c r="L141" s="65" t="str">
        <f t="shared" si="29"/>
        <v>0</v>
      </c>
      <c r="M141" s="55">
        <f>SUMIFS($J:$J,$C:$C,Data!$B$6,$B:$B,$B141)</f>
        <v>0</v>
      </c>
      <c r="N141" s="55">
        <f>SUMIFS($J:$J,$C:$C,Data!$B$7,$B:$B,$B141)</f>
        <v>0</v>
      </c>
      <c r="O141" s="55">
        <f>SUMIFS($J:$J,$C:$C,Data!$B$8,$B:$B,$B141)</f>
        <v>0</v>
      </c>
      <c r="P141" s="55">
        <f t="shared" si="34"/>
        <v>0</v>
      </c>
      <c r="Q141" s="55">
        <f t="shared" si="35"/>
        <v>0</v>
      </c>
      <c r="R141" s="25" t="b">
        <f>AND($L141="A",$C$5=Data!$G$24)</f>
        <v>0</v>
      </c>
      <c r="S141" s="25" t="b">
        <f>AND($L141="A",$C$5=Data!$G$23)</f>
        <v>0</v>
      </c>
      <c r="T141" s="55">
        <f t="shared" si="36"/>
        <v>0</v>
      </c>
      <c r="U141" s="55">
        <f t="shared" si="30"/>
        <v>0</v>
      </c>
      <c r="V141" s="25" t="b">
        <f>AND($L141="B",$C$6=Data!$G$24)</f>
        <v>0</v>
      </c>
      <c r="W141" s="25" t="b">
        <f>AND($L141="B",$C$6=Data!$G$23)</f>
        <v>0</v>
      </c>
      <c r="X141" s="55">
        <f t="shared" si="37"/>
        <v>0</v>
      </c>
      <c r="Y141" s="55">
        <f t="shared" si="31"/>
        <v>0</v>
      </c>
      <c r="Z141" s="25" t="b">
        <f>AND($L141="C",$C$7=Data!$G$24)</f>
        <v>0</v>
      </c>
      <c r="AA141" s="25" t="b">
        <f>AND($L141="C",$C$7=Data!$G$23)</f>
        <v>0</v>
      </c>
      <c r="AB141" s="55">
        <f t="shared" si="38"/>
        <v>0</v>
      </c>
      <c r="AC141" s="55">
        <f t="shared" si="32"/>
        <v>0</v>
      </c>
      <c r="AE141" s="55">
        <f t="shared" si="39"/>
        <v>0</v>
      </c>
      <c r="AG141" s="125" t="b">
        <f>OR(AND($C$5=Data!$G$24,K141="A"),AND($C$6=Data!$G$24,K141="B"),AND($C$7=Data!$G$24,K141="C"))*COUNTIFS(B:B,B141,K:K,K141,B:B,"&lt;&gt;"&amp;"",C:C,"&lt;&gt;"&amp;"")&gt;1</f>
        <v>0</v>
      </c>
      <c r="AH141" s="125" t="b">
        <f t="shared" si="40"/>
        <v>0</v>
      </c>
      <c r="AI141" s="55">
        <f t="shared" si="41"/>
        <v>0</v>
      </c>
    </row>
    <row r="142" spans="1:35" ht="30.75" customHeight="1" x14ac:dyDescent="0.25">
      <c r="A142" s="57"/>
      <c r="B142" s="57"/>
      <c r="C142" s="59"/>
      <c r="D142" s="119"/>
      <c r="E142" s="43"/>
      <c r="F142" s="43"/>
      <c r="G142" s="58"/>
      <c r="H142" s="123"/>
      <c r="I142" s="132"/>
      <c r="J142" s="135">
        <f t="shared" si="33"/>
        <v>0</v>
      </c>
      <c r="K142" s="64" t="str">
        <f t="shared" si="28"/>
        <v>0</v>
      </c>
      <c r="L142" s="65" t="str">
        <f t="shared" si="29"/>
        <v>0</v>
      </c>
      <c r="M142" s="55">
        <f>SUMIFS($J:$J,$C:$C,Data!$B$6,$B:$B,$B142)</f>
        <v>0</v>
      </c>
      <c r="N142" s="55">
        <f>SUMIFS($J:$J,$C:$C,Data!$B$7,$B:$B,$B142)</f>
        <v>0</v>
      </c>
      <c r="O142" s="55">
        <f>SUMIFS($J:$J,$C:$C,Data!$B$8,$B:$B,$B142)</f>
        <v>0</v>
      </c>
      <c r="P142" s="55">
        <f t="shared" si="34"/>
        <v>0</v>
      </c>
      <c r="Q142" s="55">
        <f t="shared" si="35"/>
        <v>0</v>
      </c>
      <c r="R142" s="25" t="b">
        <f>AND($L142="A",$C$5=Data!$G$24)</f>
        <v>0</v>
      </c>
      <c r="S142" s="25" t="b">
        <f>AND($L142="A",$C$5=Data!$G$23)</f>
        <v>0</v>
      </c>
      <c r="T142" s="55">
        <f t="shared" si="36"/>
        <v>0</v>
      </c>
      <c r="U142" s="55">
        <f t="shared" si="30"/>
        <v>0</v>
      </c>
      <c r="V142" s="25" t="b">
        <f>AND($L142="B",$C$6=Data!$G$24)</f>
        <v>0</v>
      </c>
      <c r="W142" s="25" t="b">
        <f>AND($L142="B",$C$6=Data!$G$23)</f>
        <v>0</v>
      </c>
      <c r="X142" s="55">
        <f t="shared" si="37"/>
        <v>0</v>
      </c>
      <c r="Y142" s="55">
        <f t="shared" si="31"/>
        <v>0</v>
      </c>
      <c r="Z142" s="25" t="b">
        <f>AND($L142="C",$C$7=Data!$G$24)</f>
        <v>0</v>
      </c>
      <c r="AA142" s="25" t="b">
        <f>AND($L142="C",$C$7=Data!$G$23)</f>
        <v>0</v>
      </c>
      <c r="AB142" s="55">
        <f t="shared" si="38"/>
        <v>0</v>
      </c>
      <c r="AC142" s="55">
        <f t="shared" si="32"/>
        <v>0</v>
      </c>
      <c r="AE142" s="55">
        <f t="shared" si="39"/>
        <v>0</v>
      </c>
      <c r="AG142" s="125" t="b">
        <f>OR(AND($C$5=Data!$G$24,K142="A"),AND($C$6=Data!$G$24,K142="B"),AND($C$7=Data!$G$24,K142="C"))*COUNTIFS(B:B,B142,K:K,K142,B:B,"&lt;&gt;"&amp;"",C:C,"&lt;&gt;"&amp;"")&gt;1</f>
        <v>0</v>
      </c>
      <c r="AH142" s="125" t="b">
        <f t="shared" si="40"/>
        <v>0</v>
      </c>
      <c r="AI142" s="55">
        <f t="shared" si="41"/>
        <v>0</v>
      </c>
    </row>
    <row r="143" spans="1:35" ht="30.75" customHeight="1" x14ac:dyDescent="0.25">
      <c r="A143" s="57"/>
      <c r="B143" s="57"/>
      <c r="C143" s="59"/>
      <c r="D143" s="119"/>
      <c r="E143" s="43"/>
      <c r="F143" s="43"/>
      <c r="G143" s="58"/>
      <c r="H143" s="123"/>
      <c r="I143" s="132"/>
      <c r="J143" s="135">
        <f t="shared" si="33"/>
        <v>0</v>
      </c>
      <c r="K143" s="64" t="str">
        <f t="shared" si="28"/>
        <v>0</v>
      </c>
      <c r="L143" s="65" t="str">
        <f t="shared" si="29"/>
        <v>0</v>
      </c>
      <c r="M143" s="55">
        <f>SUMIFS($J:$J,$C:$C,Data!$B$6,$B:$B,$B143)</f>
        <v>0</v>
      </c>
      <c r="N143" s="55">
        <f>SUMIFS($J:$J,$C:$C,Data!$B$7,$B:$B,$B143)</f>
        <v>0</v>
      </c>
      <c r="O143" s="55">
        <f>SUMIFS($J:$J,$C:$C,Data!$B$8,$B:$B,$B143)</f>
        <v>0</v>
      </c>
      <c r="P143" s="55">
        <f t="shared" si="34"/>
        <v>0</v>
      </c>
      <c r="Q143" s="55">
        <f t="shared" si="35"/>
        <v>0</v>
      </c>
      <c r="R143" s="25" t="b">
        <f>AND($L143="A",$C$5=Data!$G$24)</f>
        <v>0</v>
      </c>
      <c r="S143" s="25" t="b">
        <f>AND($L143="A",$C$5=Data!$G$23)</f>
        <v>0</v>
      </c>
      <c r="T143" s="55">
        <f t="shared" si="36"/>
        <v>0</v>
      </c>
      <c r="U143" s="55">
        <f t="shared" si="30"/>
        <v>0</v>
      </c>
      <c r="V143" s="25" t="b">
        <f>AND($L143="B",$C$6=Data!$G$24)</f>
        <v>0</v>
      </c>
      <c r="W143" s="25" t="b">
        <f>AND($L143="B",$C$6=Data!$G$23)</f>
        <v>0</v>
      </c>
      <c r="X143" s="55">
        <f t="shared" si="37"/>
        <v>0</v>
      </c>
      <c r="Y143" s="55">
        <f t="shared" si="31"/>
        <v>0</v>
      </c>
      <c r="Z143" s="25" t="b">
        <f>AND($L143="C",$C$7=Data!$G$24)</f>
        <v>0</v>
      </c>
      <c r="AA143" s="25" t="b">
        <f>AND($L143="C",$C$7=Data!$G$23)</f>
        <v>0</v>
      </c>
      <c r="AB143" s="55">
        <f t="shared" si="38"/>
        <v>0</v>
      </c>
      <c r="AC143" s="55">
        <f t="shared" si="32"/>
        <v>0</v>
      </c>
      <c r="AE143" s="55">
        <f t="shared" si="39"/>
        <v>0</v>
      </c>
      <c r="AG143" s="125" t="b">
        <f>OR(AND($C$5=Data!$G$24,K143="A"),AND($C$6=Data!$G$24,K143="B"),AND($C$7=Data!$G$24,K143="C"))*COUNTIFS(B:B,B143,K:K,K143,B:B,"&lt;&gt;"&amp;"",C:C,"&lt;&gt;"&amp;"")&gt;1</f>
        <v>0</v>
      </c>
      <c r="AH143" s="125" t="b">
        <f t="shared" si="40"/>
        <v>0</v>
      </c>
      <c r="AI143" s="55">
        <f t="shared" si="41"/>
        <v>0</v>
      </c>
    </row>
    <row r="144" spans="1:35" ht="30.75" customHeight="1" x14ac:dyDescent="0.25">
      <c r="A144" s="57"/>
      <c r="B144" s="57"/>
      <c r="C144" s="59"/>
      <c r="D144" s="119"/>
      <c r="E144" s="43"/>
      <c r="F144" s="43"/>
      <c r="G144" s="58"/>
      <c r="H144" s="123"/>
      <c r="I144" s="132"/>
      <c r="J144" s="135">
        <f t="shared" si="33"/>
        <v>0</v>
      </c>
      <c r="K144" s="64" t="str">
        <f t="shared" si="28"/>
        <v>0</v>
      </c>
      <c r="L144" s="65" t="str">
        <f t="shared" si="29"/>
        <v>0</v>
      </c>
      <c r="M144" s="55">
        <f>SUMIFS($J:$J,$C:$C,Data!$B$6,$B:$B,$B144)</f>
        <v>0</v>
      </c>
      <c r="N144" s="55">
        <f>SUMIFS($J:$J,$C:$C,Data!$B$7,$B:$B,$B144)</f>
        <v>0</v>
      </c>
      <c r="O144" s="55">
        <f>SUMIFS($J:$J,$C:$C,Data!$B$8,$B:$B,$B144)</f>
        <v>0</v>
      </c>
      <c r="P144" s="55">
        <f t="shared" si="34"/>
        <v>0</v>
      </c>
      <c r="Q144" s="55">
        <f t="shared" si="35"/>
        <v>0</v>
      </c>
      <c r="R144" s="25" t="b">
        <f>AND($L144="A",$C$5=Data!$G$24)</f>
        <v>0</v>
      </c>
      <c r="S144" s="25" t="b">
        <f>AND($L144="A",$C$5=Data!$G$23)</f>
        <v>0</v>
      </c>
      <c r="T144" s="55">
        <f t="shared" si="36"/>
        <v>0</v>
      </c>
      <c r="U144" s="55">
        <f t="shared" si="30"/>
        <v>0</v>
      </c>
      <c r="V144" s="25" t="b">
        <f>AND($L144="B",$C$6=Data!$G$24)</f>
        <v>0</v>
      </c>
      <c r="W144" s="25" t="b">
        <f>AND($L144="B",$C$6=Data!$G$23)</f>
        <v>0</v>
      </c>
      <c r="X144" s="55">
        <f t="shared" si="37"/>
        <v>0</v>
      </c>
      <c r="Y144" s="55">
        <f t="shared" si="31"/>
        <v>0</v>
      </c>
      <c r="Z144" s="25" t="b">
        <f>AND($L144="C",$C$7=Data!$G$24)</f>
        <v>0</v>
      </c>
      <c r="AA144" s="25" t="b">
        <f>AND($L144="C",$C$7=Data!$G$23)</f>
        <v>0</v>
      </c>
      <c r="AB144" s="55">
        <f t="shared" si="38"/>
        <v>0</v>
      </c>
      <c r="AC144" s="55">
        <f t="shared" si="32"/>
        <v>0</v>
      </c>
      <c r="AE144" s="55">
        <f t="shared" si="39"/>
        <v>0</v>
      </c>
      <c r="AG144" s="125" t="b">
        <f>OR(AND($C$5=Data!$G$24,K144="A"),AND($C$6=Data!$G$24,K144="B"),AND($C$7=Data!$G$24,K144="C"))*COUNTIFS(B:B,B144,K:K,K144,B:B,"&lt;&gt;"&amp;"",C:C,"&lt;&gt;"&amp;"")&gt;1</f>
        <v>0</v>
      </c>
      <c r="AH144" s="125" t="b">
        <f t="shared" si="40"/>
        <v>0</v>
      </c>
      <c r="AI144" s="55">
        <f t="shared" si="41"/>
        <v>0</v>
      </c>
    </row>
    <row r="145" spans="1:35" ht="30.75" customHeight="1" x14ac:dyDescent="0.25">
      <c r="A145" s="57"/>
      <c r="B145" s="57"/>
      <c r="C145" s="59"/>
      <c r="D145" s="119"/>
      <c r="E145" s="43"/>
      <c r="F145" s="43"/>
      <c r="G145" s="58"/>
      <c r="H145" s="123"/>
      <c r="I145" s="132"/>
      <c r="J145" s="135">
        <f t="shared" si="33"/>
        <v>0</v>
      </c>
      <c r="K145" s="64" t="str">
        <f t="shared" si="28"/>
        <v>0</v>
      </c>
      <c r="L145" s="65" t="str">
        <f t="shared" si="29"/>
        <v>0</v>
      </c>
      <c r="M145" s="55">
        <f>SUMIFS($J:$J,$C:$C,Data!$B$6,$B:$B,$B145)</f>
        <v>0</v>
      </c>
      <c r="N145" s="55">
        <f>SUMIFS($J:$J,$C:$C,Data!$B$7,$B:$B,$B145)</f>
        <v>0</v>
      </c>
      <c r="O145" s="55">
        <f>SUMIFS($J:$J,$C:$C,Data!$B$8,$B:$B,$B145)</f>
        <v>0</v>
      </c>
      <c r="P145" s="55">
        <f t="shared" si="34"/>
        <v>0</v>
      </c>
      <c r="Q145" s="55">
        <f t="shared" si="35"/>
        <v>0</v>
      </c>
      <c r="R145" s="25" t="b">
        <f>AND($L145="A",$C$5=Data!$G$24)</f>
        <v>0</v>
      </c>
      <c r="S145" s="25" t="b">
        <f>AND($L145="A",$C$5=Data!$G$23)</f>
        <v>0</v>
      </c>
      <c r="T145" s="55">
        <f t="shared" si="36"/>
        <v>0</v>
      </c>
      <c r="U145" s="55">
        <f t="shared" si="30"/>
        <v>0</v>
      </c>
      <c r="V145" s="25" t="b">
        <f>AND($L145="B",$C$6=Data!$G$24)</f>
        <v>0</v>
      </c>
      <c r="W145" s="25" t="b">
        <f>AND($L145="B",$C$6=Data!$G$23)</f>
        <v>0</v>
      </c>
      <c r="X145" s="55">
        <f t="shared" si="37"/>
        <v>0</v>
      </c>
      <c r="Y145" s="55">
        <f t="shared" si="31"/>
        <v>0</v>
      </c>
      <c r="Z145" s="25" t="b">
        <f>AND($L145="C",$C$7=Data!$G$24)</f>
        <v>0</v>
      </c>
      <c r="AA145" s="25" t="b">
        <f>AND($L145="C",$C$7=Data!$G$23)</f>
        <v>0</v>
      </c>
      <c r="AB145" s="55">
        <f t="shared" si="38"/>
        <v>0</v>
      </c>
      <c r="AC145" s="55">
        <f t="shared" si="32"/>
        <v>0</v>
      </c>
      <c r="AE145" s="55">
        <f t="shared" si="39"/>
        <v>0</v>
      </c>
      <c r="AG145" s="125" t="b">
        <f>OR(AND($C$5=Data!$G$24,K145="A"),AND($C$6=Data!$G$24,K145="B"),AND($C$7=Data!$G$24,K145="C"))*COUNTIFS(B:B,B145,K:K,K145,B:B,"&lt;&gt;"&amp;"",C:C,"&lt;&gt;"&amp;"")&gt;1</f>
        <v>0</v>
      </c>
      <c r="AH145" s="125" t="b">
        <f t="shared" si="40"/>
        <v>0</v>
      </c>
      <c r="AI145" s="55">
        <f t="shared" si="41"/>
        <v>0</v>
      </c>
    </row>
    <row r="146" spans="1:35" ht="30.75" customHeight="1" x14ac:dyDescent="0.25">
      <c r="A146" s="57"/>
      <c r="B146" s="57"/>
      <c r="C146" s="59"/>
      <c r="D146" s="119"/>
      <c r="E146" s="43"/>
      <c r="F146" s="43"/>
      <c r="G146" s="58"/>
      <c r="H146" s="123"/>
      <c r="I146" s="132"/>
      <c r="J146" s="135">
        <f t="shared" si="33"/>
        <v>0</v>
      </c>
      <c r="K146" s="64" t="str">
        <f t="shared" si="28"/>
        <v>0</v>
      </c>
      <c r="L146" s="65" t="str">
        <f t="shared" si="29"/>
        <v>0</v>
      </c>
      <c r="M146" s="55">
        <f>SUMIFS($J:$J,$C:$C,Data!$B$6,$B:$B,$B146)</f>
        <v>0</v>
      </c>
      <c r="N146" s="55">
        <f>SUMIFS($J:$J,$C:$C,Data!$B$7,$B:$B,$B146)</f>
        <v>0</v>
      </c>
      <c r="O146" s="55">
        <f>SUMIFS($J:$J,$C:$C,Data!$B$8,$B:$B,$B146)</f>
        <v>0</v>
      </c>
      <c r="P146" s="55">
        <f t="shared" si="34"/>
        <v>0</v>
      </c>
      <c r="Q146" s="55">
        <f t="shared" si="35"/>
        <v>0</v>
      </c>
      <c r="R146" s="25" t="b">
        <f>AND($L146="A",$C$5=Data!$G$24)</f>
        <v>0</v>
      </c>
      <c r="S146" s="25" t="b">
        <f>AND($L146="A",$C$5=Data!$G$23)</f>
        <v>0</v>
      </c>
      <c r="T146" s="55">
        <f t="shared" si="36"/>
        <v>0</v>
      </c>
      <c r="U146" s="55">
        <f t="shared" si="30"/>
        <v>0</v>
      </c>
      <c r="V146" s="25" t="b">
        <f>AND($L146="B",$C$6=Data!$G$24)</f>
        <v>0</v>
      </c>
      <c r="W146" s="25" t="b">
        <f>AND($L146="B",$C$6=Data!$G$23)</f>
        <v>0</v>
      </c>
      <c r="X146" s="55">
        <f t="shared" si="37"/>
        <v>0</v>
      </c>
      <c r="Y146" s="55">
        <f t="shared" si="31"/>
        <v>0</v>
      </c>
      <c r="Z146" s="25" t="b">
        <f>AND($L146="C",$C$7=Data!$G$24)</f>
        <v>0</v>
      </c>
      <c r="AA146" s="25" t="b">
        <f>AND($L146="C",$C$7=Data!$G$23)</f>
        <v>0</v>
      </c>
      <c r="AB146" s="55">
        <f t="shared" si="38"/>
        <v>0</v>
      </c>
      <c r="AC146" s="55">
        <f t="shared" si="32"/>
        <v>0</v>
      </c>
      <c r="AE146" s="55">
        <f t="shared" si="39"/>
        <v>0</v>
      </c>
      <c r="AG146" s="125" t="b">
        <f>OR(AND($C$5=Data!$G$24,K146="A"),AND($C$6=Data!$G$24,K146="B"),AND($C$7=Data!$G$24,K146="C"))*COUNTIFS(B:B,B146,K:K,K146,B:B,"&lt;&gt;"&amp;"",C:C,"&lt;&gt;"&amp;"")&gt;1</f>
        <v>0</v>
      </c>
      <c r="AH146" s="125" t="b">
        <f t="shared" si="40"/>
        <v>0</v>
      </c>
      <c r="AI146" s="55">
        <f t="shared" si="41"/>
        <v>0</v>
      </c>
    </row>
    <row r="147" spans="1:35" ht="30.75" customHeight="1" x14ac:dyDescent="0.25">
      <c r="A147" s="57"/>
      <c r="B147" s="57"/>
      <c r="C147" s="59"/>
      <c r="D147" s="119"/>
      <c r="E147" s="43"/>
      <c r="F147" s="43"/>
      <c r="G147" s="58"/>
      <c r="H147" s="123"/>
      <c r="I147" s="132"/>
      <c r="J147" s="135">
        <f t="shared" si="33"/>
        <v>0</v>
      </c>
      <c r="K147" s="64" t="str">
        <f t="shared" si="28"/>
        <v>0</v>
      </c>
      <c r="L147" s="65" t="str">
        <f t="shared" si="29"/>
        <v>0</v>
      </c>
      <c r="M147" s="55">
        <f>SUMIFS($J:$J,$C:$C,Data!$B$6,$B:$B,$B147)</f>
        <v>0</v>
      </c>
      <c r="N147" s="55">
        <f>SUMIFS($J:$J,$C:$C,Data!$B$7,$B:$B,$B147)</f>
        <v>0</v>
      </c>
      <c r="O147" s="55">
        <f>SUMIFS($J:$J,$C:$C,Data!$B$8,$B:$B,$B147)</f>
        <v>0</v>
      </c>
      <c r="P147" s="55">
        <f t="shared" si="34"/>
        <v>0</v>
      </c>
      <c r="Q147" s="55">
        <f t="shared" si="35"/>
        <v>0</v>
      </c>
      <c r="R147" s="25" t="b">
        <f>AND($L147="A",$C$5=Data!$G$24)</f>
        <v>0</v>
      </c>
      <c r="S147" s="25" t="b">
        <f>AND($L147="A",$C$5=Data!$G$23)</f>
        <v>0</v>
      </c>
      <c r="T147" s="55">
        <f t="shared" si="36"/>
        <v>0</v>
      </c>
      <c r="U147" s="55">
        <f t="shared" si="30"/>
        <v>0</v>
      </c>
      <c r="V147" s="25" t="b">
        <f>AND($L147="B",$C$6=Data!$G$24)</f>
        <v>0</v>
      </c>
      <c r="W147" s="25" t="b">
        <f>AND($L147="B",$C$6=Data!$G$23)</f>
        <v>0</v>
      </c>
      <c r="X147" s="55">
        <f t="shared" si="37"/>
        <v>0</v>
      </c>
      <c r="Y147" s="55">
        <f t="shared" si="31"/>
        <v>0</v>
      </c>
      <c r="Z147" s="25" t="b">
        <f>AND($L147="C",$C$7=Data!$G$24)</f>
        <v>0</v>
      </c>
      <c r="AA147" s="25" t="b">
        <f>AND($L147="C",$C$7=Data!$G$23)</f>
        <v>0</v>
      </c>
      <c r="AB147" s="55">
        <f t="shared" si="38"/>
        <v>0</v>
      </c>
      <c r="AC147" s="55">
        <f t="shared" si="32"/>
        <v>0</v>
      </c>
      <c r="AE147" s="55">
        <f t="shared" si="39"/>
        <v>0</v>
      </c>
      <c r="AG147" s="125" t="b">
        <f>OR(AND($C$5=Data!$G$24,K147="A"),AND($C$6=Data!$G$24,K147="B"),AND($C$7=Data!$G$24,K147="C"))*COUNTIFS(B:B,B147,K:K,K147,B:B,"&lt;&gt;"&amp;"",C:C,"&lt;&gt;"&amp;"")&gt;1</f>
        <v>0</v>
      </c>
      <c r="AH147" s="125" t="b">
        <f t="shared" si="40"/>
        <v>0</v>
      </c>
      <c r="AI147" s="55">
        <f t="shared" si="41"/>
        <v>0</v>
      </c>
    </row>
    <row r="148" spans="1:35" ht="30.75" customHeight="1" x14ac:dyDescent="0.25">
      <c r="A148" s="57"/>
      <c r="B148" s="57"/>
      <c r="C148" s="59"/>
      <c r="D148" s="119"/>
      <c r="E148" s="43"/>
      <c r="F148" s="43"/>
      <c r="G148" s="58"/>
      <c r="H148" s="123"/>
      <c r="I148" s="132"/>
      <c r="J148" s="135">
        <f t="shared" si="33"/>
        <v>0</v>
      </c>
      <c r="K148" s="64" t="str">
        <f t="shared" si="28"/>
        <v>0</v>
      </c>
      <c r="L148" s="65" t="str">
        <f t="shared" si="29"/>
        <v>0</v>
      </c>
      <c r="M148" s="55">
        <f>SUMIFS($J:$J,$C:$C,Data!$B$6,$B:$B,$B148)</f>
        <v>0</v>
      </c>
      <c r="N148" s="55">
        <f>SUMIFS($J:$J,$C:$C,Data!$B$7,$B:$B,$B148)</f>
        <v>0</v>
      </c>
      <c r="O148" s="55">
        <f>SUMIFS($J:$J,$C:$C,Data!$B$8,$B:$B,$B148)</f>
        <v>0</v>
      </c>
      <c r="P148" s="55">
        <f t="shared" si="34"/>
        <v>0</v>
      </c>
      <c r="Q148" s="55">
        <f t="shared" si="35"/>
        <v>0</v>
      </c>
      <c r="R148" s="25" t="b">
        <f>AND($L148="A",$C$5=Data!$G$24)</f>
        <v>0</v>
      </c>
      <c r="S148" s="25" t="b">
        <f>AND($L148="A",$C$5=Data!$G$23)</f>
        <v>0</v>
      </c>
      <c r="T148" s="55">
        <f t="shared" si="36"/>
        <v>0</v>
      </c>
      <c r="U148" s="55">
        <f t="shared" si="30"/>
        <v>0</v>
      </c>
      <c r="V148" s="25" t="b">
        <f>AND($L148="B",$C$6=Data!$G$24)</f>
        <v>0</v>
      </c>
      <c r="W148" s="25" t="b">
        <f>AND($L148="B",$C$6=Data!$G$23)</f>
        <v>0</v>
      </c>
      <c r="X148" s="55">
        <f t="shared" si="37"/>
        <v>0</v>
      </c>
      <c r="Y148" s="55">
        <f t="shared" si="31"/>
        <v>0</v>
      </c>
      <c r="Z148" s="25" t="b">
        <f>AND($L148="C",$C$7=Data!$G$24)</f>
        <v>0</v>
      </c>
      <c r="AA148" s="25" t="b">
        <f>AND($L148="C",$C$7=Data!$G$23)</f>
        <v>0</v>
      </c>
      <c r="AB148" s="55">
        <f t="shared" si="38"/>
        <v>0</v>
      </c>
      <c r="AC148" s="55">
        <f t="shared" si="32"/>
        <v>0</v>
      </c>
      <c r="AE148" s="55">
        <f t="shared" si="39"/>
        <v>0</v>
      </c>
      <c r="AG148" s="125" t="b">
        <f>OR(AND($C$5=Data!$G$24,K148="A"),AND($C$6=Data!$G$24,K148="B"),AND($C$7=Data!$G$24,K148="C"))*COUNTIFS(B:B,B148,K:K,K148,B:B,"&lt;&gt;"&amp;"",C:C,"&lt;&gt;"&amp;"")&gt;1</f>
        <v>0</v>
      </c>
      <c r="AH148" s="125" t="b">
        <f t="shared" si="40"/>
        <v>0</v>
      </c>
      <c r="AI148" s="55">
        <f t="shared" si="41"/>
        <v>0</v>
      </c>
    </row>
    <row r="149" spans="1:35" ht="30.75" customHeight="1" x14ac:dyDescent="0.25">
      <c r="A149" s="57"/>
      <c r="B149" s="57"/>
      <c r="C149" s="59"/>
      <c r="D149" s="119"/>
      <c r="E149" s="43"/>
      <c r="F149" s="43"/>
      <c r="G149" s="58"/>
      <c r="H149" s="123"/>
      <c r="I149" s="132"/>
      <c r="J149" s="135">
        <f t="shared" si="33"/>
        <v>0</v>
      </c>
      <c r="K149" s="64" t="str">
        <f t="shared" si="28"/>
        <v>0</v>
      </c>
      <c r="L149" s="65" t="str">
        <f t="shared" si="29"/>
        <v>0</v>
      </c>
      <c r="M149" s="55">
        <f>SUMIFS($J:$J,$C:$C,Data!$B$6,$B:$B,$B149)</f>
        <v>0</v>
      </c>
      <c r="N149" s="55">
        <f>SUMIFS($J:$J,$C:$C,Data!$B$7,$B:$B,$B149)</f>
        <v>0</v>
      </c>
      <c r="O149" s="55">
        <f>SUMIFS($J:$J,$C:$C,Data!$B$8,$B:$B,$B149)</f>
        <v>0</v>
      </c>
      <c r="P149" s="55">
        <f t="shared" si="34"/>
        <v>0</v>
      </c>
      <c r="Q149" s="55">
        <f t="shared" si="35"/>
        <v>0</v>
      </c>
      <c r="R149" s="25" t="b">
        <f>AND($L149="A",$C$5=Data!$G$24)</f>
        <v>0</v>
      </c>
      <c r="S149" s="25" t="b">
        <f>AND($L149="A",$C$5=Data!$G$23)</f>
        <v>0</v>
      </c>
      <c r="T149" s="55">
        <f t="shared" si="36"/>
        <v>0</v>
      </c>
      <c r="U149" s="55">
        <f t="shared" si="30"/>
        <v>0</v>
      </c>
      <c r="V149" s="25" t="b">
        <f>AND($L149="B",$C$6=Data!$G$24)</f>
        <v>0</v>
      </c>
      <c r="W149" s="25" t="b">
        <f>AND($L149="B",$C$6=Data!$G$23)</f>
        <v>0</v>
      </c>
      <c r="X149" s="55">
        <f t="shared" si="37"/>
        <v>0</v>
      </c>
      <c r="Y149" s="55">
        <f t="shared" si="31"/>
        <v>0</v>
      </c>
      <c r="Z149" s="25" t="b">
        <f>AND($L149="C",$C$7=Data!$G$24)</f>
        <v>0</v>
      </c>
      <c r="AA149" s="25" t="b">
        <f>AND($L149="C",$C$7=Data!$G$23)</f>
        <v>0</v>
      </c>
      <c r="AB149" s="55">
        <f t="shared" si="38"/>
        <v>0</v>
      </c>
      <c r="AC149" s="55">
        <f t="shared" si="32"/>
        <v>0</v>
      </c>
      <c r="AE149" s="55">
        <f t="shared" si="39"/>
        <v>0</v>
      </c>
      <c r="AG149" s="125" t="b">
        <f>OR(AND($C$5=Data!$G$24,K149="A"),AND($C$6=Data!$G$24,K149="B"),AND($C$7=Data!$G$24,K149="C"))*COUNTIFS(B:B,B149,K:K,K149,B:B,"&lt;&gt;"&amp;"",C:C,"&lt;&gt;"&amp;"")&gt;1</f>
        <v>0</v>
      </c>
      <c r="AH149" s="125" t="b">
        <f t="shared" si="40"/>
        <v>0</v>
      </c>
      <c r="AI149" s="55">
        <f t="shared" si="41"/>
        <v>0</v>
      </c>
    </row>
    <row r="150" spans="1:35" ht="30.75" customHeight="1" x14ac:dyDescent="0.25">
      <c r="A150" s="57"/>
      <c r="B150" s="57"/>
      <c r="C150" s="59"/>
      <c r="D150" s="119"/>
      <c r="E150" s="43"/>
      <c r="F150" s="43"/>
      <c r="G150" s="58"/>
      <c r="H150" s="123"/>
      <c r="I150" s="132"/>
      <c r="J150" s="135">
        <f t="shared" si="33"/>
        <v>0</v>
      </c>
      <c r="K150" s="64" t="str">
        <f t="shared" si="28"/>
        <v>0</v>
      </c>
      <c r="L150" s="65" t="str">
        <f t="shared" si="29"/>
        <v>0</v>
      </c>
      <c r="M150" s="55">
        <f>SUMIFS($J:$J,$C:$C,Data!$B$6,$B:$B,$B150)</f>
        <v>0</v>
      </c>
      <c r="N150" s="55">
        <f>SUMIFS($J:$J,$C:$C,Data!$B$7,$B:$B,$B150)</f>
        <v>0</v>
      </c>
      <c r="O150" s="55">
        <f>SUMIFS($J:$J,$C:$C,Data!$B$8,$B:$B,$B150)</f>
        <v>0</v>
      </c>
      <c r="P150" s="55">
        <f t="shared" si="34"/>
        <v>0</v>
      </c>
      <c r="Q150" s="55">
        <f t="shared" si="35"/>
        <v>0</v>
      </c>
      <c r="R150" s="25" t="b">
        <f>AND($L150="A",$C$5=Data!$G$24)</f>
        <v>0</v>
      </c>
      <c r="S150" s="25" t="b">
        <f>AND($L150="A",$C$5=Data!$G$23)</f>
        <v>0</v>
      </c>
      <c r="T150" s="55">
        <f t="shared" si="36"/>
        <v>0</v>
      </c>
      <c r="U150" s="55">
        <f t="shared" si="30"/>
        <v>0</v>
      </c>
      <c r="V150" s="25" t="b">
        <f>AND($L150="B",$C$6=Data!$G$24)</f>
        <v>0</v>
      </c>
      <c r="W150" s="25" t="b">
        <f>AND($L150="B",$C$6=Data!$G$23)</f>
        <v>0</v>
      </c>
      <c r="X150" s="55">
        <f t="shared" si="37"/>
        <v>0</v>
      </c>
      <c r="Y150" s="55">
        <f t="shared" si="31"/>
        <v>0</v>
      </c>
      <c r="Z150" s="25" t="b">
        <f>AND($L150="C",$C$7=Data!$G$24)</f>
        <v>0</v>
      </c>
      <c r="AA150" s="25" t="b">
        <f>AND($L150="C",$C$7=Data!$G$23)</f>
        <v>0</v>
      </c>
      <c r="AB150" s="55">
        <f t="shared" si="38"/>
        <v>0</v>
      </c>
      <c r="AC150" s="55">
        <f t="shared" si="32"/>
        <v>0</v>
      </c>
      <c r="AE150" s="55">
        <f t="shared" si="39"/>
        <v>0</v>
      </c>
      <c r="AG150" s="125" t="b">
        <f>OR(AND($C$5=Data!$G$24,K150="A"),AND($C$6=Data!$G$24,K150="B"),AND($C$7=Data!$G$24,K150="C"))*COUNTIFS(B:B,B150,K:K,K150,B:B,"&lt;&gt;"&amp;"",C:C,"&lt;&gt;"&amp;"")&gt;1</f>
        <v>0</v>
      </c>
      <c r="AH150" s="125" t="b">
        <f t="shared" si="40"/>
        <v>0</v>
      </c>
      <c r="AI150" s="55">
        <f t="shared" si="41"/>
        <v>0</v>
      </c>
    </row>
    <row r="151" spans="1:35" ht="30.75" customHeight="1" x14ac:dyDescent="0.25">
      <c r="A151" s="57"/>
      <c r="B151" s="57"/>
      <c r="C151" s="59"/>
      <c r="D151" s="119"/>
      <c r="E151" s="43"/>
      <c r="F151" s="43"/>
      <c r="G151" s="58"/>
      <c r="H151" s="123"/>
      <c r="I151" s="132"/>
      <c r="J151" s="135">
        <f t="shared" si="33"/>
        <v>0</v>
      </c>
      <c r="K151" s="64" t="str">
        <f t="shared" si="28"/>
        <v>0</v>
      </c>
      <c r="L151" s="65" t="str">
        <f t="shared" si="29"/>
        <v>0</v>
      </c>
      <c r="M151" s="55">
        <f>SUMIFS($J:$J,$C:$C,Data!$B$6,$B:$B,$B151)</f>
        <v>0</v>
      </c>
      <c r="N151" s="55">
        <f>SUMIFS($J:$J,$C:$C,Data!$B$7,$B:$B,$B151)</f>
        <v>0</v>
      </c>
      <c r="O151" s="55">
        <f>SUMIFS($J:$J,$C:$C,Data!$B$8,$B:$B,$B151)</f>
        <v>0</v>
      </c>
      <c r="P151" s="55">
        <f t="shared" si="34"/>
        <v>0</v>
      </c>
      <c r="Q151" s="55">
        <f t="shared" si="35"/>
        <v>0</v>
      </c>
      <c r="R151" s="25" t="b">
        <f>AND($L151="A",$C$5=Data!$G$24)</f>
        <v>0</v>
      </c>
      <c r="S151" s="25" t="b">
        <f>AND($L151="A",$C$5=Data!$G$23)</f>
        <v>0</v>
      </c>
      <c r="T151" s="55">
        <f t="shared" si="36"/>
        <v>0</v>
      </c>
      <c r="U151" s="55">
        <f t="shared" si="30"/>
        <v>0</v>
      </c>
      <c r="V151" s="25" t="b">
        <f>AND($L151="B",$C$6=Data!$G$24)</f>
        <v>0</v>
      </c>
      <c r="W151" s="25" t="b">
        <f>AND($L151="B",$C$6=Data!$G$23)</f>
        <v>0</v>
      </c>
      <c r="X151" s="55">
        <f t="shared" si="37"/>
        <v>0</v>
      </c>
      <c r="Y151" s="55">
        <f t="shared" si="31"/>
        <v>0</v>
      </c>
      <c r="Z151" s="25" t="b">
        <f>AND($L151="C",$C$7=Data!$G$24)</f>
        <v>0</v>
      </c>
      <c r="AA151" s="25" t="b">
        <f>AND($L151="C",$C$7=Data!$G$23)</f>
        <v>0</v>
      </c>
      <c r="AB151" s="55">
        <f t="shared" si="38"/>
        <v>0</v>
      </c>
      <c r="AC151" s="55">
        <f t="shared" si="32"/>
        <v>0</v>
      </c>
      <c r="AE151" s="55">
        <f t="shared" si="39"/>
        <v>0</v>
      </c>
      <c r="AG151" s="125" t="b">
        <f>OR(AND($C$5=Data!$G$24,K151="A"),AND($C$6=Data!$G$24,K151="B"),AND($C$7=Data!$G$24,K151="C"))*COUNTIFS(B:B,B151,K:K,K151,B:B,"&lt;&gt;"&amp;"",C:C,"&lt;&gt;"&amp;"")&gt;1</f>
        <v>0</v>
      </c>
      <c r="AH151" s="125" t="b">
        <f t="shared" si="40"/>
        <v>0</v>
      </c>
      <c r="AI151" s="55">
        <f t="shared" si="41"/>
        <v>0</v>
      </c>
    </row>
    <row r="152" spans="1:35" ht="30.75" customHeight="1" x14ac:dyDescent="0.25">
      <c r="A152" s="57"/>
      <c r="B152" s="57"/>
      <c r="C152" s="59"/>
      <c r="D152" s="119"/>
      <c r="E152" s="43"/>
      <c r="F152" s="43"/>
      <c r="G152" s="58"/>
      <c r="H152" s="123"/>
      <c r="I152" s="132"/>
      <c r="J152" s="135">
        <f t="shared" si="33"/>
        <v>0</v>
      </c>
      <c r="K152" s="64" t="str">
        <f t="shared" si="28"/>
        <v>0</v>
      </c>
      <c r="L152" s="65" t="str">
        <f t="shared" si="29"/>
        <v>0</v>
      </c>
      <c r="M152" s="55">
        <f>SUMIFS($J:$J,$C:$C,Data!$B$6,$B:$B,$B152)</f>
        <v>0</v>
      </c>
      <c r="N152" s="55">
        <f>SUMIFS($J:$J,$C:$C,Data!$B$7,$B:$B,$B152)</f>
        <v>0</v>
      </c>
      <c r="O152" s="55">
        <f>SUMIFS($J:$J,$C:$C,Data!$B$8,$B:$B,$B152)</f>
        <v>0</v>
      </c>
      <c r="P152" s="55">
        <f t="shared" si="34"/>
        <v>0</v>
      </c>
      <c r="Q152" s="55">
        <f t="shared" si="35"/>
        <v>0</v>
      </c>
      <c r="R152" s="25" t="b">
        <f>AND($L152="A",$C$5=Data!$G$24)</f>
        <v>0</v>
      </c>
      <c r="S152" s="25" t="b">
        <f>AND($L152="A",$C$5=Data!$G$23)</f>
        <v>0</v>
      </c>
      <c r="T152" s="55">
        <f t="shared" si="36"/>
        <v>0</v>
      </c>
      <c r="U152" s="55">
        <f t="shared" si="30"/>
        <v>0</v>
      </c>
      <c r="V152" s="25" t="b">
        <f>AND($L152="B",$C$6=Data!$G$24)</f>
        <v>0</v>
      </c>
      <c r="W152" s="25" t="b">
        <f>AND($L152="B",$C$6=Data!$G$23)</f>
        <v>0</v>
      </c>
      <c r="X152" s="55">
        <f t="shared" si="37"/>
        <v>0</v>
      </c>
      <c r="Y152" s="55">
        <f t="shared" si="31"/>
        <v>0</v>
      </c>
      <c r="Z152" s="25" t="b">
        <f>AND($L152="C",$C$7=Data!$G$24)</f>
        <v>0</v>
      </c>
      <c r="AA152" s="25" t="b">
        <f>AND($L152="C",$C$7=Data!$G$23)</f>
        <v>0</v>
      </c>
      <c r="AB152" s="55">
        <f t="shared" si="38"/>
        <v>0</v>
      </c>
      <c r="AC152" s="55">
        <f t="shared" si="32"/>
        <v>0</v>
      </c>
      <c r="AE152" s="55">
        <f t="shared" si="39"/>
        <v>0</v>
      </c>
      <c r="AG152" s="125" t="b">
        <f>OR(AND($C$5=Data!$G$24,K152="A"),AND($C$6=Data!$G$24,K152="B"),AND($C$7=Data!$G$24,K152="C"))*COUNTIFS(B:B,B152,K:K,K152,B:B,"&lt;&gt;"&amp;"",C:C,"&lt;&gt;"&amp;"")&gt;1</f>
        <v>0</v>
      </c>
      <c r="AH152" s="125" t="b">
        <f t="shared" si="40"/>
        <v>0</v>
      </c>
      <c r="AI152" s="55">
        <f t="shared" si="41"/>
        <v>0</v>
      </c>
    </row>
    <row r="153" spans="1:35" ht="30.75" customHeight="1" x14ac:dyDescent="0.25">
      <c r="A153" s="57"/>
      <c r="B153" s="57"/>
      <c r="C153" s="59"/>
      <c r="D153" s="119"/>
      <c r="E153" s="43"/>
      <c r="F153" s="43"/>
      <c r="G153" s="58"/>
      <c r="H153" s="123"/>
      <c r="I153" s="132"/>
      <c r="J153" s="135">
        <f t="shared" si="33"/>
        <v>0</v>
      </c>
      <c r="K153" s="64" t="str">
        <f t="shared" si="28"/>
        <v>0</v>
      </c>
      <c r="L153" s="65" t="str">
        <f t="shared" si="29"/>
        <v>0</v>
      </c>
      <c r="M153" s="55">
        <f>SUMIFS($J:$J,$C:$C,Data!$B$6,$B:$B,$B153)</f>
        <v>0</v>
      </c>
      <c r="N153" s="55">
        <f>SUMIFS($J:$J,$C:$C,Data!$B$7,$B:$B,$B153)</f>
        <v>0</v>
      </c>
      <c r="O153" s="55">
        <f>SUMIFS($J:$J,$C:$C,Data!$B$8,$B:$B,$B153)</f>
        <v>0</v>
      </c>
      <c r="P153" s="55">
        <f t="shared" si="34"/>
        <v>0</v>
      </c>
      <c r="Q153" s="55">
        <f t="shared" si="35"/>
        <v>0</v>
      </c>
      <c r="R153" s="25" t="b">
        <f>AND($L153="A",$C$5=Data!$G$24)</f>
        <v>0</v>
      </c>
      <c r="S153" s="25" t="b">
        <f>AND($L153="A",$C$5=Data!$G$23)</f>
        <v>0</v>
      </c>
      <c r="T153" s="55">
        <f t="shared" si="36"/>
        <v>0</v>
      </c>
      <c r="U153" s="55">
        <f t="shared" si="30"/>
        <v>0</v>
      </c>
      <c r="V153" s="25" t="b">
        <f>AND($L153="B",$C$6=Data!$G$24)</f>
        <v>0</v>
      </c>
      <c r="W153" s="25" t="b">
        <f>AND($L153="B",$C$6=Data!$G$23)</f>
        <v>0</v>
      </c>
      <c r="X153" s="55">
        <f t="shared" si="37"/>
        <v>0</v>
      </c>
      <c r="Y153" s="55">
        <f t="shared" si="31"/>
        <v>0</v>
      </c>
      <c r="Z153" s="25" t="b">
        <f>AND($L153="C",$C$7=Data!$G$24)</f>
        <v>0</v>
      </c>
      <c r="AA153" s="25" t="b">
        <f>AND($L153="C",$C$7=Data!$G$23)</f>
        <v>0</v>
      </c>
      <c r="AB153" s="55">
        <f t="shared" si="38"/>
        <v>0</v>
      </c>
      <c r="AC153" s="55">
        <f t="shared" si="32"/>
        <v>0</v>
      </c>
      <c r="AE153" s="55">
        <f t="shared" si="39"/>
        <v>0</v>
      </c>
      <c r="AG153" s="125" t="b">
        <f>OR(AND($C$5=Data!$G$24,K153="A"),AND($C$6=Data!$G$24,K153="B"),AND($C$7=Data!$G$24,K153="C"))*COUNTIFS(B:B,B153,K:K,K153,B:B,"&lt;&gt;"&amp;"",C:C,"&lt;&gt;"&amp;"")&gt;1</f>
        <v>0</v>
      </c>
      <c r="AH153" s="125" t="b">
        <f t="shared" si="40"/>
        <v>0</v>
      </c>
      <c r="AI153" s="55">
        <f t="shared" si="41"/>
        <v>0</v>
      </c>
    </row>
    <row r="154" spans="1:35" ht="30.75" customHeight="1" x14ac:dyDescent="0.25">
      <c r="A154" s="57"/>
      <c r="B154" s="57"/>
      <c r="C154" s="59"/>
      <c r="D154" s="119"/>
      <c r="E154" s="43"/>
      <c r="F154" s="43"/>
      <c r="G154" s="58"/>
      <c r="H154" s="123"/>
      <c r="I154" s="132"/>
      <c r="J154" s="135">
        <f t="shared" si="33"/>
        <v>0</v>
      </c>
      <c r="K154" s="64" t="str">
        <f t="shared" si="28"/>
        <v>0</v>
      </c>
      <c r="L154" s="65" t="str">
        <f t="shared" si="29"/>
        <v>0</v>
      </c>
      <c r="M154" s="55">
        <f>SUMIFS($J:$J,$C:$C,Data!$B$6,$B:$B,$B154)</f>
        <v>0</v>
      </c>
      <c r="N154" s="55">
        <f>SUMIFS($J:$J,$C:$C,Data!$B$7,$B:$B,$B154)</f>
        <v>0</v>
      </c>
      <c r="O154" s="55">
        <f>SUMIFS($J:$J,$C:$C,Data!$B$8,$B:$B,$B154)</f>
        <v>0</v>
      </c>
      <c r="P154" s="55">
        <f t="shared" si="34"/>
        <v>0</v>
      </c>
      <c r="Q154" s="55">
        <f t="shared" si="35"/>
        <v>0</v>
      </c>
      <c r="R154" s="25" t="b">
        <f>AND($L154="A",$C$5=Data!$G$24)</f>
        <v>0</v>
      </c>
      <c r="S154" s="25" t="b">
        <f>AND($L154="A",$C$5=Data!$G$23)</f>
        <v>0</v>
      </c>
      <c r="T154" s="55">
        <f t="shared" si="36"/>
        <v>0</v>
      </c>
      <c r="U154" s="55">
        <f t="shared" si="30"/>
        <v>0</v>
      </c>
      <c r="V154" s="25" t="b">
        <f>AND($L154="B",$C$6=Data!$G$24)</f>
        <v>0</v>
      </c>
      <c r="W154" s="25" t="b">
        <f>AND($L154="B",$C$6=Data!$G$23)</f>
        <v>0</v>
      </c>
      <c r="X154" s="55">
        <f t="shared" si="37"/>
        <v>0</v>
      </c>
      <c r="Y154" s="55">
        <f t="shared" si="31"/>
        <v>0</v>
      </c>
      <c r="Z154" s="25" t="b">
        <f>AND($L154="C",$C$7=Data!$G$24)</f>
        <v>0</v>
      </c>
      <c r="AA154" s="25" t="b">
        <f>AND($L154="C",$C$7=Data!$G$23)</f>
        <v>0</v>
      </c>
      <c r="AB154" s="55">
        <f t="shared" si="38"/>
        <v>0</v>
      </c>
      <c r="AC154" s="55">
        <f t="shared" si="32"/>
        <v>0</v>
      </c>
      <c r="AE154" s="55">
        <f t="shared" si="39"/>
        <v>0</v>
      </c>
      <c r="AG154" s="125" t="b">
        <f>OR(AND($C$5=Data!$G$24,K154="A"),AND($C$6=Data!$G$24,K154="B"),AND($C$7=Data!$G$24,K154="C"))*COUNTIFS(B:B,B154,K:K,K154,B:B,"&lt;&gt;"&amp;"",C:C,"&lt;&gt;"&amp;"")&gt;1</f>
        <v>0</v>
      </c>
      <c r="AH154" s="125" t="b">
        <f t="shared" si="40"/>
        <v>0</v>
      </c>
      <c r="AI154" s="55">
        <f t="shared" si="41"/>
        <v>0</v>
      </c>
    </row>
    <row r="155" spans="1:35" ht="30.75" customHeight="1" x14ac:dyDescent="0.25">
      <c r="A155" s="57"/>
      <c r="B155" s="57"/>
      <c r="C155" s="59"/>
      <c r="D155" s="119"/>
      <c r="E155" s="43"/>
      <c r="F155" s="43"/>
      <c r="G155" s="58"/>
      <c r="H155" s="123"/>
      <c r="I155" s="132"/>
      <c r="J155" s="135">
        <f t="shared" si="33"/>
        <v>0</v>
      </c>
      <c r="K155" s="64" t="str">
        <f t="shared" si="28"/>
        <v>0</v>
      </c>
      <c r="L155" s="65" t="str">
        <f t="shared" si="29"/>
        <v>0</v>
      </c>
      <c r="M155" s="55">
        <f>SUMIFS($J:$J,$C:$C,Data!$B$6,$B:$B,$B155)</f>
        <v>0</v>
      </c>
      <c r="N155" s="55">
        <f>SUMIFS($J:$J,$C:$C,Data!$B$7,$B:$B,$B155)</f>
        <v>0</v>
      </c>
      <c r="O155" s="55">
        <f>SUMIFS($J:$J,$C:$C,Data!$B$8,$B:$B,$B155)</f>
        <v>0</v>
      </c>
      <c r="P155" s="55">
        <f t="shared" si="34"/>
        <v>0</v>
      </c>
      <c r="Q155" s="55">
        <f t="shared" si="35"/>
        <v>0</v>
      </c>
      <c r="R155" s="25" t="b">
        <f>AND($L155="A",$C$5=Data!$G$24)</f>
        <v>0</v>
      </c>
      <c r="S155" s="25" t="b">
        <f>AND($L155="A",$C$5=Data!$G$23)</f>
        <v>0</v>
      </c>
      <c r="T155" s="55">
        <f t="shared" si="36"/>
        <v>0</v>
      </c>
      <c r="U155" s="55">
        <f t="shared" si="30"/>
        <v>0</v>
      </c>
      <c r="V155" s="25" t="b">
        <f>AND($L155="B",$C$6=Data!$G$24)</f>
        <v>0</v>
      </c>
      <c r="W155" s="25" t="b">
        <f>AND($L155="B",$C$6=Data!$G$23)</f>
        <v>0</v>
      </c>
      <c r="X155" s="55">
        <f t="shared" si="37"/>
        <v>0</v>
      </c>
      <c r="Y155" s="55">
        <f t="shared" si="31"/>
        <v>0</v>
      </c>
      <c r="Z155" s="25" t="b">
        <f>AND($L155="C",$C$7=Data!$G$24)</f>
        <v>0</v>
      </c>
      <c r="AA155" s="25" t="b">
        <f>AND($L155="C",$C$7=Data!$G$23)</f>
        <v>0</v>
      </c>
      <c r="AB155" s="55">
        <f t="shared" si="38"/>
        <v>0</v>
      </c>
      <c r="AC155" s="55">
        <f t="shared" si="32"/>
        <v>0</v>
      </c>
      <c r="AE155" s="55">
        <f t="shared" si="39"/>
        <v>0</v>
      </c>
      <c r="AG155" s="125" t="b">
        <f>OR(AND($C$5=Data!$G$24,K155="A"),AND($C$6=Data!$G$24,K155="B"),AND($C$7=Data!$G$24,K155="C"))*COUNTIFS(B:B,B155,K:K,K155,B:B,"&lt;&gt;"&amp;"",C:C,"&lt;&gt;"&amp;"")&gt;1</f>
        <v>0</v>
      </c>
      <c r="AH155" s="125" t="b">
        <f t="shared" si="40"/>
        <v>0</v>
      </c>
      <c r="AI155" s="55">
        <f t="shared" si="41"/>
        <v>0</v>
      </c>
    </row>
    <row r="156" spans="1:35" ht="30.75" customHeight="1" x14ac:dyDescent="0.25">
      <c r="A156" s="57"/>
      <c r="B156" s="57"/>
      <c r="C156" s="59"/>
      <c r="D156" s="119"/>
      <c r="E156" s="43"/>
      <c r="F156" s="43"/>
      <c r="G156" s="58"/>
      <c r="H156" s="123"/>
      <c r="I156" s="132"/>
      <c r="J156" s="135">
        <f t="shared" si="33"/>
        <v>0</v>
      </c>
      <c r="K156" s="64" t="str">
        <f t="shared" si="28"/>
        <v>0</v>
      </c>
      <c r="L156" s="65" t="str">
        <f t="shared" si="29"/>
        <v>0</v>
      </c>
      <c r="M156" s="55">
        <f>SUMIFS($J:$J,$C:$C,Data!$B$6,$B:$B,$B156)</f>
        <v>0</v>
      </c>
      <c r="N156" s="55">
        <f>SUMIFS($J:$J,$C:$C,Data!$B$7,$B:$B,$B156)</f>
        <v>0</v>
      </c>
      <c r="O156" s="55">
        <f>SUMIFS($J:$J,$C:$C,Data!$B$8,$B:$B,$B156)</f>
        <v>0</v>
      </c>
      <c r="P156" s="55">
        <f t="shared" si="34"/>
        <v>0</v>
      </c>
      <c r="Q156" s="55">
        <f t="shared" si="35"/>
        <v>0</v>
      </c>
      <c r="R156" s="25" t="b">
        <f>AND($L156="A",$C$5=Data!$G$24)</f>
        <v>0</v>
      </c>
      <c r="S156" s="25" t="b">
        <f>AND($L156="A",$C$5=Data!$G$23)</f>
        <v>0</v>
      </c>
      <c r="T156" s="55">
        <f t="shared" si="36"/>
        <v>0</v>
      </c>
      <c r="U156" s="55">
        <f t="shared" si="30"/>
        <v>0</v>
      </c>
      <c r="V156" s="25" t="b">
        <f>AND($L156="B",$C$6=Data!$G$24)</f>
        <v>0</v>
      </c>
      <c r="W156" s="25" t="b">
        <f>AND($L156="B",$C$6=Data!$G$23)</f>
        <v>0</v>
      </c>
      <c r="X156" s="55">
        <f t="shared" si="37"/>
        <v>0</v>
      </c>
      <c r="Y156" s="55">
        <f t="shared" si="31"/>
        <v>0</v>
      </c>
      <c r="Z156" s="25" t="b">
        <f>AND($L156="C",$C$7=Data!$G$24)</f>
        <v>0</v>
      </c>
      <c r="AA156" s="25" t="b">
        <f>AND($L156="C",$C$7=Data!$G$23)</f>
        <v>0</v>
      </c>
      <c r="AB156" s="55">
        <f t="shared" si="38"/>
        <v>0</v>
      </c>
      <c r="AC156" s="55">
        <f t="shared" si="32"/>
        <v>0</v>
      </c>
      <c r="AE156" s="55">
        <f t="shared" si="39"/>
        <v>0</v>
      </c>
      <c r="AG156" s="125" t="b">
        <f>OR(AND($C$5=Data!$G$24,K156="A"),AND($C$6=Data!$G$24,K156="B"),AND($C$7=Data!$G$24,K156="C"))*COUNTIFS(B:B,B156,K:K,K156,B:B,"&lt;&gt;"&amp;"",C:C,"&lt;&gt;"&amp;"")&gt;1</f>
        <v>0</v>
      </c>
      <c r="AH156" s="125" t="b">
        <f t="shared" si="40"/>
        <v>0</v>
      </c>
      <c r="AI156" s="55">
        <f t="shared" si="41"/>
        <v>0</v>
      </c>
    </row>
    <row r="157" spans="1:35" ht="30.75" customHeight="1" x14ac:dyDescent="0.25">
      <c r="A157" s="57"/>
      <c r="B157" s="57"/>
      <c r="C157" s="59"/>
      <c r="D157" s="119"/>
      <c r="E157" s="43"/>
      <c r="F157" s="43"/>
      <c r="G157" s="58"/>
      <c r="H157" s="123"/>
      <c r="I157" s="132"/>
      <c r="J157" s="135">
        <f t="shared" si="33"/>
        <v>0</v>
      </c>
      <c r="K157" s="64" t="str">
        <f t="shared" si="28"/>
        <v>0</v>
      </c>
      <c r="L157" s="65" t="str">
        <f t="shared" si="29"/>
        <v>0</v>
      </c>
      <c r="M157" s="55">
        <f>SUMIFS($J:$J,$C:$C,Data!$B$6,$B:$B,$B157)</f>
        <v>0</v>
      </c>
      <c r="N157" s="55">
        <f>SUMIFS($J:$J,$C:$C,Data!$B$7,$B:$B,$B157)</f>
        <v>0</v>
      </c>
      <c r="O157" s="55">
        <f>SUMIFS($J:$J,$C:$C,Data!$B$8,$B:$B,$B157)</f>
        <v>0</v>
      </c>
      <c r="P157" s="55">
        <f t="shared" si="34"/>
        <v>0</v>
      </c>
      <c r="Q157" s="55">
        <f t="shared" si="35"/>
        <v>0</v>
      </c>
      <c r="R157" s="25" t="b">
        <f>AND($L157="A",$C$5=Data!$G$24)</f>
        <v>0</v>
      </c>
      <c r="S157" s="25" t="b">
        <f>AND($L157="A",$C$5=Data!$G$23)</f>
        <v>0</v>
      </c>
      <c r="T157" s="55">
        <f t="shared" si="36"/>
        <v>0</v>
      </c>
      <c r="U157" s="55">
        <f t="shared" si="30"/>
        <v>0</v>
      </c>
      <c r="V157" s="25" t="b">
        <f>AND($L157="B",$C$6=Data!$G$24)</f>
        <v>0</v>
      </c>
      <c r="W157" s="25" t="b">
        <f>AND($L157="B",$C$6=Data!$G$23)</f>
        <v>0</v>
      </c>
      <c r="X157" s="55">
        <f t="shared" si="37"/>
        <v>0</v>
      </c>
      <c r="Y157" s="55">
        <f t="shared" si="31"/>
        <v>0</v>
      </c>
      <c r="Z157" s="25" t="b">
        <f>AND($L157="C",$C$7=Data!$G$24)</f>
        <v>0</v>
      </c>
      <c r="AA157" s="25" t="b">
        <f>AND($L157="C",$C$7=Data!$G$23)</f>
        <v>0</v>
      </c>
      <c r="AB157" s="55">
        <f t="shared" si="38"/>
        <v>0</v>
      </c>
      <c r="AC157" s="55">
        <f t="shared" si="32"/>
        <v>0</v>
      </c>
      <c r="AE157" s="55">
        <f t="shared" si="39"/>
        <v>0</v>
      </c>
      <c r="AG157" s="125" t="b">
        <f>OR(AND($C$5=Data!$G$24,K157="A"),AND($C$6=Data!$G$24,K157="B"),AND($C$7=Data!$G$24,K157="C"))*COUNTIFS(B:B,B157,K:K,K157,B:B,"&lt;&gt;"&amp;"",C:C,"&lt;&gt;"&amp;"")&gt;1</f>
        <v>0</v>
      </c>
      <c r="AH157" s="125" t="b">
        <f t="shared" si="40"/>
        <v>0</v>
      </c>
      <c r="AI157" s="55">
        <f t="shared" si="41"/>
        <v>0</v>
      </c>
    </row>
    <row r="158" spans="1:35" ht="30.75" customHeight="1" x14ac:dyDescent="0.25">
      <c r="A158" s="57"/>
      <c r="B158" s="57"/>
      <c r="C158" s="59"/>
      <c r="D158" s="119"/>
      <c r="E158" s="43"/>
      <c r="F158" s="43"/>
      <c r="G158" s="58"/>
      <c r="H158" s="123"/>
      <c r="I158" s="132"/>
      <c r="J158" s="135">
        <f t="shared" si="33"/>
        <v>0</v>
      </c>
      <c r="K158" s="64" t="str">
        <f t="shared" si="28"/>
        <v>0</v>
      </c>
      <c r="L158" s="65" t="str">
        <f t="shared" si="29"/>
        <v>0</v>
      </c>
      <c r="M158" s="55">
        <f>SUMIFS($J:$J,$C:$C,Data!$B$6,$B:$B,$B158)</f>
        <v>0</v>
      </c>
      <c r="N158" s="55">
        <f>SUMIFS($J:$J,$C:$C,Data!$B$7,$B:$B,$B158)</f>
        <v>0</v>
      </c>
      <c r="O158" s="55">
        <f>SUMIFS($J:$J,$C:$C,Data!$B$8,$B:$B,$B158)</f>
        <v>0</v>
      </c>
      <c r="P158" s="55">
        <f t="shared" si="34"/>
        <v>0</v>
      </c>
      <c r="Q158" s="55">
        <f t="shared" si="35"/>
        <v>0</v>
      </c>
      <c r="R158" s="25" t="b">
        <f>AND($L158="A",$C$5=Data!$G$24)</f>
        <v>0</v>
      </c>
      <c r="S158" s="25" t="b">
        <f>AND($L158="A",$C$5=Data!$G$23)</f>
        <v>0</v>
      </c>
      <c r="T158" s="55">
        <f t="shared" si="36"/>
        <v>0</v>
      </c>
      <c r="U158" s="55">
        <f t="shared" si="30"/>
        <v>0</v>
      </c>
      <c r="V158" s="25" t="b">
        <f>AND($L158="B",$C$6=Data!$G$24)</f>
        <v>0</v>
      </c>
      <c r="W158" s="25" t="b">
        <f>AND($L158="B",$C$6=Data!$G$23)</f>
        <v>0</v>
      </c>
      <c r="X158" s="55">
        <f t="shared" si="37"/>
        <v>0</v>
      </c>
      <c r="Y158" s="55">
        <f t="shared" si="31"/>
        <v>0</v>
      </c>
      <c r="Z158" s="25" t="b">
        <f>AND($L158="C",$C$7=Data!$G$24)</f>
        <v>0</v>
      </c>
      <c r="AA158" s="25" t="b">
        <f>AND($L158="C",$C$7=Data!$G$23)</f>
        <v>0</v>
      </c>
      <c r="AB158" s="55">
        <f t="shared" si="38"/>
        <v>0</v>
      </c>
      <c r="AC158" s="55">
        <f t="shared" si="32"/>
        <v>0</v>
      </c>
      <c r="AE158" s="55">
        <f t="shared" si="39"/>
        <v>0</v>
      </c>
      <c r="AG158" s="125" t="b">
        <f>OR(AND($C$5=Data!$G$24,K158="A"),AND($C$6=Data!$G$24,K158="B"),AND($C$7=Data!$G$24,K158="C"))*COUNTIFS(B:B,B158,K:K,K158,B:B,"&lt;&gt;"&amp;"",C:C,"&lt;&gt;"&amp;"")&gt;1</f>
        <v>0</v>
      </c>
      <c r="AH158" s="125" t="b">
        <f t="shared" si="40"/>
        <v>0</v>
      </c>
      <c r="AI158" s="55">
        <f t="shared" si="41"/>
        <v>0</v>
      </c>
    </row>
    <row r="159" spans="1:35" ht="30.75" customHeight="1" x14ac:dyDescent="0.25">
      <c r="A159" s="57"/>
      <c r="B159" s="57"/>
      <c r="C159" s="59"/>
      <c r="D159" s="119"/>
      <c r="E159" s="43"/>
      <c r="F159" s="43"/>
      <c r="G159" s="58"/>
      <c r="H159" s="123"/>
      <c r="I159" s="132"/>
      <c r="J159" s="135">
        <f t="shared" si="33"/>
        <v>0</v>
      </c>
      <c r="K159" s="64" t="str">
        <f t="shared" si="28"/>
        <v>0</v>
      </c>
      <c r="L159" s="65" t="str">
        <f t="shared" si="29"/>
        <v>0</v>
      </c>
      <c r="M159" s="55">
        <f>SUMIFS($J:$J,$C:$C,Data!$B$6,$B:$B,$B159)</f>
        <v>0</v>
      </c>
      <c r="N159" s="55">
        <f>SUMIFS($J:$J,$C:$C,Data!$B$7,$B:$B,$B159)</f>
        <v>0</v>
      </c>
      <c r="O159" s="55">
        <f>SUMIFS($J:$J,$C:$C,Data!$B$8,$B:$B,$B159)</f>
        <v>0</v>
      </c>
      <c r="P159" s="55">
        <f t="shared" si="34"/>
        <v>0</v>
      </c>
      <c r="Q159" s="55">
        <f t="shared" si="35"/>
        <v>0</v>
      </c>
      <c r="R159" s="25" t="b">
        <f>AND($L159="A",$C$5=Data!$G$24)</f>
        <v>0</v>
      </c>
      <c r="S159" s="25" t="b">
        <f>AND($L159="A",$C$5=Data!$G$23)</f>
        <v>0</v>
      </c>
      <c r="T159" s="55">
        <f t="shared" si="36"/>
        <v>0</v>
      </c>
      <c r="U159" s="55">
        <f t="shared" si="30"/>
        <v>0</v>
      </c>
      <c r="V159" s="25" t="b">
        <f>AND($L159="B",$C$6=Data!$G$24)</f>
        <v>0</v>
      </c>
      <c r="W159" s="25" t="b">
        <f>AND($L159="B",$C$6=Data!$G$23)</f>
        <v>0</v>
      </c>
      <c r="X159" s="55">
        <f t="shared" si="37"/>
        <v>0</v>
      </c>
      <c r="Y159" s="55">
        <f t="shared" si="31"/>
        <v>0</v>
      </c>
      <c r="Z159" s="25" t="b">
        <f>AND($L159="C",$C$7=Data!$G$24)</f>
        <v>0</v>
      </c>
      <c r="AA159" s="25" t="b">
        <f>AND($L159="C",$C$7=Data!$G$23)</f>
        <v>0</v>
      </c>
      <c r="AB159" s="55">
        <f t="shared" si="38"/>
        <v>0</v>
      </c>
      <c r="AC159" s="55">
        <f t="shared" si="32"/>
        <v>0</v>
      </c>
      <c r="AE159" s="55">
        <f t="shared" si="39"/>
        <v>0</v>
      </c>
      <c r="AG159" s="125" t="b">
        <f>OR(AND($C$5=Data!$G$24,K159="A"),AND($C$6=Data!$G$24,K159="B"),AND($C$7=Data!$G$24,K159="C"))*COUNTIFS(B:B,B159,K:K,K159,B:B,"&lt;&gt;"&amp;"",C:C,"&lt;&gt;"&amp;"")&gt;1</f>
        <v>0</v>
      </c>
      <c r="AH159" s="125" t="b">
        <f t="shared" si="40"/>
        <v>0</v>
      </c>
      <c r="AI159" s="55">
        <f t="shared" si="41"/>
        <v>0</v>
      </c>
    </row>
    <row r="160" spans="1:35" ht="30.75" customHeight="1" x14ac:dyDescent="0.25">
      <c r="A160" s="57"/>
      <c r="B160" s="57"/>
      <c r="C160" s="59"/>
      <c r="D160" s="119"/>
      <c r="E160" s="43"/>
      <c r="F160" s="43"/>
      <c r="G160" s="58"/>
      <c r="H160" s="123"/>
      <c r="I160" s="132"/>
      <c r="J160" s="135">
        <f t="shared" si="33"/>
        <v>0</v>
      </c>
      <c r="K160" s="64" t="str">
        <f t="shared" si="28"/>
        <v>0</v>
      </c>
      <c r="L160" s="65" t="str">
        <f t="shared" si="29"/>
        <v>0</v>
      </c>
      <c r="M160" s="55">
        <f>SUMIFS($J:$J,$C:$C,Data!$B$6,$B:$B,$B160)</f>
        <v>0</v>
      </c>
      <c r="N160" s="55">
        <f>SUMIFS($J:$J,$C:$C,Data!$B$7,$B:$B,$B160)</f>
        <v>0</v>
      </c>
      <c r="O160" s="55">
        <f>SUMIFS($J:$J,$C:$C,Data!$B$8,$B:$B,$B160)</f>
        <v>0</v>
      </c>
      <c r="P160" s="55">
        <f t="shared" si="34"/>
        <v>0</v>
      </c>
      <c r="Q160" s="55">
        <f t="shared" si="35"/>
        <v>0</v>
      </c>
      <c r="R160" s="25" t="b">
        <f>AND($L160="A",$C$5=Data!$G$24)</f>
        <v>0</v>
      </c>
      <c r="S160" s="25" t="b">
        <f>AND($L160="A",$C$5=Data!$G$23)</f>
        <v>0</v>
      </c>
      <c r="T160" s="55">
        <f t="shared" si="36"/>
        <v>0</v>
      </c>
      <c r="U160" s="55">
        <f t="shared" si="30"/>
        <v>0</v>
      </c>
      <c r="V160" s="25" t="b">
        <f>AND($L160="B",$C$6=Data!$G$24)</f>
        <v>0</v>
      </c>
      <c r="W160" s="25" t="b">
        <f>AND($L160="B",$C$6=Data!$G$23)</f>
        <v>0</v>
      </c>
      <c r="X160" s="55">
        <f t="shared" si="37"/>
        <v>0</v>
      </c>
      <c r="Y160" s="55">
        <f t="shared" si="31"/>
        <v>0</v>
      </c>
      <c r="Z160" s="25" t="b">
        <f>AND($L160="C",$C$7=Data!$G$24)</f>
        <v>0</v>
      </c>
      <c r="AA160" s="25" t="b">
        <f>AND($L160="C",$C$7=Data!$G$23)</f>
        <v>0</v>
      </c>
      <c r="AB160" s="55">
        <f t="shared" si="38"/>
        <v>0</v>
      </c>
      <c r="AC160" s="55">
        <f t="shared" si="32"/>
        <v>0</v>
      </c>
      <c r="AE160" s="55">
        <f t="shared" si="39"/>
        <v>0</v>
      </c>
      <c r="AG160" s="125" t="b">
        <f>OR(AND($C$5=Data!$G$24,K160="A"),AND($C$6=Data!$G$24,K160="B"),AND($C$7=Data!$G$24,K160="C"))*COUNTIFS(B:B,B160,K:K,K160,B:B,"&lt;&gt;"&amp;"",C:C,"&lt;&gt;"&amp;"")&gt;1</f>
        <v>0</v>
      </c>
      <c r="AH160" s="125" t="b">
        <f t="shared" si="40"/>
        <v>0</v>
      </c>
      <c r="AI160" s="55">
        <f t="shared" si="41"/>
        <v>0</v>
      </c>
    </row>
    <row r="161" spans="1:35" ht="30.75" customHeight="1" x14ac:dyDescent="0.25">
      <c r="A161" s="57"/>
      <c r="B161" s="57"/>
      <c r="C161" s="59"/>
      <c r="D161" s="119"/>
      <c r="E161" s="43"/>
      <c r="F161" s="43"/>
      <c r="G161" s="58"/>
      <c r="H161" s="123"/>
      <c r="I161" s="132"/>
      <c r="J161" s="135">
        <f t="shared" si="33"/>
        <v>0</v>
      </c>
      <c r="K161" s="64" t="str">
        <f t="shared" si="28"/>
        <v>0</v>
      </c>
      <c r="L161" s="65" t="str">
        <f t="shared" si="29"/>
        <v>0</v>
      </c>
      <c r="M161" s="55">
        <f>SUMIFS($J:$J,$C:$C,Data!$B$6,$B:$B,$B161)</f>
        <v>0</v>
      </c>
      <c r="N161" s="55">
        <f>SUMIFS($J:$J,$C:$C,Data!$B$7,$B:$B,$B161)</f>
        <v>0</v>
      </c>
      <c r="O161" s="55">
        <f>SUMIFS($J:$J,$C:$C,Data!$B$8,$B:$B,$B161)</f>
        <v>0</v>
      </c>
      <c r="P161" s="55">
        <f t="shared" si="34"/>
        <v>0</v>
      </c>
      <c r="Q161" s="55">
        <f t="shared" si="35"/>
        <v>0</v>
      </c>
      <c r="R161" s="25" t="b">
        <f>AND($L161="A",$C$5=Data!$G$24)</f>
        <v>0</v>
      </c>
      <c r="S161" s="25" t="b">
        <f>AND($L161="A",$C$5=Data!$G$23)</f>
        <v>0</v>
      </c>
      <c r="T161" s="55">
        <f t="shared" si="36"/>
        <v>0</v>
      </c>
      <c r="U161" s="55">
        <f t="shared" si="30"/>
        <v>0</v>
      </c>
      <c r="V161" s="25" t="b">
        <f>AND($L161="B",$C$6=Data!$G$24)</f>
        <v>0</v>
      </c>
      <c r="W161" s="25" t="b">
        <f>AND($L161="B",$C$6=Data!$G$23)</f>
        <v>0</v>
      </c>
      <c r="X161" s="55">
        <f t="shared" si="37"/>
        <v>0</v>
      </c>
      <c r="Y161" s="55">
        <f t="shared" si="31"/>
        <v>0</v>
      </c>
      <c r="Z161" s="25" t="b">
        <f>AND($L161="C",$C$7=Data!$G$24)</f>
        <v>0</v>
      </c>
      <c r="AA161" s="25" t="b">
        <f>AND($L161="C",$C$7=Data!$G$23)</f>
        <v>0</v>
      </c>
      <c r="AB161" s="55">
        <f t="shared" si="38"/>
        <v>0</v>
      </c>
      <c r="AC161" s="55">
        <f t="shared" si="32"/>
        <v>0</v>
      </c>
      <c r="AE161" s="55">
        <f t="shared" si="39"/>
        <v>0</v>
      </c>
      <c r="AG161" s="125" t="b">
        <f>OR(AND($C$5=Data!$G$24,K161="A"),AND($C$6=Data!$G$24,K161="B"),AND($C$7=Data!$G$24,K161="C"))*COUNTIFS(B:B,B161,K:K,K161,B:B,"&lt;&gt;"&amp;"",C:C,"&lt;&gt;"&amp;"")&gt;1</f>
        <v>0</v>
      </c>
      <c r="AH161" s="125" t="b">
        <f t="shared" si="40"/>
        <v>0</v>
      </c>
      <c r="AI161" s="55">
        <f t="shared" si="41"/>
        <v>0</v>
      </c>
    </row>
    <row r="162" spans="1:35" ht="30.75" customHeight="1" x14ac:dyDescent="0.25">
      <c r="A162" s="57"/>
      <c r="B162" s="57"/>
      <c r="C162" s="59"/>
      <c r="D162" s="119"/>
      <c r="E162" s="43"/>
      <c r="F162" s="43"/>
      <c r="G162" s="58"/>
      <c r="H162" s="123"/>
      <c r="I162" s="132"/>
      <c r="J162" s="135">
        <f t="shared" si="33"/>
        <v>0</v>
      </c>
      <c r="K162" s="64" t="str">
        <f t="shared" si="28"/>
        <v>0</v>
      </c>
      <c r="L162" s="65" t="str">
        <f t="shared" si="29"/>
        <v>0</v>
      </c>
      <c r="M162" s="55">
        <f>SUMIFS($J:$J,$C:$C,Data!$B$6,$B:$B,$B162)</f>
        <v>0</v>
      </c>
      <c r="N162" s="55">
        <f>SUMIFS($J:$J,$C:$C,Data!$B$7,$B:$B,$B162)</f>
        <v>0</v>
      </c>
      <c r="O162" s="55">
        <f>SUMIFS($J:$J,$C:$C,Data!$B$8,$B:$B,$B162)</f>
        <v>0</v>
      </c>
      <c r="P162" s="55">
        <f t="shared" si="34"/>
        <v>0</v>
      </c>
      <c r="Q162" s="55">
        <f t="shared" si="35"/>
        <v>0</v>
      </c>
      <c r="R162" s="25" t="b">
        <f>AND($L162="A",$C$5=Data!$G$24)</f>
        <v>0</v>
      </c>
      <c r="S162" s="25" t="b">
        <f>AND($L162="A",$C$5=Data!$G$23)</f>
        <v>0</v>
      </c>
      <c r="T162" s="55">
        <f t="shared" si="36"/>
        <v>0</v>
      </c>
      <c r="U162" s="55">
        <f t="shared" si="30"/>
        <v>0</v>
      </c>
      <c r="V162" s="25" t="b">
        <f>AND($L162="B",$C$6=Data!$G$24)</f>
        <v>0</v>
      </c>
      <c r="W162" s="25" t="b">
        <f>AND($L162="B",$C$6=Data!$G$23)</f>
        <v>0</v>
      </c>
      <c r="X162" s="55">
        <f t="shared" si="37"/>
        <v>0</v>
      </c>
      <c r="Y162" s="55">
        <f t="shared" si="31"/>
        <v>0</v>
      </c>
      <c r="Z162" s="25" t="b">
        <f>AND($L162="C",$C$7=Data!$G$24)</f>
        <v>0</v>
      </c>
      <c r="AA162" s="25" t="b">
        <f>AND($L162="C",$C$7=Data!$G$23)</f>
        <v>0</v>
      </c>
      <c r="AB162" s="55">
        <f t="shared" si="38"/>
        <v>0</v>
      </c>
      <c r="AC162" s="55">
        <f t="shared" si="32"/>
        <v>0</v>
      </c>
      <c r="AE162" s="55">
        <f t="shared" si="39"/>
        <v>0</v>
      </c>
      <c r="AG162" s="125" t="b">
        <f>OR(AND($C$5=Data!$G$24,K162="A"),AND($C$6=Data!$G$24,K162="B"),AND($C$7=Data!$G$24,K162="C"))*COUNTIFS(B:B,B162,K:K,K162,B:B,"&lt;&gt;"&amp;"",C:C,"&lt;&gt;"&amp;"")&gt;1</f>
        <v>0</v>
      </c>
      <c r="AH162" s="125" t="b">
        <f t="shared" si="40"/>
        <v>0</v>
      </c>
      <c r="AI162" s="55">
        <f t="shared" si="41"/>
        <v>0</v>
      </c>
    </row>
    <row r="163" spans="1:35" ht="30.75" customHeight="1" x14ac:dyDescent="0.25">
      <c r="A163" s="57"/>
      <c r="B163" s="57"/>
      <c r="C163" s="59"/>
      <c r="D163" s="119"/>
      <c r="E163" s="43"/>
      <c r="F163" s="43"/>
      <c r="G163" s="58"/>
      <c r="H163" s="123"/>
      <c r="I163" s="132"/>
      <c r="J163" s="135">
        <f t="shared" si="33"/>
        <v>0</v>
      </c>
      <c r="K163" s="64" t="str">
        <f t="shared" si="28"/>
        <v>0</v>
      </c>
      <c r="L163" s="65" t="str">
        <f t="shared" si="29"/>
        <v>0</v>
      </c>
      <c r="M163" s="55">
        <f>SUMIFS($J:$J,$C:$C,Data!$B$6,$B:$B,$B163)</f>
        <v>0</v>
      </c>
      <c r="N163" s="55">
        <f>SUMIFS($J:$J,$C:$C,Data!$B$7,$B:$B,$B163)</f>
        <v>0</v>
      </c>
      <c r="O163" s="55">
        <f>SUMIFS($J:$J,$C:$C,Data!$B$8,$B:$B,$B163)</f>
        <v>0</v>
      </c>
      <c r="P163" s="55">
        <f t="shared" si="34"/>
        <v>0</v>
      </c>
      <c r="Q163" s="55">
        <f t="shared" si="35"/>
        <v>0</v>
      </c>
      <c r="R163" s="25" t="b">
        <f>AND($L163="A",$C$5=Data!$G$24)</f>
        <v>0</v>
      </c>
      <c r="S163" s="25" t="b">
        <f>AND($L163="A",$C$5=Data!$G$23)</f>
        <v>0</v>
      </c>
      <c r="T163" s="55">
        <f t="shared" si="36"/>
        <v>0</v>
      </c>
      <c r="U163" s="55">
        <f t="shared" si="30"/>
        <v>0</v>
      </c>
      <c r="V163" s="25" t="b">
        <f>AND($L163="B",$C$6=Data!$G$24)</f>
        <v>0</v>
      </c>
      <c r="W163" s="25" t="b">
        <f>AND($L163="B",$C$6=Data!$G$23)</f>
        <v>0</v>
      </c>
      <c r="X163" s="55">
        <f t="shared" si="37"/>
        <v>0</v>
      </c>
      <c r="Y163" s="55">
        <f t="shared" si="31"/>
        <v>0</v>
      </c>
      <c r="Z163" s="25" t="b">
        <f>AND($L163="C",$C$7=Data!$G$24)</f>
        <v>0</v>
      </c>
      <c r="AA163" s="25" t="b">
        <f>AND($L163="C",$C$7=Data!$G$23)</f>
        <v>0</v>
      </c>
      <c r="AB163" s="55">
        <f t="shared" si="38"/>
        <v>0</v>
      </c>
      <c r="AC163" s="55">
        <f t="shared" si="32"/>
        <v>0</v>
      </c>
      <c r="AE163" s="55">
        <f t="shared" si="39"/>
        <v>0</v>
      </c>
      <c r="AG163" s="125" t="b">
        <f>OR(AND($C$5=Data!$G$24,K163="A"),AND($C$6=Data!$G$24,K163="B"),AND($C$7=Data!$G$24,K163="C"))*COUNTIFS(B:B,B163,K:K,K163,B:B,"&lt;&gt;"&amp;"",C:C,"&lt;&gt;"&amp;"")&gt;1</f>
        <v>0</v>
      </c>
      <c r="AH163" s="125" t="b">
        <f t="shared" si="40"/>
        <v>0</v>
      </c>
      <c r="AI163" s="55">
        <f t="shared" si="41"/>
        <v>0</v>
      </c>
    </row>
    <row r="164" spans="1:35" ht="30.75" customHeight="1" x14ac:dyDescent="0.25">
      <c r="A164" s="57"/>
      <c r="B164" s="57"/>
      <c r="C164" s="59"/>
      <c r="D164" s="119"/>
      <c r="E164" s="43"/>
      <c r="F164" s="43"/>
      <c r="G164" s="58"/>
      <c r="H164" s="123"/>
      <c r="I164" s="132"/>
      <c r="J164" s="135">
        <f t="shared" si="33"/>
        <v>0</v>
      </c>
      <c r="K164" s="64" t="str">
        <f t="shared" si="28"/>
        <v>0</v>
      </c>
      <c r="L164" s="65" t="str">
        <f t="shared" si="29"/>
        <v>0</v>
      </c>
      <c r="M164" s="55">
        <f>SUMIFS($J:$J,$C:$C,Data!$B$6,$B:$B,$B164)</f>
        <v>0</v>
      </c>
      <c r="N164" s="55">
        <f>SUMIFS($J:$J,$C:$C,Data!$B$7,$B:$B,$B164)</f>
        <v>0</v>
      </c>
      <c r="O164" s="55">
        <f>SUMIFS($J:$J,$C:$C,Data!$B$8,$B:$B,$B164)</f>
        <v>0</v>
      </c>
      <c r="P164" s="55">
        <f t="shared" si="34"/>
        <v>0</v>
      </c>
      <c r="Q164" s="55">
        <f t="shared" si="35"/>
        <v>0</v>
      </c>
      <c r="R164" s="25" t="b">
        <f>AND($L164="A",$C$5=Data!$G$24)</f>
        <v>0</v>
      </c>
      <c r="S164" s="25" t="b">
        <f>AND($L164="A",$C$5=Data!$G$23)</f>
        <v>0</v>
      </c>
      <c r="T164" s="55">
        <f t="shared" si="36"/>
        <v>0</v>
      </c>
      <c r="U164" s="55">
        <f t="shared" si="30"/>
        <v>0</v>
      </c>
      <c r="V164" s="25" t="b">
        <f>AND($L164="B",$C$6=Data!$G$24)</f>
        <v>0</v>
      </c>
      <c r="W164" s="25" t="b">
        <f>AND($L164="B",$C$6=Data!$G$23)</f>
        <v>0</v>
      </c>
      <c r="X164" s="55">
        <f t="shared" si="37"/>
        <v>0</v>
      </c>
      <c r="Y164" s="55">
        <f t="shared" si="31"/>
        <v>0</v>
      </c>
      <c r="Z164" s="25" t="b">
        <f>AND($L164="C",$C$7=Data!$G$24)</f>
        <v>0</v>
      </c>
      <c r="AA164" s="25" t="b">
        <f>AND($L164="C",$C$7=Data!$G$23)</f>
        <v>0</v>
      </c>
      <c r="AB164" s="55">
        <f t="shared" si="38"/>
        <v>0</v>
      </c>
      <c r="AC164" s="55">
        <f t="shared" si="32"/>
        <v>0</v>
      </c>
      <c r="AE164" s="55">
        <f t="shared" si="39"/>
        <v>0</v>
      </c>
      <c r="AG164" s="125" t="b">
        <f>OR(AND($C$5=Data!$G$24,K164="A"),AND($C$6=Data!$G$24,K164="B"),AND($C$7=Data!$G$24,K164="C"))*COUNTIFS(B:B,B164,K:K,K164,B:B,"&lt;&gt;"&amp;"",C:C,"&lt;&gt;"&amp;"")&gt;1</f>
        <v>0</v>
      </c>
      <c r="AH164" s="125" t="b">
        <f t="shared" si="40"/>
        <v>0</v>
      </c>
      <c r="AI164" s="55">
        <f t="shared" si="41"/>
        <v>0</v>
      </c>
    </row>
    <row r="165" spans="1:35" ht="30.75" customHeight="1" x14ac:dyDescent="0.25">
      <c r="A165" s="57"/>
      <c r="B165" s="57"/>
      <c r="C165" s="59"/>
      <c r="D165" s="119"/>
      <c r="E165" s="43"/>
      <c r="F165" s="43"/>
      <c r="G165" s="58"/>
      <c r="H165" s="123"/>
      <c r="I165" s="132"/>
      <c r="J165" s="135">
        <f t="shared" si="33"/>
        <v>0</v>
      </c>
      <c r="K165" s="64" t="str">
        <f t="shared" si="28"/>
        <v>0</v>
      </c>
      <c r="L165" s="65" t="str">
        <f t="shared" si="29"/>
        <v>0</v>
      </c>
      <c r="M165" s="55">
        <f>SUMIFS($J:$J,$C:$C,Data!$B$6,$B:$B,$B165)</f>
        <v>0</v>
      </c>
      <c r="N165" s="55">
        <f>SUMIFS($J:$J,$C:$C,Data!$B$7,$B:$B,$B165)</f>
        <v>0</v>
      </c>
      <c r="O165" s="55">
        <f>SUMIFS($J:$J,$C:$C,Data!$B$8,$B:$B,$B165)</f>
        <v>0</v>
      </c>
      <c r="P165" s="55">
        <f t="shared" si="34"/>
        <v>0</v>
      </c>
      <c r="Q165" s="55">
        <f t="shared" si="35"/>
        <v>0</v>
      </c>
      <c r="R165" s="25" t="b">
        <f>AND($L165="A",$C$5=Data!$G$24)</f>
        <v>0</v>
      </c>
      <c r="S165" s="25" t="b">
        <f>AND($L165="A",$C$5=Data!$G$23)</f>
        <v>0</v>
      </c>
      <c r="T165" s="55">
        <f t="shared" si="36"/>
        <v>0</v>
      </c>
      <c r="U165" s="55">
        <f t="shared" si="30"/>
        <v>0</v>
      </c>
      <c r="V165" s="25" t="b">
        <f>AND($L165="B",$C$6=Data!$G$24)</f>
        <v>0</v>
      </c>
      <c r="W165" s="25" t="b">
        <f>AND($L165="B",$C$6=Data!$G$23)</f>
        <v>0</v>
      </c>
      <c r="X165" s="55">
        <f t="shared" si="37"/>
        <v>0</v>
      </c>
      <c r="Y165" s="55">
        <f t="shared" si="31"/>
        <v>0</v>
      </c>
      <c r="Z165" s="25" t="b">
        <f>AND($L165="C",$C$7=Data!$G$24)</f>
        <v>0</v>
      </c>
      <c r="AA165" s="25" t="b">
        <f>AND($L165="C",$C$7=Data!$G$23)</f>
        <v>0</v>
      </c>
      <c r="AB165" s="55">
        <f t="shared" si="38"/>
        <v>0</v>
      </c>
      <c r="AC165" s="55">
        <f t="shared" si="32"/>
        <v>0</v>
      </c>
      <c r="AE165" s="55">
        <f t="shared" si="39"/>
        <v>0</v>
      </c>
      <c r="AG165" s="125" t="b">
        <f>OR(AND($C$5=Data!$G$24,K165="A"),AND($C$6=Data!$G$24,K165="B"),AND($C$7=Data!$G$24,K165="C"))*COUNTIFS(B:B,B165,K:K,K165,B:B,"&lt;&gt;"&amp;"",C:C,"&lt;&gt;"&amp;"")&gt;1</f>
        <v>0</v>
      </c>
      <c r="AH165" s="125" t="b">
        <f t="shared" si="40"/>
        <v>0</v>
      </c>
      <c r="AI165" s="55">
        <f t="shared" si="41"/>
        <v>0</v>
      </c>
    </row>
    <row r="166" spans="1:35" ht="30.75" customHeight="1" x14ac:dyDescent="0.25">
      <c r="A166" s="57"/>
      <c r="B166" s="57"/>
      <c r="C166" s="59"/>
      <c r="D166" s="119"/>
      <c r="E166" s="43"/>
      <c r="F166" s="43"/>
      <c r="G166" s="58"/>
      <c r="H166" s="123"/>
      <c r="I166" s="132"/>
      <c r="J166" s="135">
        <f t="shared" si="33"/>
        <v>0</v>
      </c>
      <c r="K166" s="64" t="str">
        <f t="shared" si="28"/>
        <v>0</v>
      </c>
      <c r="L166" s="65" t="str">
        <f t="shared" si="29"/>
        <v>0</v>
      </c>
      <c r="M166" s="55">
        <f>SUMIFS($J:$J,$C:$C,Data!$B$6,$B:$B,$B166)</f>
        <v>0</v>
      </c>
      <c r="N166" s="55">
        <f>SUMIFS($J:$J,$C:$C,Data!$B$7,$B:$B,$B166)</f>
        <v>0</v>
      </c>
      <c r="O166" s="55">
        <f>SUMIFS($J:$J,$C:$C,Data!$B$8,$B:$B,$B166)</f>
        <v>0</v>
      </c>
      <c r="P166" s="55">
        <f t="shared" si="34"/>
        <v>0</v>
      </c>
      <c r="Q166" s="55">
        <f t="shared" si="35"/>
        <v>0</v>
      </c>
      <c r="R166" s="25" t="b">
        <f>AND($L166="A",$C$5=Data!$G$24)</f>
        <v>0</v>
      </c>
      <c r="S166" s="25" t="b">
        <f>AND($L166="A",$C$5=Data!$G$23)</f>
        <v>0</v>
      </c>
      <c r="T166" s="55">
        <f t="shared" si="36"/>
        <v>0</v>
      </c>
      <c r="U166" s="55">
        <f t="shared" si="30"/>
        <v>0</v>
      </c>
      <c r="V166" s="25" t="b">
        <f>AND($L166="B",$C$6=Data!$G$24)</f>
        <v>0</v>
      </c>
      <c r="W166" s="25" t="b">
        <f>AND($L166="B",$C$6=Data!$G$23)</f>
        <v>0</v>
      </c>
      <c r="X166" s="55">
        <f t="shared" si="37"/>
        <v>0</v>
      </c>
      <c r="Y166" s="55">
        <f t="shared" si="31"/>
        <v>0</v>
      </c>
      <c r="Z166" s="25" t="b">
        <f>AND($L166="C",$C$7=Data!$G$24)</f>
        <v>0</v>
      </c>
      <c r="AA166" s="25" t="b">
        <f>AND($L166="C",$C$7=Data!$G$23)</f>
        <v>0</v>
      </c>
      <c r="AB166" s="55">
        <f t="shared" si="38"/>
        <v>0</v>
      </c>
      <c r="AC166" s="55">
        <f t="shared" si="32"/>
        <v>0</v>
      </c>
      <c r="AE166" s="55">
        <f t="shared" si="39"/>
        <v>0</v>
      </c>
      <c r="AG166" s="125" t="b">
        <f>OR(AND($C$5=Data!$G$24,K166="A"),AND($C$6=Data!$G$24,K166="B"),AND($C$7=Data!$G$24,K166="C"))*COUNTIFS(B:B,B166,K:K,K166,B:B,"&lt;&gt;"&amp;"",C:C,"&lt;&gt;"&amp;"")&gt;1</f>
        <v>0</v>
      </c>
      <c r="AH166" s="125" t="b">
        <f t="shared" si="40"/>
        <v>0</v>
      </c>
      <c r="AI166" s="55">
        <f t="shared" si="41"/>
        <v>0</v>
      </c>
    </row>
    <row r="167" spans="1:35" ht="30.75" customHeight="1" x14ac:dyDescent="0.25">
      <c r="A167" s="57"/>
      <c r="B167" s="57"/>
      <c r="C167" s="59"/>
      <c r="D167" s="119"/>
      <c r="E167" s="43"/>
      <c r="F167" s="43"/>
      <c r="G167" s="58"/>
      <c r="H167" s="123"/>
      <c r="I167" s="132"/>
      <c r="J167" s="135">
        <f t="shared" si="33"/>
        <v>0</v>
      </c>
      <c r="K167" s="64" t="str">
        <f t="shared" si="28"/>
        <v>0</v>
      </c>
      <c r="L167" s="65" t="str">
        <f t="shared" si="29"/>
        <v>0</v>
      </c>
      <c r="M167" s="55">
        <f>SUMIFS($J:$J,$C:$C,Data!$B$6,$B:$B,$B167)</f>
        <v>0</v>
      </c>
      <c r="N167" s="55">
        <f>SUMIFS($J:$J,$C:$C,Data!$B$7,$B:$B,$B167)</f>
        <v>0</v>
      </c>
      <c r="O167" s="55">
        <f>SUMIFS($J:$J,$C:$C,Data!$B$8,$B:$B,$B167)</f>
        <v>0</v>
      </c>
      <c r="P167" s="55">
        <f t="shared" si="34"/>
        <v>0</v>
      </c>
      <c r="Q167" s="55">
        <f t="shared" si="35"/>
        <v>0</v>
      </c>
      <c r="R167" s="25" t="b">
        <f>AND($L167="A",$C$5=Data!$G$24)</f>
        <v>0</v>
      </c>
      <c r="S167" s="25" t="b">
        <f>AND($L167="A",$C$5=Data!$G$23)</f>
        <v>0</v>
      </c>
      <c r="T167" s="55">
        <f t="shared" si="36"/>
        <v>0</v>
      </c>
      <c r="U167" s="55">
        <f t="shared" si="30"/>
        <v>0</v>
      </c>
      <c r="V167" s="25" t="b">
        <f>AND($L167="B",$C$6=Data!$G$24)</f>
        <v>0</v>
      </c>
      <c r="W167" s="25" t="b">
        <f>AND($L167="B",$C$6=Data!$G$23)</f>
        <v>0</v>
      </c>
      <c r="X167" s="55">
        <f t="shared" si="37"/>
        <v>0</v>
      </c>
      <c r="Y167" s="55">
        <f t="shared" si="31"/>
        <v>0</v>
      </c>
      <c r="Z167" s="25" t="b">
        <f>AND($L167="C",$C$7=Data!$G$24)</f>
        <v>0</v>
      </c>
      <c r="AA167" s="25" t="b">
        <f>AND($L167="C",$C$7=Data!$G$23)</f>
        <v>0</v>
      </c>
      <c r="AB167" s="55">
        <f t="shared" si="38"/>
        <v>0</v>
      </c>
      <c r="AC167" s="55">
        <f t="shared" si="32"/>
        <v>0</v>
      </c>
      <c r="AE167" s="55">
        <f t="shared" si="39"/>
        <v>0</v>
      </c>
      <c r="AG167" s="125" t="b">
        <f>OR(AND($C$5=Data!$G$24,K167="A"),AND($C$6=Data!$G$24,K167="B"),AND($C$7=Data!$G$24,K167="C"))*COUNTIFS(B:B,B167,K:K,K167,B:B,"&lt;&gt;"&amp;"",C:C,"&lt;&gt;"&amp;"")&gt;1</f>
        <v>0</v>
      </c>
      <c r="AH167" s="125" t="b">
        <f t="shared" si="40"/>
        <v>0</v>
      </c>
      <c r="AI167" s="55">
        <f t="shared" si="41"/>
        <v>0</v>
      </c>
    </row>
    <row r="168" spans="1:35" ht="30.75" customHeight="1" x14ac:dyDescent="0.25">
      <c r="A168" s="57"/>
      <c r="B168" s="57"/>
      <c r="C168" s="59"/>
      <c r="D168" s="119"/>
      <c r="E168" s="43"/>
      <c r="F168" s="43"/>
      <c r="G168" s="58"/>
      <c r="H168" s="123"/>
      <c r="I168" s="132"/>
      <c r="J168" s="135">
        <f t="shared" si="33"/>
        <v>0</v>
      </c>
      <c r="K168" s="64" t="str">
        <f t="shared" si="28"/>
        <v>0</v>
      </c>
      <c r="L168" s="65" t="str">
        <f t="shared" si="29"/>
        <v>0</v>
      </c>
      <c r="M168" s="55">
        <f>SUMIFS($J:$J,$C:$C,Data!$B$6,$B:$B,$B168)</f>
        <v>0</v>
      </c>
      <c r="N168" s="55">
        <f>SUMIFS($J:$J,$C:$C,Data!$B$7,$B:$B,$B168)</f>
        <v>0</v>
      </c>
      <c r="O168" s="55">
        <f>SUMIFS($J:$J,$C:$C,Data!$B$8,$B:$B,$B168)</f>
        <v>0</v>
      </c>
      <c r="P168" s="55">
        <f t="shared" si="34"/>
        <v>0</v>
      </c>
      <c r="Q168" s="55">
        <f t="shared" si="35"/>
        <v>0</v>
      </c>
      <c r="R168" s="25" t="b">
        <f>AND($L168="A",$C$5=Data!$G$24)</f>
        <v>0</v>
      </c>
      <c r="S168" s="25" t="b">
        <f>AND($L168="A",$C$5=Data!$G$23)</f>
        <v>0</v>
      </c>
      <c r="T168" s="55">
        <f t="shared" si="36"/>
        <v>0</v>
      </c>
      <c r="U168" s="55">
        <f t="shared" si="30"/>
        <v>0</v>
      </c>
      <c r="V168" s="25" t="b">
        <f>AND($L168="B",$C$6=Data!$G$24)</f>
        <v>0</v>
      </c>
      <c r="W168" s="25" t="b">
        <f>AND($L168="B",$C$6=Data!$G$23)</f>
        <v>0</v>
      </c>
      <c r="X168" s="55">
        <f t="shared" si="37"/>
        <v>0</v>
      </c>
      <c r="Y168" s="55">
        <f t="shared" si="31"/>
        <v>0</v>
      </c>
      <c r="Z168" s="25" t="b">
        <f>AND($L168="C",$C$7=Data!$G$24)</f>
        <v>0</v>
      </c>
      <c r="AA168" s="25" t="b">
        <f>AND($L168="C",$C$7=Data!$G$23)</f>
        <v>0</v>
      </c>
      <c r="AB168" s="55">
        <f t="shared" si="38"/>
        <v>0</v>
      </c>
      <c r="AC168" s="55">
        <f t="shared" si="32"/>
        <v>0</v>
      </c>
      <c r="AE168" s="55">
        <f t="shared" si="39"/>
        <v>0</v>
      </c>
      <c r="AG168" s="125" t="b">
        <f>OR(AND($C$5=Data!$G$24,K168="A"),AND($C$6=Data!$G$24,K168="B"),AND($C$7=Data!$G$24,K168="C"))*COUNTIFS(B:B,B168,K:K,K168,B:B,"&lt;&gt;"&amp;"",C:C,"&lt;&gt;"&amp;"")&gt;1</f>
        <v>0</v>
      </c>
      <c r="AH168" s="125" t="b">
        <f t="shared" si="40"/>
        <v>0</v>
      </c>
      <c r="AI168" s="55">
        <f t="shared" si="41"/>
        <v>0</v>
      </c>
    </row>
    <row r="169" spans="1:35" ht="30.75" customHeight="1" x14ac:dyDescent="0.25">
      <c r="A169" s="57"/>
      <c r="B169" s="57"/>
      <c r="C169" s="59"/>
      <c r="D169" s="119"/>
      <c r="E169" s="43"/>
      <c r="F169" s="43"/>
      <c r="G169" s="58"/>
      <c r="H169" s="123"/>
      <c r="I169" s="132"/>
      <c r="J169" s="135">
        <f t="shared" si="33"/>
        <v>0</v>
      </c>
      <c r="K169" s="64" t="str">
        <f t="shared" si="28"/>
        <v>0</v>
      </c>
      <c r="L169" s="65" t="str">
        <f t="shared" si="29"/>
        <v>0</v>
      </c>
      <c r="M169" s="55">
        <f>SUMIFS($J:$J,$C:$C,Data!$B$6,$B:$B,$B169)</f>
        <v>0</v>
      </c>
      <c r="N169" s="55">
        <f>SUMIFS($J:$J,$C:$C,Data!$B$7,$B:$B,$B169)</f>
        <v>0</v>
      </c>
      <c r="O169" s="55">
        <f>SUMIFS($J:$J,$C:$C,Data!$B$8,$B:$B,$B169)</f>
        <v>0</v>
      </c>
      <c r="P169" s="55">
        <f t="shared" si="34"/>
        <v>0</v>
      </c>
      <c r="Q169" s="55">
        <f t="shared" si="35"/>
        <v>0</v>
      </c>
      <c r="R169" s="25" t="b">
        <f>AND($L169="A",$C$5=Data!$G$24)</f>
        <v>0</v>
      </c>
      <c r="S169" s="25" t="b">
        <f>AND($L169="A",$C$5=Data!$G$23)</f>
        <v>0</v>
      </c>
      <c r="T169" s="55">
        <f t="shared" si="36"/>
        <v>0</v>
      </c>
      <c r="U169" s="55">
        <f t="shared" si="30"/>
        <v>0</v>
      </c>
      <c r="V169" s="25" t="b">
        <f>AND($L169="B",$C$6=Data!$G$24)</f>
        <v>0</v>
      </c>
      <c r="W169" s="25" t="b">
        <f>AND($L169="B",$C$6=Data!$G$23)</f>
        <v>0</v>
      </c>
      <c r="X169" s="55">
        <f t="shared" si="37"/>
        <v>0</v>
      </c>
      <c r="Y169" s="55">
        <f t="shared" si="31"/>
        <v>0</v>
      </c>
      <c r="Z169" s="25" t="b">
        <f>AND($L169="C",$C$7=Data!$G$24)</f>
        <v>0</v>
      </c>
      <c r="AA169" s="25" t="b">
        <f>AND($L169="C",$C$7=Data!$G$23)</f>
        <v>0</v>
      </c>
      <c r="AB169" s="55">
        <f t="shared" si="38"/>
        <v>0</v>
      </c>
      <c r="AC169" s="55">
        <f t="shared" si="32"/>
        <v>0</v>
      </c>
      <c r="AE169" s="55">
        <f t="shared" si="39"/>
        <v>0</v>
      </c>
      <c r="AG169" s="125" t="b">
        <f>OR(AND($C$5=Data!$G$24,K169="A"),AND($C$6=Data!$G$24,K169="B"),AND($C$7=Data!$G$24,K169="C"))*COUNTIFS(B:B,B169,K:K,K169,B:B,"&lt;&gt;"&amp;"",C:C,"&lt;&gt;"&amp;"")&gt;1</f>
        <v>0</v>
      </c>
      <c r="AH169" s="125" t="b">
        <f t="shared" si="40"/>
        <v>0</v>
      </c>
      <c r="AI169" s="55">
        <f t="shared" si="41"/>
        <v>0</v>
      </c>
    </row>
    <row r="170" spans="1:35" ht="30.75" customHeight="1" x14ac:dyDescent="0.25">
      <c r="A170" s="57"/>
      <c r="B170" s="57"/>
      <c r="C170" s="59"/>
      <c r="D170" s="119"/>
      <c r="E170" s="43"/>
      <c r="F170" s="43"/>
      <c r="G170" s="58"/>
      <c r="H170" s="123"/>
      <c r="I170" s="132"/>
      <c r="J170" s="135">
        <f t="shared" si="33"/>
        <v>0</v>
      </c>
      <c r="K170" s="64" t="str">
        <f t="shared" si="28"/>
        <v>0</v>
      </c>
      <c r="L170" s="65" t="str">
        <f t="shared" si="29"/>
        <v>0</v>
      </c>
      <c r="M170" s="55">
        <f>SUMIFS($J:$J,$C:$C,Data!$B$6,$B:$B,$B170)</f>
        <v>0</v>
      </c>
      <c r="N170" s="55">
        <f>SUMIFS($J:$J,$C:$C,Data!$B$7,$B:$B,$B170)</f>
        <v>0</v>
      </c>
      <c r="O170" s="55">
        <f>SUMIFS($J:$J,$C:$C,Data!$B$8,$B:$B,$B170)</f>
        <v>0</v>
      </c>
      <c r="P170" s="55">
        <f t="shared" si="34"/>
        <v>0</v>
      </c>
      <c r="Q170" s="55">
        <f t="shared" si="35"/>
        <v>0</v>
      </c>
      <c r="R170" s="25" t="b">
        <f>AND($L170="A",$C$5=Data!$G$24)</f>
        <v>0</v>
      </c>
      <c r="S170" s="25" t="b">
        <f>AND($L170="A",$C$5=Data!$G$23)</f>
        <v>0</v>
      </c>
      <c r="T170" s="55">
        <f t="shared" si="36"/>
        <v>0</v>
      </c>
      <c r="U170" s="55">
        <f t="shared" si="30"/>
        <v>0</v>
      </c>
      <c r="V170" s="25" t="b">
        <f>AND($L170="B",$C$6=Data!$G$24)</f>
        <v>0</v>
      </c>
      <c r="W170" s="25" t="b">
        <f>AND($L170="B",$C$6=Data!$G$23)</f>
        <v>0</v>
      </c>
      <c r="X170" s="55">
        <f t="shared" si="37"/>
        <v>0</v>
      </c>
      <c r="Y170" s="55">
        <f t="shared" si="31"/>
        <v>0</v>
      </c>
      <c r="Z170" s="25" t="b">
        <f>AND($L170="C",$C$7=Data!$G$24)</f>
        <v>0</v>
      </c>
      <c r="AA170" s="25" t="b">
        <f>AND($L170="C",$C$7=Data!$G$23)</f>
        <v>0</v>
      </c>
      <c r="AB170" s="55">
        <f t="shared" si="38"/>
        <v>0</v>
      </c>
      <c r="AC170" s="55">
        <f t="shared" si="32"/>
        <v>0</v>
      </c>
      <c r="AE170" s="55">
        <f t="shared" si="39"/>
        <v>0</v>
      </c>
      <c r="AG170" s="125" t="b">
        <f>OR(AND($C$5=Data!$G$24,K170="A"),AND($C$6=Data!$G$24,K170="B"),AND($C$7=Data!$G$24,K170="C"))*COUNTIFS(B:B,B170,K:K,K170,B:B,"&lt;&gt;"&amp;"",C:C,"&lt;&gt;"&amp;"")&gt;1</f>
        <v>0</v>
      </c>
      <c r="AH170" s="125" t="b">
        <f t="shared" si="40"/>
        <v>0</v>
      </c>
      <c r="AI170" s="55">
        <f t="shared" si="41"/>
        <v>0</v>
      </c>
    </row>
    <row r="171" spans="1:35" ht="30.75" customHeight="1" x14ac:dyDescent="0.25">
      <c r="A171" s="57"/>
      <c r="B171" s="57"/>
      <c r="C171" s="59"/>
      <c r="D171" s="119"/>
      <c r="E171" s="43"/>
      <c r="F171" s="43"/>
      <c r="G171" s="58"/>
      <c r="H171" s="123"/>
      <c r="I171" s="132"/>
      <c r="J171" s="135">
        <f t="shared" si="33"/>
        <v>0</v>
      </c>
      <c r="K171" s="64" t="str">
        <f t="shared" si="28"/>
        <v>0</v>
      </c>
      <c r="L171" s="65" t="str">
        <f t="shared" si="29"/>
        <v>0</v>
      </c>
      <c r="M171" s="55">
        <f>SUMIFS($J:$J,$C:$C,Data!$B$6,$B:$B,$B171)</f>
        <v>0</v>
      </c>
      <c r="N171" s="55">
        <f>SUMIFS($J:$J,$C:$C,Data!$B$7,$B:$B,$B171)</f>
        <v>0</v>
      </c>
      <c r="O171" s="55">
        <f>SUMIFS($J:$J,$C:$C,Data!$B$8,$B:$B,$B171)</f>
        <v>0</v>
      </c>
      <c r="P171" s="55">
        <f t="shared" si="34"/>
        <v>0</v>
      </c>
      <c r="Q171" s="55">
        <f t="shared" si="35"/>
        <v>0</v>
      </c>
      <c r="R171" s="25" t="b">
        <f>AND($L171="A",$C$5=Data!$G$24)</f>
        <v>0</v>
      </c>
      <c r="S171" s="25" t="b">
        <f>AND($L171="A",$C$5=Data!$G$23)</f>
        <v>0</v>
      </c>
      <c r="T171" s="55">
        <f t="shared" si="36"/>
        <v>0</v>
      </c>
      <c r="U171" s="55">
        <f t="shared" si="30"/>
        <v>0</v>
      </c>
      <c r="V171" s="25" t="b">
        <f>AND($L171="B",$C$6=Data!$G$24)</f>
        <v>0</v>
      </c>
      <c r="W171" s="25" t="b">
        <f>AND($L171="B",$C$6=Data!$G$23)</f>
        <v>0</v>
      </c>
      <c r="X171" s="55">
        <f t="shared" si="37"/>
        <v>0</v>
      </c>
      <c r="Y171" s="55">
        <f t="shared" si="31"/>
        <v>0</v>
      </c>
      <c r="Z171" s="25" t="b">
        <f>AND($L171="C",$C$7=Data!$G$24)</f>
        <v>0</v>
      </c>
      <c r="AA171" s="25" t="b">
        <f>AND($L171="C",$C$7=Data!$G$23)</f>
        <v>0</v>
      </c>
      <c r="AB171" s="55">
        <f t="shared" si="38"/>
        <v>0</v>
      </c>
      <c r="AC171" s="55">
        <f t="shared" si="32"/>
        <v>0</v>
      </c>
      <c r="AE171" s="55">
        <f t="shared" si="39"/>
        <v>0</v>
      </c>
      <c r="AG171" s="125" t="b">
        <f>OR(AND($C$5=Data!$G$24,K171="A"),AND($C$6=Data!$G$24,K171="B"),AND($C$7=Data!$G$24,K171="C"))*COUNTIFS(B:B,B171,K:K,K171,B:B,"&lt;&gt;"&amp;"",C:C,"&lt;&gt;"&amp;"")&gt;1</f>
        <v>0</v>
      </c>
      <c r="AH171" s="125" t="b">
        <f t="shared" si="40"/>
        <v>0</v>
      </c>
      <c r="AI171" s="55">
        <f t="shared" si="41"/>
        <v>0</v>
      </c>
    </row>
    <row r="172" spans="1:35" ht="30.75" customHeight="1" x14ac:dyDescent="0.25">
      <c r="A172" s="57"/>
      <c r="B172" s="57"/>
      <c r="C172" s="59"/>
      <c r="D172" s="119"/>
      <c r="E172" s="43"/>
      <c r="F172" s="43"/>
      <c r="G172" s="58"/>
      <c r="H172" s="123"/>
      <c r="I172" s="132"/>
      <c r="J172" s="135">
        <f t="shared" si="33"/>
        <v>0</v>
      </c>
      <c r="K172" s="64" t="str">
        <f t="shared" si="28"/>
        <v>0</v>
      </c>
      <c r="L172" s="65" t="str">
        <f t="shared" si="29"/>
        <v>0</v>
      </c>
      <c r="M172" s="55">
        <f>SUMIFS($J:$J,$C:$C,Data!$B$6,$B:$B,$B172)</f>
        <v>0</v>
      </c>
      <c r="N172" s="55">
        <f>SUMIFS($J:$J,$C:$C,Data!$B$7,$B:$B,$B172)</f>
        <v>0</v>
      </c>
      <c r="O172" s="55">
        <f>SUMIFS($J:$J,$C:$C,Data!$B$8,$B:$B,$B172)</f>
        <v>0</v>
      </c>
      <c r="P172" s="55">
        <f t="shared" si="34"/>
        <v>0</v>
      </c>
      <c r="Q172" s="55">
        <f t="shared" si="35"/>
        <v>0</v>
      </c>
      <c r="R172" s="25" t="b">
        <f>AND($L172="A",$C$5=Data!$G$24)</f>
        <v>0</v>
      </c>
      <c r="S172" s="25" t="b">
        <f>AND($L172="A",$C$5=Data!$G$23)</f>
        <v>0</v>
      </c>
      <c r="T172" s="55">
        <f t="shared" si="36"/>
        <v>0</v>
      </c>
      <c r="U172" s="55">
        <f t="shared" si="30"/>
        <v>0</v>
      </c>
      <c r="V172" s="25" t="b">
        <f>AND($L172="B",$C$6=Data!$G$24)</f>
        <v>0</v>
      </c>
      <c r="W172" s="25" t="b">
        <f>AND($L172="B",$C$6=Data!$G$23)</f>
        <v>0</v>
      </c>
      <c r="X172" s="55">
        <f t="shared" si="37"/>
        <v>0</v>
      </c>
      <c r="Y172" s="55">
        <f t="shared" si="31"/>
        <v>0</v>
      </c>
      <c r="Z172" s="25" t="b">
        <f>AND($L172="C",$C$7=Data!$G$24)</f>
        <v>0</v>
      </c>
      <c r="AA172" s="25" t="b">
        <f>AND($L172="C",$C$7=Data!$G$23)</f>
        <v>0</v>
      </c>
      <c r="AB172" s="55">
        <f t="shared" si="38"/>
        <v>0</v>
      </c>
      <c r="AC172" s="55">
        <f t="shared" si="32"/>
        <v>0</v>
      </c>
      <c r="AE172" s="55">
        <f t="shared" si="39"/>
        <v>0</v>
      </c>
      <c r="AG172" s="125" t="b">
        <f>OR(AND($C$5=Data!$G$24,K172="A"),AND($C$6=Data!$G$24,K172="B"),AND($C$7=Data!$G$24,K172="C"))*COUNTIFS(B:B,B172,K:K,K172,B:B,"&lt;&gt;"&amp;"",C:C,"&lt;&gt;"&amp;"")&gt;1</f>
        <v>0</v>
      </c>
      <c r="AH172" s="125" t="b">
        <f t="shared" si="40"/>
        <v>0</v>
      </c>
      <c r="AI172" s="55">
        <f t="shared" si="41"/>
        <v>0</v>
      </c>
    </row>
    <row r="173" spans="1:35" ht="30.75" customHeight="1" x14ac:dyDescent="0.25">
      <c r="A173" s="57"/>
      <c r="B173" s="57"/>
      <c r="C173" s="59"/>
      <c r="D173" s="119"/>
      <c r="E173" s="43"/>
      <c r="F173" s="43"/>
      <c r="G173" s="58"/>
      <c r="H173" s="123"/>
      <c r="I173" s="132"/>
      <c r="J173" s="135">
        <f t="shared" si="33"/>
        <v>0</v>
      </c>
      <c r="K173" s="64" t="str">
        <f t="shared" si="28"/>
        <v>0</v>
      </c>
      <c r="L173" s="65" t="str">
        <f t="shared" si="29"/>
        <v>0</v>
      </c>
      <c r="M173" s="55">
        <f>SUMIFS($J:$J,$C:$C,Data!$B$6,$B:$B,$B173)</f>
        <v>0</v>
      </c>
      <c r="N173" s="55">
        <f>SUMIFS($J:$J,$C:$C,Data!$B$7,$B:$B,$B173)</f>
        <v>0</v>
      </c>
      <c r="O173" s="55">
        <f>SUMIFS($J:$J,$C:$C,Data!$B$8,$B:$B,$B173)</f>
        <v>0</v>
      </c>
      <c r="P173" s="55">
        <f t="shared" si="34"/>
        <v>0</v>
      </c>
      <c r="Q173" s="55">
        <f t="shared" si="35"/>
        <v>0</v>
      </c>
      <c r="R173" s="25" t="b">
        <f>AND($L173="A",$C$5=Data!$G$24)</f>
        <v>0</v>
      </c>
      <c r="S173" s="25" t="b">
        <f>AND($L173="A",$C$5=Data!$G$23)</f>
        <v>0</v>
      </c>
      <c r="T173" s="55">
        <f t="shared" si="36"/>
        <v>0</v>
      </c>
      <c r="U173" s="55">
        <f t="shared" si="30"/>
        <v>0</v>
      </c>
      <c r="V173" s="25" t="b">
        <f>AND($L173="B",$C$6=Data!$G$24)</f>
        <v>0</v>
      </c>
      <c r="W173" s="25" t="b">
        <f>AND($L173="B",$C$6=Data!$G$23)</f>
        <v>0</v>
      </c>
      <c r="X173" s="55">
        <f t="shared" si="37"/>
        <v>0</v>
      </c>
      <c r="Y173" s="55">
        <f t="shared" si="31"/>
        <v>0</v>
      </c>
      <c r="Z173" s="25" t="b">
        <f>AND($L173="C",$C$7=Data!$G$24)</f>
        <v>0</v>
      </c>
      <c r="AA173" s="25" t="b">
        <f>AND($L173="C",$C$7=Data!$G$23)</f>
        <v>0</v>
      </c>
      <c r="AB173" s="55">
        <f t="shared" si="38"/>
        <v>0</v>
      </c>
      <c r="AC173" s="55">
        <f t="shared" si="32"/>
        <v>0</v>
      </c>
      <c r="AE173" s="55">
        <f t="shared" si="39"/>
        <v>0</v>
      </c>
      <c r="AG173" s="125" t="b">
        <f>OR(AND($C$5=Data!$G$24,K173="A"),AND($C$6=Data!$G$24,K173="B"),AND($C$7=Data!$G$24,K173="C"))*COUNTIFS(B:B,B173,K:K,K173,B:B,"&lt;&gt;"&amp;"",C:C,"&lt;&gt;"&amp;"")&gt;1</f>
        <v>0</v>
      </c>
      <c r="AH173" s="125" t="b">
        <f t="shared" si="40"/>
        <v>0</v>
      </c>
      <c r="AI173" s="55">
        <f t="shared" si="41"/>
        <v>0</v>
      </c>
    </row>
    <row r="174" spans="1:35" ht="30.75" customHeight="1" x14ac:dyDescent="0.25">
      <c r="A174" s="57"/>
      <c r="B174" s="57"/>
      <c r="C174" s="59"/>
      <c r="D174" s="119"/>
      <c r="E174" s="43"/>
      <c r="F174" s="43"/>
      <c r="G174" s="58"/>
      <c r="H174" s="123"/>
      <c r="I174" s="132"/>
      <c r="J174" s="135">
        <f t="shared" si="33"/>
        <v>0</v>
      </c>
      <c r="K174" s="64" t="str">
        <f t="shared" si="28"/>
        <v>0</v>
      </c>
      <c r="L174" s="65" t="str">
        <f t="shared" si="29"/>
        <v>0</v>
      </c>
      <c r="M174" s="55">
        <f>SUMIFS($J:$J,$C:$C,Data!$B$6,$B:$B,$B174)</f>
        <v>0</v>
      </c>
      <c r="N174" s="55">
        <f>SUMIFS($J:$J,$C:$C,Data!$B$7,$B:$B,$B174)</f>
        <v>0</v>
      </c>
      <c r="O174" s="55">
        <f>SUMIFS($J:$J,$C:$C,Data!$B$8,$B:$B,$B174)</f>
        <v>0</v>
      </c>
      <c r="P174" s="55">
        <f t="shared" si="34"/>
        <v>0</v>
      </c>
      <c r="Q174" s="55">
        <f t="shared" si="35"/>
        <v>0</v>
      </c>
      <c r="R174" s="25" t="b">
        <f>AND($L174="A",$C$5=Data!$G$24)</f>
        <v>0</v>
      </c>
      <c r="S174" s="25" t="b">
        <f>AND($L174="A",$C$5=Data!$G$23)</f>
        <v>0</v>
      </c>
      <c r="T174" s="55">
        <f t="shared" si="36"/>
        <v>0</v>
      </c>
      <c r="U174" s="55">
        <f t="shared" si="30"/>
        <v>0</v>
      </c>
      <c r="V174" s="25" t="b">
        <f>AND($L174="B",$C$6=Data!$G$24)</f>
        <v>0</v>
      </c>
      <c r="W174" s="25" t="b">
        <f>AND($L174="B",$C$6=Data!$G$23)</f>
        <v>0</v>
      </c>
      <c r="X174" s="55">
        <f t="shared" si="37"/>
        <v>0</v>
      </c>
      <c r="Y174" s="55">
        <f t="shared" si="31"/>
        <v>0</v>
      </c>
      <c r="Z174" s="25" t="b">
        <f>AND($L174="C",$C$7=Data!$G$24)</f>
        <v>0</v>
      </c>
      <c r="AA174" s="25" t="b">
        <f>AND($L174="C",$C$7=Data!$G$23)</f>
        <v>0</v>
      </c>
      <c r="AB174" s="55">
        <f t="shared" si="38"/>
        <v>0</v>
      </c>
      <c r="AC174" s="55">
        <f t="shared" si="32"/>
        <v>0</v>
      </c>
      <c r="AE174" s="55">
        <f t="shared" si="39"/>
        <v>0</v>
      </c>
      <c r="AG174" s="125" t="b">
        <f>OR(AND($C$5=Data!$G$24,K174="A"),AND($C$6=Data!$G$24,K174="B"),AND($C$7=Data!$G$24,K174="C"))*COUNTIFS(B:B,B174,K:K,K174,B:B,"&lt;&gt;"&amp;"",C:C,"&lt;&gt;"&amp;"")&gt;1</f>
        <v>0</v>
      </c>
      <c r="AH174" s="125" t="b">
        <f t="shared" si="40"/>
        <v>0</v>
      </c>
      <c r="AI174" s="55">
        <f t="shared" si="41"/>
        <v>0</v>
      </c>
    </row>
    <row r="175" spans="1:35" ht="30.75" customHeight="1" x14ac:dyDescent="0.25">
      <c r="A175" s="57"/>
      <c r="B175" s="57"/>
      <c r="C175" s="59"/>
      <c r="D175" s="119"/>
      <c r="E175" s="43"/>
      <c r="F175" s="43"/>
      <c r="G175" s="58"/>
      <c r="H175" s="123"/>
      <c r="I175" s="132"/>
      <c r="J175" s="135">
        <f t="shared" si="33"/>
        <v>0</v>
      </c>
      <c r="K175" s="64" t="str">
        <f t="shared" si="28"/>
        <v>0</v>
      </c>
      <c r="L175" s="65" t="str">
        <f t="shared" si="29"/>
        <v>0</v>
      </c>
      <c r="M175" s="55">
        <f>SUMIFS($J:$J,$C:$C,Data!$B$6,$B:$B,$B175)</f>
        <v>0</v>
      </c>
      <c r="N175" s="55">
        <f>SUMIFS($J:$J,$C:$C,Data!$B$7,$B:$B,$B175)</f>
        <v>0</v>
      </c>
      <c r="O175" s="55">
        <f>SUMIFS($J:$J,$C:$C,Data!$B$8,$B:$B,$B175)</f>
        <v>0</v>
      </c>
      <c r="P175" s="55">
        <f t="shared" si="34"/>
        <v>0</v>
      </c>
      <c r="Q175" s="55">
        <f t="shared" si="35"/>
        <v>0</v>
      </c>
      <c r="R175" s="25" t="b">
        <f>AND($L175="A",$C$5=Data!$G$24)</f>
        <v>0</v>
      </c>
      <c r="S175" s="25" t="b">
        <f>AND($L175="A",$C$5=Data!$G$23)</f>
        <v>0</v>
      </c>
      <c r="T175" s="55">
        <f t="shared" si="36"/>
        <v>0</v>
      </c>
      <c r="U175" s="55">
        <f t="shared" si="30"/>
        <v>0</v>
      </c>
      <c r="V175" s="25" t="b">
        <f>AND($L175="B",$C$6=Data!$G$24)</f>
        <v>0</v>
      </c>
      <c r="W175" s="25" t="b">
        <f>AND($L175="B",$C$6=Data!$G$23)</f>
        <v>0</v>
      </c>
      <c r="X175" s="55">
        <f t="shared" si="37"/>
        <v>0</v>
      </c>
      <c r="Y175" s="55">
        <f t="shared" si="31"/>
        <v>0</v>
      </c>
      <c r="Z175" s="25" t="b">
        <f>AND($L175="C",$C$7=Data!$G$24)</f>
        <v>0</v>
      </c>
      <c r="AA175" s="25" t="b">
        <f>AND($L175="C",$C$7=Data!$G$23)</f>
        <v>0</v>
      </c>
      <c r="AB175" s="55">
        <f t="shared" si="38"/>
        <v>0</v>
      </c>
      <c r="AC175" s="55">
        <f t="shared" si="32"/>
        <v>0</v>
      </c>
      <c r="AE175" s="55">
        <f t="shared" si="39"/>
        <v>0</v>
      </c>
      <c r="AG175" s="125" t="b">
        <f>OR(AND($C$5=Data!$G$24,K175="A"),AND($C$6=Data!$G$24,K175="B"),AND($C$7=Data!$G$24,K175="C"))*COUNTIFS(B:B,B175,K:K,K175,B:B,"&lt;&gt;"&amp;"",C:C,"&lt;&gt;"&amp;"")&gt;1</f>
        <v>0</v>
      </c>
      <c r="AH175" s="125" t="b">
        <f t="shared" si="40"/>
        <v>0</v>
      </c>
      <c r="AI175" s="55">
        <f t="shared" si="41"/>
        <v>0</v>
      </c>
    </row>
    <row r="176" spans="1:35" ht="30.75" customHeight="1" x14ac:dyDescent="0.25">
      <c r="A176" s="57"/>
      <c r="B176" s="57"/>
      <c r="C176" s="59"/>
      <c r="D176" s="119"/>
      <c r="E176" s="43"/>
      <c r="F176" s="43"/>
      <c r="G176" s="58"/>
      <c r="H176" s="123"/>
      <c r="I176" s="132"/>
      <c r="J176" s="135">
        <f t="shared" si="33"/>
        <v>0</v>
      </c>
      <c r="K176" s="64" t="str">
        <f t="shared" si="28"/>
        <v>0</v>
      </c>
      <c r="L176" s="65" t="str">
        <f t="shared" si="29"/>
        <v>0</v>
      </c>
      <c r="M176" s="55">
        <f>SUMIFS($J:$J,$C:$C,Data!$B$6,$B:$B,$B176)</f>
        <v>0</v>
      </c>
      <c r="N176" s="55">
        <f>SUMIFS($J:$J,$C:$C,Data!$B$7,$B:$B,$B176)</f>
        <v>0</v>
      </c>
      <c r="O176" s="55">
        <f>SUMIFS($J:$J,$C:$C,Data!$B$8,$B:$B,$B176)</f>
        <v>0</v>
      </c>
      <c r="P176" s="55">
        <f t="shared" si="34"/>
        <v>0</v>
      </c>
      <c r="Q176" s="55">
        <f t="shared" si="35"/>
        <v>0</v>
      </c>
      <c r="R176" s="25" t="b">
        <f>AND($L176="A",$C$5=Data!$G$24)</f>
        <v>0</v>
      </c>
      <c r="S176" s="25" t="b">
        <f>AND($L176="A",$C$5=Data!$G$23)</f>
        <v>0</v>
      </c>
      <c r="T176" s="55">
        <f t="shared" si="36"/>
        <v>0</v>
      </c>
      <c r="U176" s="55">
        <f t="shared" si="30"/>
        <v>0</v>
      </c>
      <c r="V176" s="25" t="b">
        <f>AND($L176="B",$C$6=Data!$G$24)</f>
        <v>0</v>
      </c>
      <c r="W176" s="25" t="b">
        <f>AND($L176="B",$C$6=Data!$G$23)</f>
        <v>0</v>
      </c>
      <c r="X176" s="55">
        <f t="shared" si="37"/>
        <v>0</v>
      </c>
      <c r="Y176" s="55">
        <f t="shared" si="31"/>
        <v>0</v>
      </c>
      <c r="Z176" s="25" t="b">
        <f>AND($L176="C",$C$7=Data!$G$24)</f>
        <v>0</v>
      </c>
      <c r="AA176" s="25" t="b">
        <f>AND($L176="C",$C$7=Data!$G$23)</f>
        <v>0</v>
      </c>
      <c r="AB176" s="55">
        <f t="shared" si="38"/>
        <v>0</v>
      </c>
      <c r="AC176" s="55">
        <f t="shared" si="32"/>
        <v>0</v>
      </c>
      <c r="AE176" s="55">
        <f t="shared" si="39"/>
        <v>0</v>
      </c>
      <c r="AG176" s="125" t="b">
        <f>OR(AND($C$5=Data!$G$24,K176="A"),AND($C$6=Data!$G$24,K176="B"),AND($C$7=Data!$G$24,K176="C"))*COUNTIFS(B:B,B176,K:K,K176,B:B,"&lt;&gt;"&amp;"",C:C,"&lt;&gt;"&amp;"")&gt;1</f>
        <v>0</v>
      </c>
      <c r="AH176" s="125" t="b">
        <f t="shared" si="40"/>
        <v>0</v>
      </c>
      <c r="AI176" s="55">
        <f t="shared" si="41"/>
        <v>0</v>
      </c>
    </row>
    <row r="177" spans="1:35" ht="30.75" customHeight="1" x14ac:dyDescent="0.25">
      <c r="A177" s="57"/>
      <c r="B177" s="57"/>
      <c r="C177" s="59"/>
      <c r="D177" s="119"/>
      <c r="E177" s="43"/>
      <c r="F177" s="43"/>
      <c r="G177" s="58"/>
      <c r="H177" s="123"/>
      <c r="I177" s="132"/>
      <c r="J177" s="135">
        <f t="shared" si="33"/>
        <v>0</v>
      </c>
      <c r="K177" s="64" t="str">
        <f t="shared" si="28"/>
        <v>0</v>
      </c>
      <c r="L177" s="65" t="str">
        <f t="shared" si="29"/>
        <v>0</v>
      </c>
      <c r="M177" s="55">
        <f>SUMIFS($J:$J,$C:$C,Data!$B$6,$B:$B,$B177)</f>
        <v>0</v>
      </c>
      <c r="N177" s="55">
        <f>SUMIFS($J:$J,$C:$C,Data!$B$7,$B:$B,$B177)</f>
        <v>0</v>
      </c>
      <c r="O177" s="55">
        <f>SUMIFS($J:$J,$C:$C,Data!$B$8,$B:$B,$B177)</f>
        <v>0</v>
      </c>
      <c r="P177" s="55">
        <f t="shared" si="34"/>
        <v>0</v>
      </c>
      <c r="Q177" s="55">
        <f t="shared" si="35"/>
        <v>0</v>
      </c>
      <c r="R177" s="25" t="b">
        <f>AND($L177="A",$C$5=Data!$G$24)</f>
        <v>0</v>
      </c>
      <c r="S177" s="25" t="b">
        <f>AND($L177="A",$C$5=Data!$G$23)</f>
        <v>0</v>
      </c>
      <c r="T177" s="55">
        <f t="shared" si="36"/>
        <v>0</v>
      </c>
      <c r="U177" s="55">
        <f t="shared" si="30"/>
        <v>0</v>
      </c>
      <c r="V177" s="25" t="b">
        <f>AND($L177="B",$C$6=Data!$G$24)</f>
        <v>0</v>
      </c>
      <c r="W177" s="25" t="b">
        <f>AND($L177="B",$C$6=Data!$G$23)</f>
        <v>0</v>
      </c>
      <c r="X177" s="55">
        <f t="shared" si="37"/>
        <v>0</v>
      </c>
      <c r="Y177" s="55">
        <f t="shared" si="31"/>
        <v>0</v>
      </c>
      <c r="Z177" s="25" t="b">
        <f>AND($L177="C",$C$7=Data!$G$24)</f>
        <v>0</v>
      </c>
      <c r="AA177" s="25" t="b">
        <f>AND($L177="C",$C$7=Data!$G$23)</f>
        <v>0</v>
      </c>
      <c r="AB177" s="55">
        <f t="shared" si="38"/>
        <v>0</v>
      </c>
      <c r="AC177" s="55">
        <f t="shared" si="32"/>
        <v>0</v>
      </c>
      <c r="AE177" s="55">
        <f t="shared" si="39"/>
        <v>0</v>
      </c>
      <c r="AG177" s="125" t="b">
        <f>OR(AND($C$5=Data!$G$24,K177="A"),AND($C$6=Data!$G$24,K177="B"),AND($C$7=Data!$G$24,K177="C"))*COUNTIFS(B:B,B177,K:K,K177,B:B,"&lt;&gt;"&amp;"",C:C,"&lt;&gt;"&amp;"")&gt;1</f>
        <v>0</v>
      </c>
      <c r="AH177" s="125" t="b">
        <f t="shared" si="40"/>
        <v>0</v>
      </c>
      <c r="AI177" s="55">
        <f t="shared" si="41"/>
        <v>0</v>
      </c>
    </row>
    <row r="178" spans="1:35" ht="30.75" customHeight="1" x14ac:dyDescent="0.25">
      <c r="A178" s="57"/>
      <c r="B178" s="57"/>
      <c r="C178" s="59"/>
      <c r="D178" s="119"/>
      <c r="E178" s="43"/>
      <c r="F178" s="43"/>
      <c r="G178" s="58"/>
      <c r="H178" s="123"/>
      <c r="I178" s="132"/>
      <c r="J178" s="135">
        <f t="shared" si="33"/>
        <v>0</v>
      </c>
      <c r="K178" s="64" t="str">
        <f t="shared" si="28"/>
        <v>0</v>
      </c>
      <c r="L178" s="65" t="str">
        <f t="shared" si="29"/>
        <v>0</v>
      </c>
      <c r="M178" s="55">
        <f>SUMIFS($J:$J,$C:$C,Data!$B$6,$B:$B,$B178)</f>
        <v>0</v>
      </c>
      <c r="N178" s="55">
        <f>SUMIFS($J:$J,$C:$C,Data!$B$7,$B:$B,$B178)</f>
        <v>0</v>
      </c>
      <c r="O178" s="55">
        <f>SUMIFS($J:$J,$C:$C,Data!$B$8,$B:$B,$B178)</f>
        <v>0</v>
      </c>
      <c r="P178" s="55">
        <f t="shared" si="34"/>
        <v>0</v>
      </c>
      <c r="Q178" s="55">
        <f t="shared" si="35"/>
        <v>0</v>
      </c>
      <c r="R178" s="25" t="b">
        <f>AND($L178="A",$C$5=Data!$G$24)</f>
        <v>0</v>
      </c>
      <c r="S178" s="25" t="b">
        <f>AND($L178="A",$C$5=Data!$G$23)</f>
        <v>0</v>
      </c>
      <c r="T178" s="55">
        <f t="shared" si="36"/>
        <v>0</v>
      </c>
      <c r="U178" s="55">
        <f t="shared" si="30"/>
        <v>0</v>
      </c>
      <c r="V178" s="25" t="b">
        <f>AND($L178="B",$C$6=Data!$G$24)</f>
        <v>0</v>
      </c>
      <c r="W178" s="25" t="b">
        <f>AND($L178="B",$C$6=Data!$G$23)</f>
        <v>0</v>
      </c>
      <c r="X178" s="55">
        <f t="shared" si="37"/>
        <v>0</v>
      </c>
      <c r="Y178" s="55">
        <f t="shared" si="31"/>
        <v>0</v>
      </c>
      <c r="Z178" s="25" t="b">
        <f>AND($L178="C",$C$7=Data!$G$24)</f>
        <v>0</v>
      </c>
      <c r="AA178" s="25" t="b">
        <f>AND($L178="C",$C$7=Data!$G$23)</f>
        <v>0</v>
      </c>
      <c r="AB178" s="55">
        <f t="shared" si="38"/>
        <v>0</v>
      </c>
      <c r="AC178" s="55">
        <f t="shared" si="32"/>
        <v>0</v>
      </c>
      <c r="AE178" s="55">
        <f t="shared" si="39"/>
        <v>0</v>
      </c>
      <c r="AG178" s="125" t="b">
        <f>OR(AND($C$5=Data!$G$24,K178="A"),AND($C$6=Data!$G$24,K178="B"),AND($C$7=Data!$G$24,K178="C"))*COUNTIFS(B:B,B178,K:K,K178,B:B,"&lt;&gt;"&amp;"",C:C,"&lt;&gt;"&amp;"")&gt;1</f>
        <v>0</v>
      </c>
      <c r="AH178" s="125" t="b">
        <f t="shared" si="40"/>
        <v>0</v>
      </c>
      <c r="AI178" s="55">
        <f t="shared" si="41"/>
        <v>0</v>
      </c>
    </row>
    <row r="179" spans="1:35" ht="30.75" customHeight="1" x14ac:dyDescent="0.25">
      <c r="A179" s="57"/>
      <c r="B179" s="57"/>
      <c r="C179" s="59"/>
      <c r="D179" s="119"/>
      <c r="E179" s="43"/>
      <c r="F179" s="43"/>
      <c r="G179" s="58"/>
      <c r="H179" s="123"/>
      <c r="I179" s="132"/>
      <c r="J179" s="135">
        <f t="shared" si="33"/>
        <v>0</v>
      </c>
      <c r="K179" s="64" t="str">
        <f t="shared" si="28"/>
        <v>0</v>
      </c>
      <c r="L179" s="65" t="str">
        <f t="shared" si="29"/>
        <v>0</v>
      </c>
      <c r="M179" s="55">
        <f>SUMIFS($J:$J,$C:$C,Data!$B$6,$B:$B,$B179)</f>
        <v>0</v>
      </c>
      <c r="N179" s="55">
        <f>SUMIFS($J:$J,$C:$C,Data!$B$7,$B:$B,$B179)</f>
        <v>0</v>
      </c>
      <c r="O179" s="55">
        <f>SUMIFS($J:$J,$C:$C,Data!$B$8,$B:$B,$B179)</f>
        <v>0</v>
      </c>
      <c r="P179" s="55">
        <f t="shared" si="34"/>
        <v>0</v>
      </c>
      <c r="Q179" s="55">
        <f t="shared" si="35"/>
        <v>0</v>
      </c>
      <c r="R179" s="25" t="b">
        <f>AND($L179="A",$C$5=Data!$G$24)</f>
        <v>0</v>
      </c>
      <c r="S179" s="25" t="b">
        <f>AND($L179="A",$C$5=Data!$G$23)</f>
        <v>0</v>
      </c>
      <c r="T179" s="55">
        <f t="shared" si="36"/>
        <v>0</v>
      </c>
      <c r="U179" s="55">
        <f t="shared" si="30"/>
        <v>0</v>
      </c>
      <c r="V179" s="25" t="b">
        <f>AND($L179="B",$C$6=Data!$G$24)</f>
        <v>0</v>
      </c>
      <c r="W179" s="25" t="b">
        <f>AND($L179="B",$C$6=Data!$G$23)</f>
        <v>0</v>
      </c>
      <c r="X179" s="55">
        <f t="shared" si="37"/>
        <v>0</v>
      </c>
      <c r="Y179" s="55">
        <f t="shared" si="31"/>
        <v>0</v>
      </c>
      <c r="Z179" s="25" t="b">
        <f>AND($L179="C",$C$7=Data!$G$24)</f>
        <v>0</v>
      </c>
      <c r="AA179" s="25" t="b">
        <f>AND($L179="C",$C$7=Data!$G$23)</f>
        <v>0</v>
      </c>
      <c r="AB179" s="55">
        <f t="shared" si="38"/>
        <v>0</v>
      </c>
      <c r="AC179" s="55">
        <f t="shared" si="32"/>
        <v>0</v>
      </c>
      <c r="AE179" s="55">
        <f t="shared" si="39"/>
        <v>0</v>
      </c>
      <c r="AG179" s="125" t="b">
        <f>OR(AND($C$5=Data!$G$24,K179="A"),AND($C$6=Data!$G$24,K179="B"),AND($C$7=Data!$G$24,K179="C"))*COUNTIFS(B:B,B179,K:K,K179,B:B,"&lt;&gt;"&amp;"",C:C,"&lt;&gt;"&amp;"")&gt;1</f>
        <v>0</v>
      </c>
      <c r="AH179" s="125" t="b">
        <f t="shared" si="40"/>
        <v>0</v>
      </c>
      <c r="AI179" s="55">
        <f t="shared" si="41"/>
        <v>0</v>
      </c>
    </row>
    <row r="180" spans="1:35" ht="30.75" customHeight="1" x14ac:dyDescent="0.25">
      <c r="A180" s="57"/>
      <c r="B180" s="57"/>
      <c r="C180" s="59"/>
      <c r="D180" s="119"/>
      <c r="E180" s="43"/>
      <c r="F180" s="43"/>
      <c r="G180" s="58"/>
      <c r="H180" s="123"/>
      <c r="I180" s="132"/>
      <c r="J180" s="135">
        <f t="shared" si="33"/>
        <v>0</v>
      </c>
      <c r="K180" s="64" t="str">
        <f t="shared" si="28"/>
        <v>0</v>
      </c>
      <c r="L180" s="65" t="str">
        <f t="shared" si="29"/>
        <v>0</v>
      </c>
      <c r="M180" s="55">
        <f>SUMIFS($J:$J,$C:$C,Data!$B$6,$B:$B,$B180)</f>
        <v>0</v>
      </c>
      <c r="N180" s="55">
        <f>SUMIFS($J:$J,$C:$C,Data!$B$7,$B:$B,$B180)</f>
        <v>0</v>
      </c>
      <c r="O180" s="55">
        <f>SUMIFS($J:$J,$C:$C,Data!$B$8,$B:$B,$B180)</f>
        <v>0</v>
      </c>
      <c r="P180" s="55">
        <f t="shared" si="34"/>
        <v>0</v>
      </c>
      <c r="Q180" s="55">
        <f t="shared" si="35"/>
        <v>0</v>
      </c>
      <c r="R180" s="25" t="b">
        <f>AND($L180="A",$C$5=Data!$G$24)</f>
        <v>0</v>
      </c>
      <c r="S180" s="25" t="b">
        <f>AND($L180="A",$C$5=Data!$G$23)</f>
        <v>0</v>
      </c>
      <c r="T180" s="55">
        <f t="shared" si="36"/>
        <v>0</v>
      </c>
      <c r="U180" s="55">
        <f t="shared" si="30"/>
        <v>0</v>
      </c>
      <c r="V180" s="25" t="b">
        <f>AND($L180="B",$C$6=Data!$G$24)</f>
        <v>0</v>
      </c>
      <c r="W180" s="25" t="b">
        <f>AND($L180="B",$C$6=Data!$G$23)</f>
        <v>0</v>
      </c>
      <c r="X180" s="55">
        <f t="shared" si="37"/>
        <v>0</v>
      </c>
      <c r="Y180" s="55">
        <f t="shared" si="31"/>
        <v>0</v>
      </c>
      <c r="Z180" s="25" t="b">
        <f>AND($L180="C",$C$7=Data!$G$24)</f>
        <v>0</v>
      </c>
      <c r="AA180" s="25" t="b">
        <f>AND($L180="C",$C$7=Data!$G$23)</f>
        <v>0</v>
      </c>
      <c r="AB180" s="55">
        <f t="shared" si="38"/>
        <v>0</v>
      </c>
      <c r="AC180" s="55">
        <f t="shared" si="32"/>
        <v>0</v>
      </c>
      <c r="AE180" s="55">
        <f t="shared" si="39"/>
        <v>0</v>
      </c>
      <c r="AG180" s="125" t="b">
        <f>OR(AND($C$5=Data!$G$24,K180="A"),AND($C$6=Data!$G$24,K180="B"),AND($C$7=Data!$G$24,K180="C"))*COUNTIFS(B:B,B180,K:K,K180,B:B,"&lt;&gt;"&amp;"",C:C,"&lt;&gt;"&amp;"")&gt;1</f>
        <v>0</v>
      </c>
      <c r="AH180" s="125" t="b">
        <f t="shared" si="40"/>
        <v>0</v>
      </c>
      <c r="AI180" s="55">
        <f t="shared" si="41"/>
        <v>0</v>
      </c>
    </row>
    <row r="181" spans="1:35" ht="30.75" customHeight="1" x14ac:dyDescent="0.25">
      <c r="A181" s="57"/>
      <c r="B181" s="57"/>
      <c r="C181" s="59"/>
      <c r="D181" s="119"/>
      <c r="E181" s="43"/>
      <c r="F181" s="43"/>
      <c r="G181" s="58"/>
      <c r="H181" s="123"/>
      <c r="I181" s="132"/>
      <c r="J181" s="135">
        <f t="shared" si="33"/>
        <v>0</v>
      </c>
      <c r="K181" s="64" t="str">
        <f t="shared" si="28"/>
        <v>0</v>
      </c>
      <c r="L181" s="65" t="str">
        <f t="shared" si="29"/>
        <v>0</v>
      </c>
      <c r="M181" s="55">
        <f>SUMIFS($J:$J,$C:$C,Data!$B$6,$B:$B,$B181)</f>
        <v>0</v>
      </c>
      <c r="N181" s="55">
        <f>SUMIFS($J:$J,$C:$C,Data!$B$7,$B:$B,$B181)</f>
        <v>0</v>
      </c>
      <c r="O181" s="55">
        <f>SUMIFS($J:$J,$C:$C,Data!$B$8,$B:$B,$B181)</f>
        <v>0</v>
      </c>
      <c r="P181" s="55">
        <f t="shared" si="34"/>
        <v>0</v>
      </c>
      <c r="Q181" s="55">
        <f t="shared" si="35"/>
        <v>0</v>
      </c>
      <c r="R181" s="25" t="b">
        <f>AND($L181="A",$C$5=Data!$G$24)</f>
        <v>0</v>
      </c>
      <c r="S181" s="25" t="b">
        <f>AND($L181="A",$C$5=Data!$G$23)</f>
        <v>0</v>
      </c>
      <c r="T181" s="55">
        <f t="shared" si="36"/>
        <v>0</v>
      </c>
      <c r="U181" s="55">
        <f t="shared" si="30"/>
        <v>0</v>
      </c>
      <c r="V181" s="25" t="b">
        <f>AND($L181="B",$C$6=Data!$G$24)</f>
        <v>0</v>
      </c>
      <c r="W181" s="25" t="b">
        <f>AND($L181="B",$C$6=Data!$G$23)</f>
        <v>0</v>
      </c>
      <c r="X181" s="55">
        <f t="shared" si="37"/>
        <v>0</v>
      </c>
      <c r="Y181" s="55">
        <f t="shared" si="31"/>
        <v>0</v>
      </c>
      <c r="Z181" s="25" t="b">
        <f>AND($L181="C",$C$7=Data!$G$24)</f>
        <v>0</v>
      </c>
      <c r="AA181" s="25" t="b">
        <f>AND($L181="C",$C$7=Data!$G$23)</f>
        <v>0</v>
      </c>
      <c r="AB181" s="55">
        <f t="shared" si="38"/>
        <v>0</v>
      </c>
      <c r="AC181" s="55">
        <f t="shared" si="32"/>
        <v>0</v>
      </c>
      <c r="AE181" s="55">
        <f t="shared" si="39"/>
        <v>0</v>
      </c>
      <c r="AG181" s="125" t="b">
        <f>OR(AND($C$5=Data!$G$24,K181="A"),AND($C$6=Data!$G$24,K181="B"),AND($C$7=Data!$G$24,K181="C"))*COUNTIFS(B:B,B181,K:K,K181,B:B,"&lt;&gt;"&amp;"",C:C,"&lt;&gt;"&amp;"")&gt;1</f>
        <v>0</v>
      </c>
      <c r="AH181" s="125" t="b">
        <f t="shared" si="40"/>
        <v>0</v>
      </c>
      <c r="AI181" s="55">
        <f t="shared" si="41"/>
        <v>0</v>
      </c>
    </row>
    <row r="182" spans="1:35" ht="30.75" customHeight="1" x14ac:dyDescent="0.25">
      <c r="A182" s="57"/>
      <c r="B182" s="57"/>
      <c r="C182" s="59"/>
      <c r="D182" s="119"/>
      <c r="E182" s="43"/>
      <c r="F182" s="43"/>
      <c r="G182" s="58"/>
      <c r="H182" s="123"/>
      <c r="I182" s="132"/>
      <c r="J182" s="135">
        <f t="shared" si="33"/>
        <v>0</v>
      </c>
      <c r="K182" s="64" t="str">
        <f t="shared" si="28"/>
        <v>0</v>
      </c>
      <c r="L182" s="65" t="str">
        <f t="shared" si="29"/>
        <v>0</v>
      </c>
      <c r="M182" s="55">
        <f>SUMIFS($J:$J,$C:$C,Data!$B$6,$B:$B,$B182)</f>
        <v>0</v>
      </c>
      <c r="N182" s="55">
        <f>SUMIFS($J:$J,$C:$C,Data!$B$7,$B:$B,$B182)</f>
        <v>0</v>
      </c>
      <c r="O182" s="55">
        <f>SUMIFS($J:$J,$C:$C,Data!$B$8,$B:$B,$B182)</f>
        <v>0</v>
      </c>
      <c r="P182" s="55">
        <f t="shared" si="34"/>
        <v>0</v>
      </c>
      <c r="Q182" s="55">
        <f t="shared" si="35"/>
        <v>0</v>
      </c>
      <c r="R182" s="25" t="b">
        <f>AND($L182="A",$C$5=Data!$G$24)</f>
        <v>0</v>
      </c>
      <c r="S182" s="25" t="b">
        <f>AND($L182="A",$C$5=Data!$G$23)</f>
        <v>0</v>
      </c>
      <c r="T182" s="55">
        <f t="shared" si="36"/>
        <v>0</v>
      </c>
      <c r="U182" s="55">
        <f t="shared" si="30"/>
        <v>0</v>
      </c>
      <c r="V182" s="25" t="b">
        <f>AND($L182="B",$C$6=Data!$G$24)</f>
        <v>0</v>
      </c>
      <c r="W182" s="25" t="b">
        <f>AND($L182="B",$C$6=Data!$G$23)</f>
        <v>0</v>
      </c>
      <c r="X182" s="55">
        <f t="shared" si="37"/>
        <v>0</v>
      </c>
      <c r="Y182" s="55">
        <f t="shared" si="31"/>
        <v>0</v>
      </c>
      <c r="Z182" s="25" t="b">
        <f>AND($L182="C",$C$7=Data!$G$24)</f>
        <v>0</v>
      </c>
      <c r="AA182" s="25" t="b">
        <f>AND($L182="C",$C$7=Data!$G$23)</f>
        <v>0</v>
      </c>
      <c r="AB182" s="55">
        <f t="shared" si="38"/>
        <v>0</v>
      </c>
      <c r="AC182" s="55">
        <f t="shared" si="32"/>
        <v>0</v>
      </c>
      <c r="AE182" s="55">
        <f t="shared" si="39"/>
        <v>0</v>
      </c>
      <c r="AG182" s="125" t="b">
        <f>OR(AND($C$5=Data!$G$24,K182="A"),AND($C$6=Data!$G$24,K182="B"),AND($C$7=Data!$G$24,K182="C"))*COUNTIFS(B:B,B182,K:K,K182,B:B,"&lt;&gt;"&amp;"",C:C,"&lt;&gt;"&amp;"")&gt;1</f>
        <v>0</v>
      </c>
      <c r="AH182" s="125" t="b">
        <f t="shared" si="40"/>
        <v>0</v>
      </c>
      <c r="AI182" s="55">
        <f t="shared" si="41"/>
        <v>0</v>
      </c>
    </row>
    <row r="183" spans="1:35" ht="30.75" customHeight="1" x14ac:dyDescent="0.25">
      <c r="A183" s="57"/>
      <c r="B183" s="57"/>
      <c r="C183" s="59"/>
      <c r="D183" s="119"/>
      <c r="E183" s="43"/>
      <c r="F183" s="43"/>
      <c r="G183" s="58"/>
      <c r="H183" s="123"/>
      <c r="I183" s="132"/>
      <c r="J183" s="135">
        <f t="shared" si="33"/>
        <v>0</v>
      </c>
      <c r="K183" s="64" t="str">
        <f t="shared" si="28"/>
        <v>0</v>
      </c>
      <c r="L183" s="65" t="str">
        <f t="shared" si="29"/>
        <v>0</v>
      </c>
      <c r="M183" s="55">
        <f>SUMIFS($J:$J,$C:$C,Data!$B$6,$B:$B,$B183)</f>
        <v>0</v>
      </c>
      <c r="N183" s="55">
        <f>SUMIFS($J:$J,$C:$C,Data!$B$7,$B:$B,$B183)</f>
        <v>0</v>
      </c>
      <c r="O183" s="55">
        <f>SUMIFS($J:$J,$C:$C,Data!$B$8,$B:$B,$B183)</f>
        <v>0</v>
      </c>
      <c r="P183" s="55">
        <f t="shared" si="34"/>
        <v>0</v>
      </c>
      <c r="Q183" s="55">
        <f t="shared" si="35"/>
        <v>0</v>
      </c>
      <c r="R183" s="25" t="b">
        <f>AND($L183="A",$C$5=Data!$G$24)</f>
        <v>0</v>
      </c>
      <c r="S183" s="25" t="b">
        <f>AND($L183="A",$C$5=Data!$G$23)</f>
        <v>0</v>
      </c>
      <c r="T183" s="55">
        <f t="shared" si="36"/>
        <v>0</v>
      </c>
      <c r="U183" s="55">
        <f t="shared" si="30"/>
        <v>0</v>
      </c>
      <c r="V183" s="25" t="b">
        <f>AND($L183="B",$C$6=Data!$G$24)</f>
        <v>0</v>
      </c>
      <c r="W183" s="25" t="b">
        <f>AND($L183="B",$C$6=Data!$G$23)</f>
        <v>0</v>
      </c>
      <c r="X183" s="55">
        <f t="shared" si="37"/>
        <v>0</v>
      </c>
      <c r="Y183" s="55">
        <f t="shared" si="31"/>
        <v>0</v>
      </c>
      <c r="Z183" s="25" t="b">
        <f>AND($L183="C",$C$7=Data!$G$24)</f>
        <v>0</v>
      </c>
      <c r="AA183" s="25" t="b">
        <f>AND($L183="C",$C$7=Data!$G$23)</f>
        <v>0</v>
      </c>
      <c r="AB183" s="55">
        <f t="shared" si="38"/>
        <v>0</v>
      </c>
      <c r="AC183" s="55">
        <f t="shared" si="32"/>
        <v>0</v>
      </c>
      <c r="AE183" s="55">
        <f t="shared" si="39"/>
        <v>0</v>
      </c>
      <c r="AG183" s="125" t="b">
        <f>OR(AND($C$5=Data!$G$24,K183="A"),AND($C$6=Data!$G$24,K183="B"),AND($C$7=Data!$G$24,K183="C"))*COUNTIFS(B:B,B183,K:K,K183,B:B,"&lt;&gt;"&amp;"",C:C,"&lt;&gt;"&amp;"")&gt;1</f>
        <v>0</v>
      </c>
      <c r="AH183" s="125" t="b">
        <f t="shared" si="40"/>
        <v>0</v>
      </c>
      <c r="AI183" s="55">
        <f t="shared" si="41"/>
        <v>0</v>
      </c>
    </row>
    <row r="184" spans="1:35" ht="30.75" customHeight="1" x14ac:dyDescent="0.25">
      <c r="A184" s="57"/>
      <c r="B184" s="57"/>
      <c r="C184" s="59"/>
      <c r="D184" s="119"/>
      <c r="E184" s="43"/>
      <c r="F184" s="43"/>
      <c r="G184" s="58"/>
      <c r="H184" s="123"/>
      <c r="I184" s="132"/>
      <c r="J184" s="135">
        <f t="shared" si="33"/>
        <v>0</v>
      </c>
      <c r="K184" s="64" t="str">
        <f t="shared" si="28"/>
        <v>0</v>
      </c>
      <c r="L184" s="65" t="str">
        <f t="shared" si="29"/>
        <v>0</v>
      </c>
      <c r="M184" s="55">
        <f>SUMIFS($J:$J,$C:$C,Data!$B$6,$B:$B,$B184)</f>
        <v>0</v>
      </c>
      <c r="N184" s="55">
        <f>SUMIFS($J:$J,$C:$C,Data!$B$7,$B:$B,$B184)</f>
        <v>0</v>
      </c>
      <c r="O184" s="55">
        <f>SUMIFS($J:$J,$C:$C,Data!$B$8,$B:$B,$B184)</f>
        <v>0</v>
      </c>
      <c r="P184" s="55">
        <f t="shared" si="34"/>
        <v>0</v>
      </c>
      <c r="Q184" s="55">
        <f t="shared" si="35"/>
        <v>0</v>
      </c>
      <c r="R184" s="25" t="b">
        <f>AND($L184="A",$C$5=Data!$G$24)</f>
        <v>0</v>
      </c>
      <c r="S184" s="25" t="b">
        <f>AND($L184="A",$C$5=Data!$G$23)</f>
        <v>0</v>
      </c>
      <c r="T184" s="55">
        <f t="shared" si="36"/>
        <v>0</v>
      </c>
      <c r="U184" s="55">
        <f t="shared" si="30"/>
        <v>0</v>
      </c>
      <c r="V184" s="25" t="b">
        <f>AND($L184="B",$C$6=Data!$G$24)</f>
        <v>0</v>
      </c>
      <c r="W184" s="25" t="b">
        <f>AND($L184="B",$C$6=Data!$G$23)</f>
        <v>0</v>
      </c>
      <c r="X184" s="55">
        <f t="shared" si="37"/>
        <v>0</v>
      </c>
      <c r="Y184" s="55">
        <f t="shared" si="31"/>
        <v>0</v>
      </c>
      <c r="Z184" s="25" t="b">
        <f>AND($L184="C",$C$7=Data!$G$24)</f>
        <v>0</v>
      </c>
      <c r="AA184" s="25" t="b">
        <f>AND($L184="C",$C$7=Data!$G$23)</f>
        <v>0</v>
      </c>
      <c r="AB184" s="55">
        <f t="shared" si="38"/>
        <v>0</v>
      </c>
      <c r="AC184" s="55">
        <f t="shared" si="32"/>
        <v>0</v>
      </c>
      <c r="AE184" s="55">
        <f t="shared" si="39"/>
        <v>0</v>
      </c>
      <c r="AG184" s="125" t="b">
        <f>OR(AND($C$5=Data!$G$24,K184="A"),AND($C$6=Data!$G$24,K184="B"),AND($C$7=Data!$G$24,K184="C"))*COUNTIFS(B:B,B184,K:K,K184,B:B,"&lt;&gt;"&amp;"",C:C,"&lt;&gt;"&amp;"")&gt;1</f>
        <v>0</v>
      </c>
      <c r="AH184" s="125" t="b">
        <f t="shared" si="40"/>
        <v>0</v>
      </c>
      <c r="AI184" s="55">
        <f t="shared" si="41"/>
        <v>0</v>
      </c>
    </row>
    <row r="185" spans="1:35" ht="30.75" customHeight="1" x14ac:dyDescent="0.25">
      <c r="A185" s="57"/>
      <c r="B185" s="57"/>
      <c r="C185" s="59"/>
      <c r="D185" s="119"/>
      <c r="E185" s="43"/>
      <c r="F185" s="43"/>
      <c r="G185" s="58"/>
      <c r="H185" s="123"/>
      <c r="I185" s="132"/>
      <c r="J185" s="135">
        <f t="shared" si="33"/>
        <v>0</v>
      </c>
      <c r="K185" s="64" t="str">
        <f t="shared" si="28"/>
        <v>0</v>
      </c>
      <c r="L185" s="65" t="str">
        <f t="shared" si="29"/>
        <v>0</v>
      </c>
      <c r="M185" s="55">
        <f>SUMIFS($J:$J,$C:$C,Data!$B$6,$B:$B,$B185)</f>
        <v>0</v>
      </c>
      <c r="N185" s="55">
        <f>SUMIFS($J:$J,$C:$C,Data!$B$7,$B:$B,$B185)</f>
        <v>0</v>
      </c>
      <c r="O185" s="55">
        <f>SUMIFS($J:$J,$C:$C,Data!$B$8,$B:$B,$B185)</f>
        <v>0</v>
      </c>
      <c r="P185" s="55">
        <f t="shared" si="34"/>
        <v>0</v>
      </c>
      <c r="Q185" s="55">
        <f t="shared" si="35"/>
        <v>0</v>
      </c>
      <c r="R185" s="25" t="b">
        <f>AND($L185="A",$C$5=Data!$G$24)</f>
        <v>0</v>
      </c>
      <c r="S185" s="25" t="b">
        <f>AND($L185="A",$C$5=Data!$G$23)</f>
        <v>0</v>
      </c>
      <c r="T185" s="55">
        <f t="shared" si="36"/>
        <v>0</v>
      </c>
      <c r="U185" s="55">
        <f t="shared" si="30"/>
        <v>0</v>
      </c>
      <c r="V185" s="25" t="b">
        <f>AND($L185="B",$C$6=Data!$G$24)</f>
        <v>0</v>
      </c>
      <c r="W185" s="25" t="b">
        <f>AND($L185="B",$C$6=Data!$G$23)</f>
        <v>0</v>
      </c>
      <c r="X185" s="55">
        <f t="shared" si="37"/>
        <v>0</v>
      </c>
      <c r="Y185" s="55">
        <f t="shared" si="31"/>
        <v>0</v>
      </c>
      <c r="Z185" s="25" t="b">
        <f>AND($L185="C",$C$7=Data!$G$24)</f>
        <v>0</v>
      </c>
      <c r="AA185" s="25" t="b">
        <f>AND($L185="C",$C$7=Data!$G$23)</f>
        <v>0</v>
      </c>
      <c r="AB185" s="55">
        <f t="shared" si="38"/>
        <v>0</v>
      </c>
      <c r="AC185" s="55">
        <f t="shared" si="32"/>
        <v>0</v>
      </c>
      <c r="AE185" s="55">
        <f t="shared" si="39"/>
        <v>0</v>
      </c>
      <c r="AG185" s="125" t="b">
        <f>OR(AND($C$5=Data!$G$24,K185="A"),AND($C$6=Data!$G$24,K185="B"),AND($C$7=Data!$G$24,K185="C"))*COUNTIFS(B:B,B185,K:K,K185,B:B,"&lt;&gt;"&amp;"",C:C,"&lt;&gt;"&amp;"")&gt;1</f>
        <v>0</v>
      </c>
      <c r="AH185" s="125" t="b">
        <f t="shared" si="40"/>
        <v>0</v>
      </c>
      <c r="AI185" s="55">
        <f t="shared" si="41"/>
        <v>0</v>
      </c>
    </row>
    <row r="186" spans="1:35" ht="30.75" customHeight="1" x14ac:dyDescent="0.25">
      <c r="A186" s="57"/>
      <c r="B186" s="57"/>
      <c r="C186" s="59"/>
      <c r="D186" s="119"/>
      <c r="E186" s="43"/>
      <c r="F186" s="43"/>
      <c r="G186" s="58"/>
      <c r="H186" s="123"/>
      <c r="I186" s="132"/>
      <c r="J186" s="135">
        <f t="shared" si="33"/>
        <v>0</v>
      </c>
      <c r="K186" s="64" t="str">
        <f t="shared" si="28"/>
        <v>0</v>
      </c>
      <c r="L186" s="65" t="str">
        <f t="shared" si="29"/>
        <v>0</v>
      </c>
      <c r="M186" s="55">
        <f>SUMIFS($J:$J,$C:$C,Data!$B$6,$B:$B,$B186)</f>
        <v>0</v>
      </c>
      <c r="N186" s="55">
        <f>SUMIFS($J:$J,$C:$C,Data!$B$7,$B:$B,$B186)</f>
        <v>0</v>
      </c>
      <c r="O186" s="55">
        <f>SUMIFS($J:$J,$C:$C,Data!$B$8,$B:$B,$B186)</f>
        <v>0</v>
      </c>
      <c r="P186" s="55">
        <f t="shared" si="34"/>
        <v>0</v>
      </c>
      <c r="Q186" s="55">
        <f t="shared" si="35"/>
        <v>0</v>
      </c>
      <c r="R186" s="25" t="b">
        <f>AND($L186="A",$C$5=Data!$G$24)</f>
        <v>0</v>
      </c>
      <c r="S186" s="25" t="b">
        <f>AND($L186="A",$C$5=Data!$G$23)</f>
        <v>0</v>
      </c>
      <c r="T186" s="55">
        <f t="shared" si="36"/>
        <v>0</v>
      </c>
      <c r="U186" s="55">
        <f t="shared" si="30"/>
        <v>0</v>
      </c>
      <c r="V186" s="25" t="b">
        <f>AND($L186="B",$C$6=Data!$G$24)</f>
        <v>0</v>
      </c>
      <c r="W186" s="25" t="b">
        <f>AND($L186="B",$C$6=Data!$G$23)</f>
        <v>0</v>
      </c>
      <c r="X186" s="55">
        <f t="shared" si="37"/>
        <v>0</v>
      </c>
      <c r="Y186" s="55">
        <f t="shared" si="31"/>
        <v>0</v>
      </c>
      <c r="Z186" s="25" t="b">
        <f>AND($L186="C",$C$7=Data!$G$24)</f>
        <v>0</v>
      </c>
      <c r="AA186" s="25" t="b">
        <f>AND($L186="C",$C$7=Data!$G$23)</f>
        <v>0</v>
      </c>
      <c r="AB186" s="55">
        <f t="shared" si="38"/>
        <v>0</v>
      </c>
      <c r="AC186" s="55">
        <f t="shared" si="32"/>
        <v>0</v>
      </c>
      <c r="AE186" s="55">
        <f t="shared" si="39"/>
        <v>0</v>
      </c>
      <c r="AG186" s="125" t="b">
        <f>OR(AND($C$5=Data!$G$24,K186="A"),AND($C$6=Data!$G$24,K186="B"),AND($C$7=Data!$G$24,K186="C"))*COUNTIFS(B:B,B186,K:K,K186,B:B,"&lt;&gt;"&amp;"",C:C,"&lt;&gt;"&amp;"")&gt;1</f>
        <v>0</v>
      </c>
      <c r="AH186" s="125" t="b">
        <f t="shared" si="40"/>
        <v>0</v>
      </c>
      <c r="AI186" s="55">
        <f t="shared" si="41"/>
        <v>0</v>
      </c>
    </row>
    <row r="187" spans="1:35" ht="30.75" customHeight="1" x14ac:dyDescent="0.25">
      <c r="A187" s="57"/>
      <c r="B187" s="57"/>
      <c r="C187" s="59"/>
      <c r="D187" s="119"/>
      <c r="E187" s="43"/>
      <c r="F187" s="43"/>
      <c r="G187" s="58"/>
      <c r="H187" s="123"/>
      <c r="I187" s="132"/>
      <c r="J187" s="135">
        <f t="shared" si="33"/>
        <v>0</v>
      </c>
      <c r="K187" s="64" t="str">
        <f t="shared" si="28"/>
        <v>0</v>
      </c>
      <c r="L187" s="65" t="str">
        <f t="shared" si="29"/>
        <v>0</v>
      </c>
      <c r="M187" s="55">
        <f>SUMIFS($J:$J,$C:$C,Data!$B$6,$B:$B,$B187)</f>
        <v>0</v>
      </c>
      <c r="N187" s="55">
        <f>SUMIFS($J:$J,$C:$C,Data!$B$7,$B:$B,$B187)</f>
        <v>0</v>
      </c>
      <c r="O187" s="55">
        <f>SUMIFS($J:$J,$C:$C,Data!$B$8,$B:$B,$B187)</f>
        <v>0</v>
      </c>
      <c r="P187" s="55">
        <f t="shared" si="34"/>
        <v>0</v>
      </c>
      <c r="Q187" s="55">
        <f t="shared" si="35"/>
        <v>0</v>
      </c>
      <c r="R187" s="25" t="b">
        <f>AND($L187="A",$C$5=Data!$G$24)</f>
        <v>0</v>
      </c>
      <c r="S187" s="25" t="b">
        <f>AND($L187="A",$C$5=Data!$G$23)</f>
        <v>0</v>
      </c>
      <c r="T187" s="55">
        <f t="shared" si="36"/>
        <v>0</v>
      </c>
      <c r="U187" s="55">
        <f t="shared" si="30"/>
        <v>0</v>
      </c>
      <c r="V187" s="25" t="b">
        <f>AND($L187="B",$C$6=Data!$G$24)</f>
        <v>0</v>
      </c>
      <c r="W187" s="25" t="b">
        <f>AND($L187="B",$C$6=Data!$G$23)</f>
        <v>0</v>
      </c>
      <c r="X187" s="55">
        <f t="shared" si="37"/>
        <v>0</v>
      </c>
      <c r="Y187" s="55">
        <f t="shared" si="31"/>
        <v>0</v>
      </c>
      <c r="Z187" s="25" t="b">
        <f>AND($L187="C",$C$7=Data!$G$24)</f>
        <v>0</v>
      </c>
      <c r="AA187" s="25" t="b">
        <f>AND($L187="C",$C$7=Data!$G$23)</f>
        <v>0</v>
      </c>
      <c r="AB187" s="55">
        <f t="shared" si="38"/>
        <v>0</v>
      </c>
      <c r="AC187" s="55">
        <f t="shared" si="32"/>
        <v>0</v>
      </c>
      <c r="AE187" s="55">
        <f t="shared" si="39"/>
        <v>0</v>
      </c>
      <c r="AG187" s="125" t="b">
        <f>OR(AND($C$5=Data!$G$24,K187="A"),AND($C$6=Data!$G$24,K187="B"),AND($C$7=Data!$G$24,K187="C"))*COUNTIFS(B:B,B187,K:K,K187,B:B,"&lt;&gt;"&amp;"",C:C,"&lt;&gt;"&amp;"")&gt;1</f>
        <v>0</v>
      </c>
      <c r="AH187" s="125" t="b">
        <f t="shared" si="40"/>
        <v>0</v>
      </c>
      <c r="AI187" s="55">
        <f t="shared" si="41"/>
        <v>0</v>
      </c>
    </row>
    <row r="188" spans="1:35" ht="30.75" customHeight="1" x14ac:dyDescent="0.25">
      <c r="A188" s="57"/>
      <c r="B188" s="57"/>
      <c r="C188" s="59"/>
      <c r="D188" s="119"/>
      <c r="E188" s="43"/>
      <c r="F188" s="43"/>
      <c r="G188" s="58"/>
      <c r="H188" s="123"/>
      <c r="I188" s="132"/>
      <c r="J188" s="135">
        <f t="shared" si="33"/>
        <v>0</v>
      </c>
      <c r="K188" s="64" t="str">
        <f t="shared" si="28"/>
        <v>0</v>
      </c>
      <c r="L188" s="65" t="str">
        <f t="shared" si="29"/>
        <v>0</v>
      </c>
      <c r="M188" s="55">
        <f>SUMIFS($J:$J,$C:$C,Data!$B$6,$B:$B,$B188)</f>
        <v>0</v>
      </c>
      <c r="N188" s="55">
        <f>SUMIFS($J:$J,$C:$C,Data!$B$7,$B:$B,$B188)</f>
        <v>0</v>
      </c>
      <c r="O188" s="55">
        <f>SUMIFS($J:$J,$C:$C,Data!$B$8,$B:$B,$B188)</f>
        <v>0</v>
      </c>
      <c r="P188" s="55">
        <f t="shared" si="34"/>
        <v>0</v>
      </c>
      <c r="Q188" s="55">
        <f t="shared" si="35"/>
        <v>0</v>
      </c>
      <c r="R188" s="25" t="b">
        <f>AND($L188="A",$C$5=Data!$G$24)</f>
        <v>0</v>
      </c>
      <c r="S188" s="25" t="b">
        <f>AND($L188="A",$C$5=Data!$G$23)</f>
        <v>0</v>
      </c>
      <c r="T188" s="55">
        <f t="shared" si="36"/>
        <v>0</v>
      </c>
      <c r="U188" s="55">
        <f t="shared" si="30"/>
        <v>0</v>
      </c>
      <c r="V188" s="25" t="b">
        <f>AND($L188="B",$C$6=Data!$G$24)</f>
        <v>0</v>
      </c>
      <c r="W188" s="25" t="b">
        <f>AND($L188="B",$C$6=Data!$G$23)</f>
        <v>0</v>
      </c>
      <c r="X188" s="55">
        <f t="shared" si="37"/>
        <v>0</v>
      </c>
      <c r="Y188" s="55">
        <f t="shared" si="31"/>
        <v>0</v>
      </c>
      <c r="Z188" s="25" t="b">
        <f>AND($L188="C",$C$7=Data!$G$24)</f>
        <v>0</v>
      </c>
      <c r="AA188" s="25" t="b">
        <f>AND($L188="C",$C$7=Data!$G$23)</f>
        <v>0</v>
      </c>
      <c r="AB188" s="55">
        <f t="shared" si="38"/>
        <v>0</v>
      </c>
      <c r="AC188" s="55">
        <f t="shared" si="32"/>
        <v>0</v>
      </c>
      <c r="AE188" s="55">
        <f t="shared" si="39"/>
        <v>0</v>
      </c>
      <c r="AG188" s="125" t="b">
        <f>OR(AND($C$5=Data!$G$24,K188="A"),AND($C$6=Data!$G$24,K188="B"),AND($C$7=Data!$G$24,K188="C"))*COUNTIFS(B:B,B188,K:K,K188,B:B,"&lt;&gt;"&amp;"",C:C,"&lt;&gt;"&amp;"")&gt;1</f>
        <v>0</v>
      </c>
      <c r="AH188" s="125" t="b">
        <f t="shared" si="40"/>
        <v>0</v>
      </c>
      <c r="AI188" s="55">
        <f t="shared" si="41"/>
        <v>0</v>
      </c>
    </row>
    <row r="189" spans="1:35" ht="30.75" customHeight="1" x14ac:dyDescent="0.25">
      <c r="A189" s="57"/>
      <c r="B189" s="57"/>
      <c r="C189" s="59"/>
      <c r="D189" s="119"/>
      <c r="E189" s="43"/>
      <c r="F189" s="43"/>
      <c r="G189" s="58"/>
      <c r="H189" s="123"/>
      <c r="I189" s="132"/>
      <c r="J189" s="135">
        <f t="shared" si="33"/>
        <v>0</v>
      </c>
      <c r="K189" s="64" t="str">
        <f t="shared" si="28"/>
        <v>0</v>
      </c>
      <c r="L189" s="65" t="str">
        <f t="shared" si="29"/>
        <v>0</v>
      </c>
      <c r="M189" s="55">
        <f>SUMIFS($J:$J,$C:$C,Data!$B$6,$B:$B,$B189)</f>
        <v>0</v>
      </c>
      <c r="N189" s="55">
        <f>SUMIFS($J:$J,$C:$C,Data!$B$7,$B:$B,$B189)</f>
        <v>0</v>
      </c>
      <c r="O189" s="55">
        <f>SUMIFS($J:$J,$C:$C,Data!$B$8,$B:$B,$B189)</f>
        <v>0</v>
      </c>
      <c r="P189" s="55">
        <f t="shared" si="34"/>
        <v>0</v>
      </c>
      <c r="Q189" s="55">
        <f t="shared" si="35"/>
        <v>0</v>
      </c>
      <c r="R189" s="25" t="b">
        <f>AND($L189="A",$C$5=Data!$G$24)</f>
        <v>0</v>
      </c>
      <c r="S189" s="25" t="b">
        <f>AND($L189="A",$C$5=Data!$G$23)</f>
        <v>0</v>
      </c>
      <c r="T189" s="55">
        <f t="shared" si="36"/>
        <v>0</v>
      </c>
      <c r="U189" s="55">
        <f t="shared" si="30"/>
        <v>0</v>
      </c>
      <c r="V189" s="25" t="b">
        <f>AND($L189="B",$C$6=Data!$G$24)</f>
        <v>0</v>
      </c>
      <c r="W189" s="25" t="b">
        <f>AND($L189="B",$C$6=Data!$G$23)</f>
        <v>0</v>
      </c>
      <c r="X189" s="55">
        <f t="shared" si="37"/>
        <v>0</v>
      </c>
      <c r="Y189" s="55">
        <f t="shared" si="31"/>
        <v>0</v>
      </c>
      <c r="Z189" s="25" t="b">
        <f>AND($L189="C",$C$7=Data!$G$24)</f>
        <v>0</v>
      </c>
      <c r="AA189" s="25" t="b">
        <f>AND($L189="C",$C$7=Data!$G$23)</f>
        <v>0</v>
      </c>
      <c r="AB189" s="55">
        <f t="shared" si="38"/>
        <v>0</v>
      </c>
      <c r="AC189" s="55">
        <f t="shared" si="32"/>
        <v>0</v>
      </c>
      <c r="AE189" s="55">
        <f t="shared" si="39"/>
        <v>0</v>
      </c>
      <c r="AG189" s="125" t="b">
        <f>OR(AND($C$5=Data!$G$24,K189="A"),AND($C$6=Data!$G$24,K189="B"),AND($C$7=Data!$G$24,K189="C"))*COUNTIFS(B:B,B189,K:K,K189,B:B,"&lt;&gt;"&amp;"",C:C,"&lt;&gt;"&amp;"")&gt;1</f>
        <v>0</v>
      </c>
      <c r="AH189" s="125" t="b">
        <f t="shared" si="40"/>
        <v>0</v>
      </c>
      <c r="AI189" s="55">
        <f t="shared" si="41"/>
        <v>0</v>
      </c>
    </row>
    <row r="190" spans="1:35" ht="30.75" customHeight="1" x14ac:dyDescent="0.25">
      <c r="A190" s="57"/>
      <c r="B190" s="57"/>
      <c r="C190" s="59"/>
      <c r="D190" s="119"/>
      <c r="E190" s="43"/>
      <c r="F190" s="43"/>
      <c r="G190" s="58"/>
      <c r="H190" s="123"/>
      <c r="I190" s="132"/>
      <c r="J190" s="135">
        <f t="shared" si="33"/>
        <v>0</v>
      </c>
      <c r="K190" s="64" t="str">
        <f t="shared" si="28"/>
        <v>0</v>
      </c>
      <c r="L190" s="65" t="str">
        <f t="shared" si="29"/>
        <v>0</v>
      </c>
      <c r="M190" s="55">
        <f>SUMIFS($J:$J,$C:$C,Data!$B$6,$B:$B,$B190)</f>
        <v>0</v>
      </c>
      <c r="N190" s="55">
        <f>SUMIFS($J:$J,$C:$C,Data!$B$7,$B:$B,$B190)</f>
        <v>0</v>
      </c>
      <c r="O190" s="55">
        <f>SUMIFS($J:$J,$C:$C,Data!$B$8,$B:$B,$B190)</f>
        <v>0</v>
      </c>
      <c r="P190" s="55">
        <f t="shared" si="34"/>
        <v>0</v>
      </c>
      <c r="Q190" s="55">
        <f t="shared" si="35"/>
        <v>0</v>
      </c>
      <c r="R190" s="25" t="b">
        <f>AND($L190="A",$C$5=Data!$G$24)</f>
        <v>0</v>
      </c>
      <c r="S190" s="25" t="b">
        <f>AND($L190="A",$C$5=Data!$G$23)</f>
        <v>0</v>
      </c>
      <c r="T190" s="55">
        <f t="shared" si="36"/>
        <v>0</v>
      </c>
      <c r="U190" s="55">
        <f t="shared" si="30"/>
        <v>0</v>
      </c>
      <c r="V190" s="25" t="b">
        <f>AND($L190="B",$C$6=Data!$G$24)</f>
        <v>0</v>
      </c>
      <c r="W190" s="25" t="b">
        <f>AND($L190="B",$C$6=Data!$G$23)</f>
        <v>0</v>
      </c>
      <c r="X190" s="55">
        <f t="shared" si="37"/>
        <v>0</v>
      </c>
      <c r="Y190" s="55">
        <f t="shared" si="31"/>
        <v>0</v>
      </c>
      <c r="Z190" s="25" t="b">
        <f>AND($L190="C",$C$7=Data!$G$24)</f>
        <v>0</v>
      </c>
      <c r="AA190" s="25" t="b">
        <f>AND($L190="C",$C$7=Data!$G$23)</f>
        <v>0</v>
      </c>
      <c r="AB190" s="55">
        <f t="shared" si="38"/>
        <v>0</v>
      </c>
      <c r="AC190" s="55">
        <f t="shared" si="32"/>
        <v>0</v>
      </c>
      <c r="AE190" s="55">
        <f t="shared" si="39"/>
        <v>0</v>
      </c>
      <c r="AG190" s="125" t="b">
        <f>OR(AND($C$5=Data!$G$24,K190="A"),AND($C$6=Data!$G$24,K190="B"),AND($C$7=Data!$G$24,K190="C"))*COUNTIFS(B:B,B190,K:K,K190,B:B,"&lt;&gt;"&amp;"",C:C,"&lt;&gt;"&amp;"")&gt;1</f>
        <v>0</v>
      </c>
      <c r="AH190" s="125" t="b">
        <f t="shared" si="40"/>
        <v>0</v>
      </c>
      <c r="AI190" s="55">
        <f t="shared" si="41"/>
        <v>0</v>
      </c>
    </row>
    <row r="191" spans="1:35" ht="30.75" customHeight="1" x14ac:dyDescent="0.25">
      <c r="A191" s="57"/>
      <c r="B191" s="57"/>
      <c r="C191" s="59"/>
      <c r="D191" s="119"/>
      <c r="E191" s="43"/>
      <c r="F191" s="43"/>
      <c r="G191" s="58"/>
      <c r="H191" s="123"/>
      <c r="I191" s="132"/>
      <c r="J191" s="135">
        <f t="shared" si="33"/>
        <v>0</v>
      </c>
      <c r="K191" s="64" t="str">
        <f t="shared" si="28"/>
        <v>0</v>
      </c>
      <c r="L191" s="65" t="str">
        <f t="shared" si="29"/>
        <v>0</v>
      </c>
      <c r="M191" s="55">
        <f>SUMIFS($J:$J,$C:$C,Data!$B$6,$B:$B,$B191)</f>
        <v>0</v>
      </c>
      <c r="N191" s="55">
        <f>SUMIFS($J:$J,$C:$C,Data!$B$7,$B:$B,$B191)</f>
        <v>0</v>
      </c>
      <c r="O191" s="55">
        <f>SUMIFS($J:$J,$C:$C,Data!$B$8,$B:$B,$B191)</f>
        <v>0</v>
      </c>
      <c r="P191" s="55">
        <f t="shared" si="34"/>
        <v>0</v>
      </c>
      <c r="Q191" s="55">
        <f t="shared" si="35"/>
        <v>0</v>
      </c>
      <c r="R191" s="25" t="b">
        <f>AND($L191="A",$C$5=Data!$G$24)</f>
        <v>0</v>
      </c>
      <c r="S191" s="25" t="b">
        <f>AND($L191="A",$C$5=Data!$G$23)</f>
        <v>0</v>
      </c>
      <c r="T191" s="55">
        <f t="shared" si="36"/>
        <v>0</v>
      </c>
      <c r="U191" s="55">
        <f t="shared" si="30"/>
        <v>0</v>
      </c>
      <c r="V191" s="25" t="b">
        <f>AND($L191="B",$C$6=Data!$G$24)</f>
        <v>0</v>
      </c>
      <c r="W191" s="25" t="b">
        <f>AND($L191="B",$C$6=Data!$G$23)</f>
        <v>0</v>
      </c>
      <c r="X191" s="55">
        <f t="shared" si="37"/>
        <v>0</v>
      </c>
      <c r="Y191" s="55">
        <f t="shared" si="31"/>
        <v>0</v>
      </c>
      <c r="Z191" s="25" t="b">
        <f>AND($L191="C",$C$7=Data!$G$24)</f>
        <v>0</v>
      </c>
      <c r="AA191" s="25" t="b">
        <f>AND($L191="C",$C$7=Data!$G$23)</f>
        <v>0</v>
      </c>
      <c r="AB191" s="55">
        <f t="shared" si="38"/>
        <v>0</v>
      </c>
      <c r="AC191" s="55">
        <f t="shared" si="32"/>
        <v>0</v>
      </c>
      <c r="AE191" s="55">
        <f t="shared" si="39"/>
        <v>0</v>
      </c>
      <c r="AG191" s="125" t="b">
        <f>OR(AND($C$5=Data!$G$24,K191="A"),AND($C$6=Data!$G$24,K191="B"),AND($C$7=Data!$G$24,K191="C"))*COUNTIFS(B:B,B191,K:K,K191,B:B,"&lt;&gt;"&amp;"",C:C,"&lt;&gt;"&amp;"")&gt;1</f>
        <v>0</v>
      </c>
      <c r="AH191" s="125" t="b">
        <f t="shared" si="40"/>
        <v>0</v>
      </c>
      <c r="AI191" s="55">
        <f t="shared" si="41"/>
        <v>0</v>
      </c>
    </row>
    <row r="192" spans="1:35" ht="30.75" customHeight="1" x14ac:dyDescent="0.25">
      <c r="A192" s="57"/>
      <c r="B192" s="57"/>
      <c r="C192" s="59"/>
      <c r="D192" s="119"/>
      <c r="E192" s="43"/>
      <c r="F192" s="43"/>
      <c r="G192" s="58"/>
      <c r="H192" s="123"/>
      <c r="I192" s="132"/>
      <c r="J192" s="135">
        <f t="shared" si="33"/>
        <v>0</v>
      </c>
      <c r="K192" s="64" t="str">
        <f t="shared" si="28"/>
        <v>0</v>
      </c>
      <c r="L192" s="65" t="str">
        <f t="shared" si="29"/>
        <v>0</v>
      </c>
      <c r="M192" s="55">
        <f>SUMIFS($J:$J,$C:$C,Data!$B$6,$B:$B,$B192)</f>
        <v>0</v>
      </c>
      <c r="N192" s="55">
        <f>SUMIFS($J:$J,$C:$C,Data!$B$7,$B:$B,$B192)</f>
        <v>0</v>
      </c>
      <c r="O192" s="55">
        <f>SUMIFS($J:$J,$C:$C,Data!$B$8,$B:$B,$B192)</f>
        <v>0</v>
      </c>
      <c r="P192" s="55">
        <f t="shared" si="34"/>
        <v>0</v>
      </c>
      <c r="Q192" s="55">
        <f t="shared" si="35"/>
        <v>0</v>
      </c>
      <c r="R192" s="25" t="b">
        <f>AND($L192="A",$C$5=Data!$G$24)</f>
        <v>0</v>
      </c>
      <c r="S192" s="25" t="b">
        <f>AND($L192="A",$C$5=Data!$G$23)</f>
        <v>0</v>
      </c>
      <c r="T192" s="55">
        <f t="shared" si="36"/>
        <v>0</v>
      </c>
      <c r="U192" s="55">
        <f t="shared" si="30"/>
        <v>0</v>
      </c>
      <c r="V192" s="25" t="b">
        <f>AND($L192="B",$C$6=Data!$G$24)</f>
        <v>0</v>
      </c>
      <c r="W192" s="25" t="b">
        <f>AND($L192="B",$C$6=Data!$G$23)</f>
        <v>0</v>
      </c>
      <c r="X192" s="55">
        <f t="shared" si="37"/>
        <v>0</v>
      </c>
      <c r="Y192" s="55">
        <f t="shared" si="31"/>
        <v>0</v>
      </c>
      <c r="Z192" s="25" t="b">
        <f>AND($L192="C",$C$7=Data!$G$24)</f>
        <v>0</v>
      </c>
      <c r="AA192" s="25" t="b">
        <f>AND($L192="C",$C$7=Data!$G$23)</f>
        <v>0</v>
      </c>
      <c r="AB192" s="55">
        <f t="shared" si="38"/>
        <v>0</v>
      </c>
      <c r="AC192" s="55">
        <f t="shared" si="32"/>
        <v>0</v>
      </c>
      <c r="AE192" s="55">
        <f t="shared" si="39"/>
        <v>0</v>
      </c>
      <c r="AG192" s="125" t="b">
        <f>OR(AND($C$5=Data!$G$24,K192="A"),AND($C$6=Data!$G$24,K192="B"),AND($C$7=Data!$G$24,K192="C"))*COUNTIFS(B:B,B192,K:K,K192,B:B,"&lt;&gt;"&amp;"",C:C,"&lt;&gt;"&amp;"")&gt;1</f>
        <v>0</v>
      </c>
      <c r="AH192" s="125" t="b">
        <f t="shared" si="40"/>
        <v>0</v>
      </c>
      <c r="AI192" s="55">
        <f t="shared" si="41"/>
        <v>0</v>
      </c>
    </row>
    <row r="193" spans="1:35" ht="30.75" customHeight="1" x14ac:dyDescent="0.25">
      <c r="A193" s="57"/>
      <c r="B193" s="57"/>
      <c r="C193" s="59"/>
      <c r="D193" s="119"/>
      <c r="E193" s="43"/>
      <c r="F193" s="43"/>
      <c r="G193" s="58"/>
      <c r="H193" s="123"/>
      <c r="I193" s="132"/>
      <c r="J193" s="135">
        <f t="shared" si="33"/>
        <v>0</v>
      </c>
      <c r="K193" s="64" t="str">
        <f t="shared" si="28"/>
        <v>0</v>
      </c>
      <c r="L193" s="65" t="str">
        <f t="shared" si="29"/>
        <v>0</v>
      </c>
      <c r="M193" s="55">
        <f>SUMIFS($J:$J,$C:$C,Data!$B$6,$B:$B,$B193)</f>
        <v>0</v>
      </c>
      <c r="N193" s="55">
        <f>SUMIFS($J:$J,$C:$C,Data!$B$7,$B:$B,$B193)</f>
        <v>0</v>
      </c>
      <c r="O193" s="55">
        <f>SUMIFS($J:$J,$C:$C,Data!$B$8,$B:$B,$B193)</f>
        <v>0</v>
      </c>
      <c r="P193" s="55">
        <f t="shared" si="34"/>
        <v>0</v>
      </c>
      <c r="Q193" s="55">
        <f t="shared" si="35"/>
        <v>0</v>
      </c>
      <c r="R193" s="25" t="b">
        <f>AND($L193="A",$C$5=Data!$G$24)</f>
        <v>0</v>
      </c>
      <c r="S193" s="25" t="b">
        <f>AND($L193="A",$C$5=Data!$G$23)</f>
        <v>0</v>
      </c>
      <c r="T193" s="55">
        <f t="shared" si="36"/>
        <v>0</v>
      </c>
      <c r="U193" s="55">
        <f t="shared" si="30"/>
        <v>0</v>
      </c>
      <c r="V193" s="25" t="b">
        <f>AND($L193="B",$C$6=Data!$G$24)</f>
        <v>0</v>
      </c>
      <c r="W193" s="25" t="b">
        <f>AND($L193="B",$C$6=Data!$G$23)</f>
        <v>0</v>
      </c>
      <c r="X193" s="55">
        <f t="shared" si="37"/>
        <v>0</v>
      </c>
      <c r="Y193" s="55">
        <f t="shared" si="31"/>
        <v>0</v>
      </c>
      <c r="Z193" s="25" t="b">
        <f>AND($L193="C",$C$7=Data!$G$24)</f>
        <v>0</v>
      </c>
      <c r="AA193" s="25" t="b">
        <f>AND($L193="C",$C$7=Data!$G$23)</f>
        <v>0</v>
      </c>
      <c r="AB193" s="55">
        <f t="shared" si="38"/>
        <v>0</v>
      </c>
      <c r="AC193" s="55">
        <f t="shared" si="32"/>
        <v>0</v>
      </c>
      <c r="AE193" s="55">
        <f t="shared" si="39"/>
        <v>0</v>
      </c>
      <c r="AG193" s="125" t="b">
        <f>OR(AND($C$5=Data!$G$24,K193="A"),AND($C$6=Data!$G$24,K193="B"),AND($C$7=Data!$G$24,K193="C"))*COUNTIFS(B:B,B193,K:K,K193,B:B,"&lt;&gt;"&amp;"",C:C,"&lt;&gt;"&amp;"")&gt;1</f>
        <v>0</v>
      </c>
      <c r="AH193" s="125" t="b">
        <f t="shared" si="40"/>
        <v>0</v>
      </c>
      <c r="AI193" s="55">
        <f t="shared" si="41"/>
        <v>0</v>
      </c>
    </row>
    <row r="194" spans="1:35" ht="30.75" customHeight="1" x14ac:dyDescent="0.25">
      <c r="A194" s="57"/>
      <c r="B194" s="57"/>
      <c r="C194" s="59"/>
      <c r="D194" s="119"/>
      <c r="E194" s="43"/>
      <c r="F194" s="43"/>
      <c r="G194" s="58"/>
      <c r="H194" s="123"/>
      <c r="I194" s="132"/>
      <c r="J194" s="135">
        <f t="shared" si="33"/>
        <v>0</v>
      </c>
      <c r="K194" s="64" t="str">
        <f t="shared" si="28"/>
        <v>0</v>
      </c>
      <c r="L194" s="65" t="str">
        <f t="shared" si="29"/>
        <v>0</v>
      </c>
      <c r="M194" s="55">
        <f>SUMIFS($J:$J,$C:$C,Data!$B$6,$B:$B,$B194)</f>
        <v>0</v>
      </c>
      <c r="N194" s="55">
        <f>SUMIFS($J:$J,$C:$C,Data!$B$7,$B:$B,$B194)</f>
        <v>0</v>
      </c>
      <c r="O194" s="55">
        <f>SUMIFS($J:$J,$C:$C,Data!$B$8,$B:$B,$B194)</f>
        <v>0</v>
      </c>
      <c r="P194" s="55">
        <f t="shared" si="34"/>
        <v>0</v>
      </c>
      <c r="Q194" s="55">
        <f t="shared" si="35"/>
        <v>0</v>
      </c>
      <c r="R194" s="25" t="b">
        <f>AND($L194="A",$C$5=Data!$G$24)</f>
        <v>0</v>
      </c>
      <c r="S194" s="25" t="b">
        <f>AND($L194="A",$C$5=Data!$G$23)</f>
        <v>0</v>
      </c>
      <c r="T194" s="55">
        <f t="shared" si="36"/>
        <v>0</v>
      </c>
      <c r="U194" s="55">
        <f t="shared" si="30"/>
        <v>0</v>
      </c>
      <c r="V194" s="25" t="b">
        <f>AND($L194="B",$C$6=Data!$G$24)</f>
        <v>0</v>
      </c>
      <c r="W194" s="25" t="b">
        <f>AND($L194="B",$C$6=Data!$G$23)</f>
        <v>0</v>
      </c>
      <c r="X194" s="55">
        <f t="shared" si="37"/>
        <v>0</v>
      </c>
      <c r="Y194" s="55">
        <f t="shared" si="31"/>
        <v>0</v>
      </c>
      <c r="Z194" s="25" t="b">
        <f>AND($L194="C",$C$7=Data!$G$24)</f>
        <v>0</v>
      </c>
      <c r="AA194" s="25" t="b">
        <f>AND($L194="C",$C$7=Data!$G$23)</f>
        <v>0</v>
      </c>
      <c r="AB194" s="55">
        <f t="shared" si="38"/>
        <v>0</v>
      </c>
      <c r="AC194" s="55">
        <f t="shared" si="32"/>
        <v>0</v>
      </c>
      <c r="AE194" s="55">
        <f t="shared" si="39"/>
        <v>0</v>
      </c>
      <c r="AG194" s="125" t="b">
        <f>OR(AND($C$5=Data!$G$24,K194="A"),AND($C$6=Data!$G$24,K194="B"),AND($C$7=Data!$G$24,K194="C"))*COUNTIFS(B:B,B194,K:K,K194,B:B,"&lt;&gt;"&amp;"",C:C,"&lt;&gt;"&amp;"")&gt;1</f>
        <v>0</v>
      </c>
      <c r="AH194" s="125" t="b">
        <f t="shared" si="40"/>
        <v>0</v>
      </c>
      <c r="AI194" s="55">
        <f t="shared" si="41"/>
        <v>0</v>
      </c>
    </row>
    <row r="195" spans="1:35" ht="30.75" customHeight="1" x14ac:dyDescent="0.25">
      <c r="A195" s="57"/>
      <c r="B195" s="57"/>
      <c r="C195" s="59"/>
      <c r="D195" s="119"/>
      <c r="E195" s="43"/>
      <c r="F195" s="43"/>
      <c r="G195" s="58"/>
      <c r="H195" s="123"/>
      <c r="I195" s="132"/>
      <c r="J195" s="135">
        <f t="shared" si="33"/>
        <v>0</v>
      </c>
      <c r="K195" s="64" t="str">
        <f t="shared" si="28"/>
        <v>0</v>
      </c>
      <c r="L195" s="65" t="str">
        <f t="shared" si="29"/>
        <v>0</v>
      </c>
      <c r="M195" s="55">
        <f>SUMIFS($J:$J,$C:$C,Data!$B$6,$B:$B,$B195)</f>
        <v>0</v>
      </c>
      <c r="N195" s="55">
        <f>SUMIFS($J:$J,$C:$C,Data!$B$7,$B:$B,$B195)</f>
        <v>0</v>
      </c>
      <c r="O195" s="55">
        <f>SUMIFS($J:$J,$C:$C,Data!$B$8,$B:$B,$B195)</f>
        <v>0</v>
      </c>
      <c r="P195" s="55">
        <f t="shared" si="34"/>
        <v>0</v>
      </c>
      <c r="Q195" s="55">
        <f t="shared" si="35"/>
        <v>0</v>
      </c>
      <c r="R195" s="25" t="b">
        <f>AND($L195="A",$C$5=Data!$G$24)</f>
        <v>0</v>
      </c>
      <c r="S195" s="25" t="b">
        <f>AND($L195="A",$C$5=Data!$G$23)</f>
        <v>0</v>
      </c>
      <c r="T195" s="55">
        <f t="shared" si="36"/>
        <v>0</v>
      </c>
      <c r="U195" s="55">
        <f t="shared" si="30"/>
        <v>0</v>
      </c>
      <c r="V195" s="25" t="b">
        <f>AND($L195="B",$C$6=Data!$G$24)</f>
        <v>0</v>
      </c>
      <c r="W195" s="25" t="b">
        <f>AND($L195="B",$C$6=Data!$G$23)</f>
        <v>0</v>
      </c>
      <c r="X195" s="55">
        <f t="shared" si="37"/>
        <v>0</v>
      </c>
      <c r="Y195" s="55">
        <f t="shared" si="31"/>
        <v>0</v>
      </c>
      <c r="Z195" s="25" t="b">
        <f>AND($L195="C",$C$7=Data!$G$24)</f>
        <v>0</v>
      </c>
      <c r="AA195" s="25" t="b">
        <f>AND($L195="C",$C$7=Data!$G$23)</f>
        <v>0</v>
      </c>
      <c r="AB195" s="55">
        <f t="shared" si="38"/>
        <v>0</v>
      </c>
      <c r="AC195" s="55">
        <f t="shared" si="32"/>
        <v>0</v>
      </c>
      <c r="AE195" s="55">
        <f t="shared" si="39"/>
        <v>0</v>
      </c>
      <c r="AG195" s="125" t="b">
        <f>OR(AND($C$5=Data!$G$24,K195="A"),AND($C$6=Data!$G$24,K195="B"),AND($C$7=Data!$G$24,K195="C"))*COUNTIFS(B:B,B195,K:K,K195,B:B,"&lt;&gt;"&amp;"",C:C,"&lt;&gt;"&amp;"")&gt;1</f>
        <v>0</v>
      </c>
      <c r="AH195" s="125" t="b">
        <f t="shared" si="40"/>
        <v>0</v>
      </c>
      <c r="AI195" s="55">
        <f t="shared" si="41"/>
        <v>0</v>
      </c>
    </row>
    <row r="196" spans="1:35" ht="30.75" customHeight="1" x14ac:dyDescent="0.25">
      <c r="A196" s="57"/>
      <c r="B196" s="57"/>
      <c r="C196" s="59"/>
      <c r="D196" s="119"/>
      <c r="E196" s="43"/>
      <c r="F196" s="43"/>
      <c r="G196" s="58"/>
      <c r="H196" s="123"/>
      <c r="I196" s="132"/>
      <c r="J196" s="135">
        <f t="shared" si="33"/>
        <v>0</v>
      </c>
      <c r="K196" s="64" t="str">
        <f t="shared" si="28"/>
        <v>0</v>
      </c>
      <c r="L196" s="65" t="str">
        <f t="shared" si="29"/>
        <v>0</v>
      </c>
      <c r="M196" s="55">
        <f>SUMIFS($J:$J,$C:$C,Data!$B$6,$B:$B,$B196)</f>
        <v>0</v>
      </c>
      <c r="N196" s="55">
        <f>SUMIFS($J:$J,$C:$C,Data!$B$7,$B:$B,$B196)</f>
        <v>0</v>
      </c>
      <c r="O196" s="55">
        <f>SUMIFS($J:$J,$C:$C,Data!$B$8,$B:$B,$B196)</f>
        <v>0</v>
      </c>
      <c r="P196" s="55">
        <f t="shared" si="34"/>
        <v>0</v>
      </c>
      <c r="Q196" s="55">
        <f t="shared" si="35"/>
        <v>0</v>
      </c>
      <c r="R196" s="25" t="b">
        <f>AND($L196="A",$C$5=Data!$G$24)</f>
        <v>0</v>
      </c>
      <c r="S196" s="25" t="b">
        <f>AND($L196="A",$C$5=Data!$G$23)</f>
        <v>0</v>
      </c>
      <c r="T196" s="55">
        <f t="shared" si="36"/>
        <v>0</v>
      </c>
      <c r="U196" s="55">
        <f t="shared" si="30"/>
        <v>0</v>
      </c>
      <c r="V196" s="25" t="b">
        <f>AND($L196="B",$C$6=Data!$G$24)</f>
        <v>0</v>
      </c>
      <c r="W196" s="25" t="b">
        <f>AND($L196="B",$C$6=Data!$G$23)</f>
        <v>0</v>
      </c>
      <c r="X196" s="55">
        <f t="shared" si="37"/>
        <v>0</v>
      </c>
      <c r="Y196" s="55">
        <f t="shared" si="31"/>
        <v>0</v>
      </c>
      <c r="Z196" s="25" t="b">
        <f>AND($L196="C",$C$7=Data!$G$24)</f>
        <v>0</v>
      </c>
      <c r="AA196" s="25" t="b">
        <f>AND($L196="C",$C$7=Data!$G$23)</f>
        <v>0</v>
      </c>
      <c r="AB196" s="55">
        <f t="shared" si="38"/>
        <v>0</v>
      </c>
      <c r="AC196" s="55">
        <f t="shared" si="32"/>
        <v>0</v>
      </c>
      <c r="AE196" s="55">
        <f t="shared" si="39"/>
        <v>0</v>
      </c>
      <c r="AG196" s="125" t="b">
        <f>OR(AND($C$5=Data!$G$24,K196="A"),AND($C$6=Data!$G$24,K196="B"),AND($C$7=Data!$G$24,K196="C"))*COUNTIFS(B:B,B196,K:K,K196,B:B,"&lt;&gt;"&amp;"",C:C,"&lt;&gt;"&amp;"")&gt;1</f>
        <v>0</v>
      </c>
      <c r="AH196" s="125" t="b">
        <f t="shared" si="40"/>
        <v>0</v>
      </c>
      <c r="AI196" s="55">
        <f t="shared" si="41"/>
        <v>0</v>
      </c>
    </row>
    <row r="197" spans="1:35" ht="30.75" customHeight="1" x14ac:dyDescent="0.25">
      <c r="A197" s="57"/>
      <c r="B197" s="57"/>
      <c r="C197" s="59"/>
      <c r="D197" s="119"/>
      <c r="E197" s="43"/>
      <c r="F197" s="43"/>
      <c r="G197" s="58"/>
      <c r="H197" s="123"/>
      <c r="I197" s="132"/>
      <c r="J197" s="135">
        <f t="shared" si="33"/>
        <v>0</v>
      </c>
      <c r="K197" s="64" t="str">
        <f t="shared" si="28"/>
        <v>0</v>
      </c>
      <c r="L197" s="65" t="str">
        <f t="shared" si="29"/>
        <v>0</v>
      </c>
      <c r="M197" s="55">
        <f>SUMIFS($J:$J,$C:$C,Data!$B$6,$B:$B,$B197)</f>
        <v>0</v>
      </c>
      <c r="N197" s="55">
        <f>SUMIFS($J:$J,$C:$C,Data!$B$7,$B:$B,$B197)</f>
        <v>0</v>
      </c>
      <c r="O197" s="55">
        <f>SUMIFS($J:$J,$C:$C,Data!$B$8,$B:$B,$B197)</f>
        <v>0</v>
      </c>
      <c r="P197" s="55">
        <f t="shared" si="34"/>
        <v>0</v>
      </c>
      <c r="Q197" s="55">
        <f t="shared" si="35"/>
        <v>0</v>
      </c>
      <c r="R197" s="25" t="b">
        <f>AND($L197="A",$C$5=Data!$G$24)</f>
        <v>0</v>
      </c>
      <c r="S197" s="25" t="b">
        <f>AND($L197="A",$C$5=Data!$G$23)</f>
        <v>0</v>
      </c>
      <c r="T197" s="55">
        <f t="shared" si="36"/>
        <v>0</v>
      </c>
      <c r="U197" s="55">
        <f t="shared" si="30"/>
        <v>0</v>
      </c>
      <c r="V197" s="25" t="b">
        <f>AND($L197="B",$C$6=Data!$G$24)</f>
        <v>0</v>
      </c>
      <c r="W197" s="25" t="b">
        <f>AND($L197="B",$C$6=Data!$G$23)</f>
        <v>0</v>
      </c>
      <c r="X197" s="55">
        <f t="shared" si="37"/>
        <v>0</v>
      </c>
      <c r="Y197" s="55">
        <f t="shared" si="31"/>
        <v>0</v>
      </c>
      <c r="Z197" s="25" t="b">
        <f>AND($L197="C",$C$7=Data!$G$24)</f>
        <v>0</v>
      </c>
      <c r="AA197" s="25" t="b">
        <f>AND($L197="C",$C$7=Data!$G$23)</f>
        <v>0</v>
      </c>
      <c r="AB197" s="55">
        <f t="shared" si="38"/>
        <v>0</v>
      </c>
      <c r="AC197" s="55">
        <f t="shared" si="32"/>
        <v>0</v>
      </c>
      <c r="AE197" s="55">
        <f t="shared" si="39"/>
        <v>0</v>
      </c>
      <c r="AG197" s="125" t="b">
        <f>OR(AND($C$5=Data!$G$24,K197="A"),AND($C$6=Data!$G$24,K197="B"),AND($C$7=Data!$G$24,K197="C"))*COUNTIFS(B:B,B197,K:K,K197,B:B,"&lt;&gt;"&amp;"",C:C,"&lt;&gt;"&amp;"")&gt;1</f>
        <v>0</v>
      </c>
      <c r="AH197" s="125" t="b">
        <f t="shared" si="40"/>
        <v>0</v>
      </c>
      <c r="AI197" s="55">
        <f t="shared" si="41"/>
        <v>0</v>
      </c>
    </row>
    <row r="198" spans="1:35" ht="30.75" customHeight="1" x14ac:dyDescent="0.25">
      <c r="A198" s="57"/>
      <c r="B198" s="57"/>
      <c r="C198" s="59"/>
      <c r="D198" s="119"/>
      <c r="E198" s="43"/>
      <c r="F198" s="43"/>
      <c r="G198" s="58"/>
      <c r="H198" s="123"/>
      <c r="I198" s="132"/>
      <c r="J198" s="135">
        <f t="shared" si="33"/>
        <v>0</v>
      </c>
      <c r="K198" s="64" t="str">
        <f t="shared" si="28"/>
        <v>0</v>
      </c>
      <c r="L198" s="65" t="str">
        <f t="shared" si="29"/>
        <v>0</v>
      </c>
      <c r="M198" s="55">
        <f>SUMIFS($J:$J,$C:$C,Data!$B$6,$B:$B,$B198)</f>
        <v>0</v>
      </c>
      <c r="N198" s="55">
        <f>SUMIFS($J:$J,$C:$C,Data!$B$7,$B:$B,$B198)</f>
        <v>0</v>
      </c>
      <c r="O198" s="55">
        <f>SUMIFS($J:$J,$C:$C,Data!$B$8,$B:$B,$B198)</f>
        <v>0</v>
      </c>
      <c r="P198" s="55">
        <f t="shared" si="34"/>
        <v>0</v>
      </c>
      <c r="Q198" s="55">
        <f t="shared" si="35"/>
        <v>0</v>
      </c>
      <c r="R198" s="25" t="b">
        <f>AND($L198="A",$C$5=Data!$G$24)</f>
        <v>0</v>
      </c>
      <c r="S198" s="25" t="b">
        <f>AND($L198="A",$C$5=Data!$G$23)</f>
        <v>0</v>
      </c>
      <c r="T198" s="55">
        <f t="shared" si="36"/>
        <v>0</v>
      </c>
      <c r="U198" s="55">
        <f t="shared" si="30"/>
        <v>0</v>
      </c>
      <c r="V198" s="25" t="b">
        <f>AND($L198="B",$C$6=Data!$G$24)</f>
        <v>0</v>
      </c>
      <c r="W198" s="25" t="b">
        <f>AND($L198="B",$C$6=Data!$G$23)</f>
        <v>0</v>
      </c>
      <c r="X198" s="55">
        <f t="shared" si="37"/>
        <v>0</v>
      </c>
      <c r="Y198" s="55">
        <f t="shared" si="31"/>
        <v>0</v>
      </c>
      <c r="Z198" s="25" t="b">
        <f>AND($L198="C",$C$7=Data!$G$24)</f>
        <v>0</v>
      </c>
      <c r="AA198" s="25" t="b">
        <f>AND($L198="C",$C$7=Data!$G$23)</f>
        <v>0</v>
      </c>
      <c r="AB198" s="55">
        <f t="shared" si="38"/>
        <v>0</v>
      </c>
      <c r="AC198" s="55">
        <f t="shared" si="32"/>
        <v>0</v>
      </c>
      <c r="AE198" s="55">
        <f t="shared" si="39"/>
        <v>0</v>
      </c>
      <c r="AG198" s="125" t="b">
        <f>OR(AND($C$5=Data!$G$24,K198="A"),AND($C$6=Data!$G$24,K198="B"),AND($C$7=Data!$G$24,K198="C"))*COUNTIFS(B:B,B198,K:K,K198,B:B,"&lt;&gt;"&amp;"",C:C,"&lt;&gt;"&amp;"")&gt;1</f>
        <v>0</v>
      </c>
      <c r="AH198" s="125" t="b">
        <f t="shared" si="40"/>
        <v>0</v>
      </c>
      <c r="AI198" s="55">
        <f t="shared" si="41"/>
        <v>0</v>
      </c>
    </row>
    <row r="199" spans="1:35" ht="30.75" customHeight="1" x14ac:dyDescent="0.25">
      <c r="A199" s="57"/>
      <c r="B199" s="57"/>
      <c r="C199" s="59"/>
      <c r="D199" s="119"/>
      <c r="E199" s="43"/>
      <c r="F199" s="43"/>
      <c r="G199" s="58"/>
      <c r="H199" s="123"/>
      <c r="I199" s="132"/>
      <c r="J199" s="135">
        <f t="shared" si="33"/>
        <v>0</v>
      </c>
      <c r="K199" s="64" t="str">
        <f t="shared" si="28"/>
        <v>0</v>
      </c>
      <c r="L199" s="65" t="str">
        <f t="shared" si="29"/>
        <v>0</v>
      </c>
      <c r="M199" s="55">
        <f>SUMIFS($J:$J,$C:$C,Data!$B$6,$B:$B,$B199)</f>
        <v>0</v>
      </c>
      <c r="N199" s="55">
        <f>SUMIFS($J:$J,$C:$C,Data!$B$7,$B:$B,$B199)</f>
        <v>0</v>
      </c>
      <c r="O199" s="55">
        <f>SUMIFS($J:$J,$C:$C,Data!$B$8,$B:$B,$B199)</f>
        <v>0</v>
      </c>
      <c r="P199" s="55">
        <f t="shared" si="34"/>
        <v>0</v>
      </c>
      <c r="Q199" s="55">
        <f t="shared" si="35"/>
        <v>0</v>
      </c>
      <c r="R199" s="25" t="b">
        <f>AND($L199="A",$C$5=Data!$G$24)</f>
        <v>0</v>
      </c>
      <c r="S199" s="25" t="b">
        <f>AND($L199="A",$C$5=Data!$G$23)</f>
        <v>0</v>
      </c>
      <c r="T199" s="55">
        <f t="shared" si="36"/>
        <v>0</v>
      </c>
      <c r="U199" s="55">
        <f t="shared" si="30"/>
        <v>0</v>
      </c>
      <c r="V199" s="25" t="b">
        <f>AND($L199="B",$C$6=Data!$G$24)</f>
        <v>0</v>
      </c>
      <c r="W199" s="25" t="b">
        <f>AND($L199="B",$C$6=Data!$G$23)</f>
        <v>0</v>
      </c>
      <c r="X199" s="55">
        <f t="shared" si="37"/>
        <v>0</v>
      </c>
      <c r="Y199" s="55">
        <f t="shared" si="31"/>
        <v>0</v>
      </c>
      <c r="Z199" s="25" t="b">
        <f>AND($L199="C",$C$7=Data!$G$24)</f>
        <v>0</v>
      </c>
      <c r="AA199" s="25" t="b">
        <f>AND($L199="C",$C$7=Data!$G$23)</f>
        <v>0</v>
      </c>
      <c r="AB199" s="55">
        <f t="shared" si="38"/>
        <v>0</v>
      </c>
      <c r="AC199" s="55">
        <f t="shared" si="32"/>
        <v>0</v>
      </c>
      <c r="AE199" s="55">
        <f t="shared" si="39"/>
        <v>0</v>
      </c>
      <c r="AG199" s="125" t="b">
        <f>OR(AND($C$5=Data!$G$24,K199="A"),AND($C$6=Data!$G$24,K199="B"),AND($C$7=Data!$G$24,K199="C"))*COUNTIFS(B:B,B199,K:K,K199,B:B,"&lt;&gt;"&amp;"",C:C,"&lt;&gt;"&amp;"")&gt;1</f>
        <v>0</v>
      </c>
      <c r="AH199" s="125" t="b">
        <f t="shared" si="40"/>
        <v>0</v>
      </c>
      <c r="AI199" s="55">
        <f t="shared" si="41"/>
        <v>0</v>
      </c>
    </row>
    <row r="200" spans="1:35" ht="30.75" customHeight="1" x14ac:dyDescent="0.25">
      <c r="A200" s="57"/>
      <c r="B200" s="57"/>
      <c r="C200" s="59"/>
      <c r="D200" s="119"/>
      <c r="E200" s="43"/>
      <c r="F200" s="43"/>
      <c r="G200" s="58"/>
      <c r="H200" s="123"/>
      <c r="I200" s="132"/>
      <c r="J200" s="135">
        <f t="shared" si="33"/>
        <v>0</v>
      </c>
      <c r="K200" s="64" t="str">
        <f t="shared" si="28"/>
        <v>0</v>
      </c>
      <c r="L200" s="65" t="str">
        <f t="shared" si="29"/>
        <v>0</v>
      </c>
      <c r="M200" s="55">
        <f>SUMIFS($J:$J,$C:$C,Data!$B$6,$B:$B,$B200)</f>
        <v>0</v>
      </c>
      <c r="N200" s="55">
        <f>SUMIFS($J:$J,$C:$C,Data!$B$7,$B:$B,$B200)</f>
        <v>0</v>
      </c>
      <c r="O200" s="55">
        <f>SUMIFS($J:$J,$C:$C,Data!$B$8,$B:$B,$B200)</f>
        <v>0</v>
      </c>
      <c r="P200" s="55">
        <f t="shared" si="34"/>
        <v>0</v>
      </c>
      <c r="Q200" s="55">
        <f t="shared" si="35"/>
        <v>0</v>
      </c>
      <c r="R200" s="25" t="b">
        <f>AND($L200="A",$C$5=Data!$G$24)</f>
        <v>0</v>
      </c>
      <c r="S200" s="25" t="b">
        <f>AND($L200="A",$C$5=Data!$G$23)</f>
        <v>0</v>
      </c>
      <c r="T200" s="55">
        <f t="shared" si="36"/>
        <v>0</v>
      </c>
      <c r="U200" s="55">
        <f t="shared" si="30"/>
        <v>0</v>
      </c>
      <c r="V200" s="25" t="b">
        <f>AND($L200="B",$C$6=Data!$G$24)</f>
        <v>0</v>
      </c>
      <c r="W200" s="25" t="b">
        <f>AND($L200="B",$C$6=Data!$G$23)</f>
        <v>0</v>
      </c>
      <c r="X200" s="55">
        <f t="shared" si="37"/>
        <v>0</v>
      </c>
      <c r="Y200" s="55">
        <f t="shared" si="31"/>
        <v>0</v>
      </c>
      <c r="Z200" s="25" t="b">
        <f>AND($L200="C",$C$7=Data!$G$24)</f>
        <v>0</v>
      </c>
      <c r="AA200" s="25" t="b">
        <f>AND($L200="C",$C$7=Data!$G$23)</f>
        <v>0</v>
      </c>
      <c r="AB200" s="55">
        <f t="shared" si="38"/>
        <v>0</v>
      </c>
      <c r="AC200" s="55">
        <f t="shared" si="32"/>
        <v>0</v>
      </c>
      <c r="AE200" s="55">
        <f t="shared" si="39"/>
        <v>0</v>
      </c>
      <c r="AG200" s="125" t="b">
        <f>OR(AND($C$5=Data!$G$24,K200="A"),AND($C$6=Data!$G$24,K200="B"),AND($C$7=Data!$G$24,K200="C"))*COUNTIFS(B:B,B200,K:K,K200,B:B,"&lt;&gt;"&amp;"",C:C,"&lt;&gt;"&amp;"")&gt;1</f>
        <v>0</v>
      </c>
      <c r="AH200" s="125" t="b">
        <f t="shared" si="40"/>
        <v>0</v>
      </c>
      <c r="AI200" s="55">
        <f t="shared" si="41"/>
        <v>0</v>
      </c>
    </row>
    <row r="201" spans="1:35" ht="30.75" customHeight="1" x14ac:dyDescent="0.25">
      <c r="A201" s="57"/>
      <c r="B201" s="57"/>
      <c r="C201" s="59"/>
      <c r="D201" s="119"/>
      <c r="E201" s="43"/>
      <c r="F201" s="43"/>
      <c r="G201" s="58"/>
      <c r="H201" s="123"/>
      <c r="I201" s="132"/>
      <c r="J201" s="135">
        <f t="shared" si="33"/>
        <v>0</v>
      </c>
      <c r="K201" s="64" t="str">
        <f t="shared" si="28"/>
        <v>0</v>
      </c>
      <c r="L201" s="65" t="str">
        <f t="shared" si="29"/>
        <v>0</v>
      </c>
      <c r="M201" s="55">
        <f>SUMIFS($J:$J,$C:$C,Data!$B$6,$B:$B,$B201)</f>
        <v>0</v>
      </c>
      <c r="N201" s="55">
        <f>SUMIFS($J:$J,$C:$C,Data!$B$7,$B:$B,$B201)</f>
        <v>0</v>
      </c>
      <c r="O201" s="55">
        <f>SUMIFS($J:$J,$C:$C,Data!$B$8,$B:$B,$B201)</f>
        <v>0</v>
      </c>
      <c r="P201" s="55">
        <f t="shared" si="34"/>
        <v>0</v>
      </c>
      <c r="Q201" s="55">
        <f t="shared" si="35"/>
        <v>0</v>
      </c>
      <c r="R201" s="25" t="b">
        <f>AND($L201="A",$C$5=Data!$G$24)</f>
        <v>0</v>
      </c>
      <c r="S201" s="25" t="b">
        <f>AND($L201="A",$C$5=Data!$G$23)</f>
        <v>0</v>
      </c>
      <c r="T201" s="55">
        <f t="shared" si="36"/>
        <v>0</v>
      </c>
      <c r="U201" s="55">
        <f t="shared" si="30"/>
        <v>0</v>
      </c>
      <c r="V201" s="25" t="b">
        <f>AND($L201="B",$C$6=Data!$G$24)</f>
        <v>0</v>
      </c>
      <c r="W201" s="25" t="b">
        <f>AND($L201="B",$C$6=Data!$G$23)</f>
        <v>0</v>
      </c>
      <c r="X201" s="55">
        <f t="shared" si="37"/>
        <v>0</v>
      </c>
      <c r="Y201" s="55">
        <f t="shared" si="31"/>
        <v>0</v>
      </c>
      <c r="Z201" s="25" t="b">
        <f>AND($L201="C",$C$7=Data!$G$24)</f>
        <v>0</v>
      </c>
      <c r="AA201" s="25" t="b">
        <f>AND($L201="C",$C$7=Data!$G$23)</f>
        <v>0</v>
      </c>
      <c r="AB201" s="55">
        <f t="shared" si="38"/>
        <v>0</v>
      </c>
      <c r="AC201" s="55">
        <f t="shared" si="32"/>
        <v>0</v>
      </c>
      <c r="AE201" s="55">
        <f t="shared" si="39"/>
        <v>0</v>
      </c>
      <c r="AG201" s="125" t="b">
        <f>OR(AND($C$5=Data!$G$24,K201="A"),AND($C$6=Data!$G$24,K201="B"),AND($C$7=Data!$G$24,K201="C"))*COUNTIFS(B:B,B201,K:K,K201,B:B,"&lt;&gt;"&amp;"",C:C,"&lt;&gt;"&amp;"")&gt;1</f>
        <v>0</v>
      </c>
      <c r="AH201" s="125" t="b">
        <f t="shared" si="40"/>
        <v>0</v>
      </c>
      <c r="AI201" s="55">
        <f t="shared" si="41"/>
        <v>0</v>
      </c>
    </row>
    <row r="202" spans="1:35" ht="30.75" customHeight="1" x14ac:dyDescent="0.25">
      <c r="A202" s="57"/>
      <c r="B202" s="57"/>
      <c r="C202" s="59"/>
      <c r="D202" s="119"/>
      <c r="E202" s="43"/>
      <c r="F202" s="43"/>
      <c r="G202" s="58"/>
      <c r="H202" s="123"/>
      <c r="I202" s="132"/>
      <c r="J202" s="135">
        <f t="shared" si="33"/>
        <v>0</v>
      </c>
      <c r="K202" s="64" t="str">
        <f t="shared" ref="K202:K208" si="42">IF(C202&lt;&gt;"",VLOOKUP(C202,budgetLine11ext,2,FALSE),"0")</f>
        <v>0</v>
      </c>
      <c r="L202" s="65" t="str">
        <f t="shared" ref="L202:L208" si="43">IF(C202&lt;&gt;"",VLOOKUP(C202,budgetLine11ext,3,FALSE),"0")</f>
        <v>0</v>
      </c>
      <c r="M202" s="55">
        <f>SUMIFS($J:$J,$C:$C,Data!$B$6,$B:$B,$B202)</f>
        <v>0</v>
      </c>
      <c r="N202" s="55">
        <f>SUMIFS($J:$J,$C:$C,Data!$B$7,$B:$B,$B202)</f>
        <v>0</v>
      </c>
      <c r="O202" s="55">
        <f>SUMIFS($J:$J,$C:$C,Data!$B$8,$B:$B,$B202)</f>
        <v>0</v>
      </c>
      <c r="P202" s="55">
        <f t="shared" si="34"/>
        <v>0</v>
      </c>
      <c r="Q202" s="55">
        <f t="shared" si="35"/>
        <v>0</v>
      </c>
      <c r="R202" s="25" t="b">
        <f>AND($L202="A",$C$5=Data!$G$24)</f>
        <v>0</v>
      </c>
      <c r="S202" s="25" t="b">
        <f>AND($L202="A",$C$5=Data!$G$23)</f>
        <v>0</v>
      </c>
      <c r="T202" s="55">
        <f t="shared" si="36"/>
        <v>0</v>
      </c>
      <c r="U202" s="55">
        <f t="shared" ref="U202:U208" si="44">IF(R202,P202*$D$5,0)</f>
        <v>0</v>
      </c>
      <c r="V202" s="25" t="b">
        <f>AND($L202="B",$C$6=Data!$G$24)</f>
        <v>0</v>
      </c>
      <c r="W202" s="25" t="b">
        <f>AND($L202="B",$C$6=Data!$G$23)</f>
        <v>0</v>
      </c>
      <c r="X202" s="55">
        <f t="shared" si="37"/>
        <v>0</v>
      </c>
      <c r="Y202" s="55">
        <f t="shared" ref="Y202:Y208" si="45">IF(V202,Q202*$D$6,0)</f>
        <v>0</v>
      </c>
      <c r="Z202" s="25" t="b">
        <f>AND($L202="C",$C$7=Data!$G$24)</f>
        <v>0</v>
      </c>
      <c r="AA202" s="25" t="b">
        <f>AND($L202="C",$C$7=Data!$G$23)</f>
        <v>0</v>
      </c>
      <c r="AB202" s="55">
        <f t="shared" si="38"/>
        <v>0</v>
      </c>
      <c r="AC202" s="55">
        <f t="shared" ref="AC202:AC208" si="46">IF(Z202,Q202*$D$7,0)</f>
        <v>0</v>
      </c>
      <c r="AE202" s="55">
        <f t="shared" si="39"/>
        <v>0</v>
      </c>
      <c r="AG202" s="125" t="b">
        <f>OR(AND($C$5=Data!$G$24,K202="A"),AND($C$6=Data!$G$24,K202="B"),AND($C$7=Data!$G$24,K202="C"))*COUNTIFS(B:B,B202,K:K,K202,B:B,"&lt;&gt;"&amp;"",C:C,"&lt;&gt;"&amp;"")&gt;1</f>
        <v>0</v>
      </c>
      <c r="AH202" s="125" t="b">
        <f t="shared" si="40"/>
        <v>0</v>
      </c>
      <c r="AI202" s="55">
        <f t="shared" si="41"/>
        <v>0</v>
      </c>
    </row>
    <row r="203" spans="1:35" ht="30.75" customHeight="1" x14ac:dyDescent="0.25">
      <c r="A203" s="57"/>
      <c r="B203" s="57"/>
      <c r="C203" s="59"/>
      <c r="D203" s="119"/>
      <c r="E203" s="43"/>
      <c r="F203" s="43"/>
      <c r="G203" s="58"/>
      <c r="H203" s="123"/>
      <c r="I203" s="132"/>
      <c r="J203" s="135">
        <f t="shared" ref="J203:J208" si="47">AI203</f>
        <v>0</v>
      </c>
      <c r="K203" s="64" t="str">
        <f t="shared" si="42"/>
        <v>0</v>
      </c>
      <c r="L203" s="65" t="str">
        <f t="shared" si="43"/>
        <v>0</v>
      </c>
      <c r="M203" s="55">
        <f>SUMIFS($J:$J,$C:$C,Data!$B$6,$B:$B,$B203)</f>
        <v>0</v>
      </c>
      <c r="N203" s="55">
        <f>SUMIFS($J:$J,$C:$C,Data!$B$7,$B:$B,$B203)</f>
        <v>0</v>
      </c>
      <c r="O203" s="55">
        <f>SUMIFS($J:$J,$C:$C,Data!$B$8,$B:$B,$B203)</f>
        <v>0</v>
      </c>
      <c r="P203" s="55">
        <f t="shared" ref="P203:P208" si="48">M203+N203+O203</f>
        <v>0</v>
      </c>
      <c r="Q203" s="55">
        <f t="shared" ref="Q203:Q208" si="49">SUMIFS(J:J,L:L,"A*",B:B,B203)</f>
        <v>0</v>
      </c>
      <c r="R203" s="25" t="b">
        <f>AND($L203="A",$C$5=Data!$G$24)</f>
        <v>0</v>
      </c>
      <c r="S203" s="25" t="b">
        <f>AND($L203="A",$C$5=Data!$G$23)</f>
        <v>0</v>
      </c>
      <c r="T203" s="55">
        <f t="shared" ref="T203:T208" si="50">IF(S203,$G203*$H203*$I203,0)</f>
        <v>0</v>
      </c>
      <c r="U203" s="55">
        <f t="shared" si="44"/>
        <v>0</v>
      </c>
      <c r="V203" s="25" t="b">
        <f>AND($L203="B",$C$6=Data!$G$24)</f>
        <v>0</v>
      </c>
      <c r="W203" s="25" t="b">
        <f>AND($L203="B",$C$6=Data!$G$23)</f>
        <v>0</v>
      </c>
      <c r="X203" s="55">
        <f t="shared" ref="X203:X208" si="51">IF(W203,$G203*$I203,0)</f>
        <v>0</v>
      </c>
      <c r="Y203" s="55">
        <f t="shared" si="45"/>
        <v>0</v>
      </c>
      <c r="Z203" s="25" t="b">
        <f>AND($L203="C",$C$7=Data!$G$24)</f>
        <v>0</v>
      </c>
      <c r="AA203" s="25" t="b">
        <f>AND($L203="C",$C$7=Data!$G$23)</f>
        <v>0</v>
      </c>
      <c r="AB203" s="55">
        <f t="shared" ref="AB203:AB208" si="52">IF(AA203,$G203*$H203*$I203,0)</f>
        <v>0</v>
      </c>
      <c r="AC203" s="55">
        <f t="shared" si="46"/>
        <v>0</v>
      </c>
      <c r="AE203" s="55">
        <f t="shared" ref="AE203:AE208" si="53">IF(OR(L203="D",L203="E",L203="F"),$G203*$I203,0)</f>
        <v>0</v>
      </c>
      <c r="AG203" s="125" t="b">
        <f>OR(AND($C$5=Data!$G$24,K203="A"),AND($C$6=Data!$G$24,K203="B"),AND($C$7=Data!$G$24,K203="C"))*COUNTIFS(B:B,B203,K:K,K203,B:B,"&lt;&gt;"&amp;"",C:C,"&lt;&gt;"&amp;"")&gt;1</f>
        <v>0</v>
      </c>
      <c r="AH203" s="125" t="b">
        <f t="shared" ref="AH203:AH208" si="54">AND(AND(A203&lt;&gt;"",B203&lt;&gt;""),RIGHT(A203,1)&lt;&gt;MID(B203,3,1))</f>
        <v>0</v>
      </c>
      <c r="AI203" s="55">
        <f t="shared" ref="AI203:AI208" si="55">T203+U203+X203+Y203+AB203+AC203+AE203</f>
        <v>0</v>
      </c>
    </row>
    <row r="204" spans="1:35" ht="30.75" customHeight="1" x14ac:dyDescent="0.25">
      <c r="A204" s="57"/>
      <c r="B204" s="57"/>
      <c r="C204" s="59"/>
      <c r="D204" s="119"/>
      <c r="E204" s="43"/>
      <c r="F204" s="43"/>
      <c r="G204" s="58"/>
      <c r="H204" s="123"/>
      <c r="I204" s="132"/>
      <c r="J204" s="135">
        <f t="shared" si="47"/>
        <v>0</v>
      </c>
      <c r="K204" s="64" t="str">
        <f t="shared" si="42"/>
        <v>0</v>
      </c>
      <c r="L204" s="65" t="str">
        <f t="shared" si="43"/>
        <v>0</v>
      </c>
      <c r="M204" s="55">
        <f>SUMIFS($J:$J,$C:$C,Data!$B$6,$B:$B,$B204)</f>
        <v>0</v>
      </c>
      <c r="N204" s="55">
        <f>SUMIFS($J:$J,$C:$C,Data!$B$7,$B:$B,$B204)</f>
        <v>0</v>
      </c>
      <c r="O204" s="55">
        <f>SUMIFS($J:$J,$C:$C,Data!$B$8,$B:$B,$B204)</f>
        <v>0</v>
      </c>
      <c r="P204" s="55">
        <f t="shared" si="48"/>
        <v>0</v>
      </c>
      <c r="Q204" s="55">
        <f t="shared" si="49"/>
        <v>0</v>
      </c>
      <c r="R204" s="25" t="b">
        <f>AND($L204="A",$C$5=Data!$G$24)</f>
        <v>0</v>
      </c>
      <c r="S204" s="25" t="b">
        <f>AND($L204="A",$C$5=Data!$G$23)</f>
        <v>0</v>
      </c>
      <c r="T204" s="55">
        <f t="shared" si="50"/>
        <v>0</v>
      </c>
      <c r="U204" s="55">
        <f t="shared" si="44"/>
        <v>0</v>
      </c>
      <c r="V204" s="25" t="b">
        <f>AND($L204="B",$C$6=Data!$G$24)</f>
        <v>0</v>
      </c>
      <c r="W204" s="25" t="b">
        <f>AND($L204="B",$C$6=Data!$G$23)</f>
        <v>0</v>
      </c>
      <c r="X204" s="55">
        <f t="shared" si="51"/>
        <v>0</v>
      </c>
      <c r="Y204" s="55">
        <f t="shared" si="45"/>
        <v>0</v>
      </c>
      <c r="Z204" s="25" t="b">
        <f>AND($L204="C",$C$7=Data!$G$24)</f>
        <v>0</v>
      </c>
      <c r="AA204" s="25" t="b">
        <f>AND($L204="C",$C$7=Data!$G$23)</f>
        <v>0</v>
      </c>
      <c r="AB204" s="55">
        <f t="shared" si="52"/>
        <v>0</v>
      </c>
      <c r="AC204" s="55">
        <f t="shared" si="46"/>
        <v>0</v>
      </c>
      <c r="AE204" s="55">
        <f t="shared" si="53"/>
        <v>0</v>
      </c>
      <c r="AG204" s="125" t="b">
        <f>OR(AND($C$5=Data!$G$24,K204="A"),AND($C$6=Data!$G$24,K204="B"),AND($C$7=Data!$G$24,K204="C"))*COUNTIFS(B:B,B204,K:K,K204,B:B,"&lt;&gt;"&amp;"",C:C,"&lt;&gt;"&amp;"")&gt;1</f>
        <v>0</v>
      </c>
      <c r="AH204" s="125" t="b">
        <f t="shared" si="54"/>
        <v>0</v>
      </c>
      <c r="AI204" s="55">
        <f t="shared" si="55"/>
        <v>0</v>
      </c>
    </row>
    <row r="205" spans="1:35" ht="30.75" customHeight="1" x14ac:dyDescent="0.25">
      <c r="A205" s="57"/>
      <c r="B205" s="57"/>
      <c r="C205" s="59"/>
      <c r="D205" s="119"/>
      <c r="E205" s="43"/>
      <c r="F205" s="43"/>
      <c r="G205" s="58"/>
      <c r="H205" s="123"/>
      <c r="I205" s="132"/>
      <c r="J205" s="135">
        <f t="shared" si="47"/>
        <v>0</v>
      </c>
      <c r="K205" s="64" t="str">
        <f t="shared" si="42"/>
        <v>0</v>
      </c>
      <c r="L205" s="65" t="str">
        <f t="shared" si="43"/>
        <v>0</v>
      </c>
      <c r="M205" s="55">
        <f>SUMIFS($J:$J,$C:$C,Data!$B$6,$B:$B,$B205)</f>
        <v>0</v>
      </c>
      <c r="N205" s="55">
        <f>SUMIFS($J:$J,$C:$C,Data!$B$7,$B:$B,$B205)</f>
        <v>0</v>
      </c>
      <c r="O205" s="55">
        <f>SUMIFS($J:$J,$C:$C,Data!$B$8,$B:$B,$B205)</f>
        <v>0</v>
      </c>
      <c r="P205" s="55">
        <f t="shared" si="48"/>
        <v>0</v>
      </c>
      <c r="Q205" s="55">
        <f t="shared" si="49"/>
        <v>0</v>
      </c>
      <c r="R205" s="25" t="b">
        <f>AND($L205="A",$C$5=Data!$G$24)</f>
        <v>0</v>
      </c>
      <c r="S205" s="25" t="b">
        <f>AND($L205="A",$C$5=Data!$G$23)</f>
        <v>0</v>
      </c>
      <c r="T205" s="55">
        <f t="shared" si="50"/>
        <v>0</v>
      </c>
      <c r="U205" s="55">
        <f t="shared" si="44"/>
        <v>0</v>
      </c>
      <c r="V205" s="25" t="b">
        <f>AND($L205="B",$C$6=Data!$G$24)</f>
        <v>0</v>
      </c>
      <c r="W205" s="25" t="b">
        <f>AND($L205="B",$C$6=Data!$G$23)</f>
        <v>0</v>
      </c>
      <c r="X205" s="55">
        <f t="shared" si="51"/>
        <v>0</v>
      </c>
      <c r="Y205" s="55">
        <f t="shared" si="45"/>
        <v>0</v>
      </c>
      <c r="Z205" s="25" t="b">
        <f>AND($L205="C",$C$7=Data!$G$24)</f>
        <v>0</v>
      </c>
      <c r="AA205" s="25" t="b">
        <f>AND($L205="C",$C$7=Data!$G$23)</f>
        <v>0</v>
      </c>
      <c r="AB205" s="55">
        <f t="shared" si="52"/>
        <v>0</v>
      </c>
      <c r="AC205" s="55">
        <f t="shared" si="46"/>
        <v>0</v>
      </c>
      <c r="AE205" s="55">
        <f t="shared" si="53"/>
        <v>0</v>
      </c>
      <c r="AG205" s="125" t="b">
        <f>OR(AND($C$5=Data!$G$24,K205="A"),AND($C$6=Data!$G$24,K205="B"),AND($C$7=Data!$G$24,K205="C"))*COUNTIFS(B:B,B205,K:K,K205,B:B,"&lt;&gt;"&amp;"",C:C,"&lt;&gt;"&amp;"")&gt;1</f>
        <v>0</v>
      </c>
      <c r="AH205" s="125" t="b">
        <f t="shared" si="54"/>
        <v>0</v>
      </c>
      <c r="AI205" s="55">
        <f t="shared" si="55"/>
        <v>0</v>
      </c>
    </row>
    <row r="206" spans="1:35" ht="30.75" customHeight="1" x14ac:dyDescent="0.25">
      <c r="A206" s="57"/>
      <c r="B206" s="57"/>
      <c r="C206" s="59"/>
      <c r="D206" s="119"/>
      <c r="E206" s="43"/>
      <c r="F206" s="43"/>
      <c r="G206" s="58"/>
      <c r="H206" s="123"/>
      <c r="I206" s="132"/>
      <c r="J206" s="135">
        <f t="shared" si="47"/>
        <v>0</v>
      </c>
      <c r="K206" s="64" t="str">
        <f t="shared" si="42"/>
        <v>0</v>
      </c>
      <c r="L206" s="65" t="str">
        <f t="shared" si="43"/>
        <v>0</v>
      </c>
      <c r="M206" s="55">
        <f>SUMIFS($J:$J,$C:$C,Data!$B$6,$B:$B,$B206)</f>
        <v>0</v>
      </c>
      <c r="N206" s="55">
        <f>SUMIFS($J:$J,$C:$C,Data!$B$7,$B:$B,$B206)</f>
        <v>0</v>
      </c>
      <c r="O206" s="55">
        <f>SUMIFS($J:$J,$C:$C,Data!$B$8,$B:$B,$B206)</f>
        <v>0</v>
      </c>
      <c r="P206" s="55">
        <f t="shared" si="48"/>
        <v>0</v>
      </c>
      <c r="Q206" s="55">
        <f t="shared" si="49"/>
        <v>0</v>
      </c>
      <c r="R206" s="25" t="b">
        <f>AND($L206="A",$C$5=Data!$G$24)</f>
        <v>0</v>
      </c>
      <c r="S206" s="25" t="b">
        <f>AND($L206="A",$C$5=Data!$G$23)</f>
        <v>0</v>
      </c>
      <c r="T206" s="55">
        <f t="shared" si="50"/>
        <v>0</v>
      </c>
      <c r="U206" s="55">
        <f t="shared" si="44"/>
        <v>0</v>
      </c>
      <c r="V206" s="25" t="b">
        <f>AND($L206="B",$C$6=Data!$G$24)</f>
        <v>0</v>
      </c>
      <c r="W206" s="25" t="b">
        <f>AND($L206="B",$C$6=Data!$G$23)</f>
        <v>0</v>
      </c>
      <c r="X206" s="55">
        <f t="shared" si="51"/>
        <v>0</v>
      </c>
      <c r="Y206" s="55">
        <f t="shared" si="45"/>
        <v>0</v>
      </c>
      <c r="Z206" s="25" t="b">
        <f>AND($L206="C",$C$7=Data!$G$24)</f>
        <v>0</v>
      </c>
      <c r="AA206" s="25" t="b">
        <f>AND($L206="C",$C$7=Data!$G$23)</f>
        <v>0</v>
      </c>
      <c r="AB206" s="55">
        <f t="shared" si="52"/>
        <v>0</v>
      </c>
      <c r="AC206" s="55">
        <f t="shared" si="46"/>
        <v>0</v>
      </c>
      <c r="AE206" s="55">
        <f t="shared" si="53"/>
        <v>0</v>
      </c>
      <c r="AG206" s="125" t="b">
        <f>OR(AND($C$5=Data!$G$24,K206="A"),AND($C$6=Data!$G$24,K206="B"),AND($C$7=Data!$G$24,K206="C"))*COUNTIFS(B:B,B206,K:K,K206,B:B,"&lt;&gt;"&amp;"",C:C,"&lt;&gt;"&amp;"")&gt;1</f>
        <v>0</v>
      </c>
      <c r="AH206" s="125" t="b">
        <f t="shared" si="54"/>
        <v>0</v>
      </c>
      <c r="AI206" s="55">
        <f t="shared" si="55"/>
        <v>0</v>
      </c>
    </row>
    <row r="207" spans="1:35" ht="30.75" customHeight="1" x14ac:dyDescent="0.25">
      <c r="A207" s="57"/>
      <c r="B207" s="57"/>
      <c r="C207" s="59"/>
      <c r="D207" s="119"/>
      <c r="E207" s="43"/>
      <c r="F207" s="43"/>
      <c r="G207" s="58"/>
      <c r="H207" s="123"/>
      <c r="I207" s="132"/>
      <c r="J207" s="135">
        <f t="shared" si="47"/>
        <v>0</v>
      </c>
      <c r="K207" s="64" t="str">
        <f t="shared" si="42"/>
        <v>0</v>
      </c>
      <c r="L207" s="65" t="str">
        <f t="shared" si="43"/>
        <v>0</v>
      </c>
      <c r="M207" s="55">
        <f>SUMIFS($J:$J,$C:$C,Data!$B$6,$B:$B,$B207)</f>
        <v>0</v>
      </c>
      <c r="N207" s="55">
        <f>SUMIFS($J:$J,$C:$C,Data!$B$7,$B:$B,$B207)</f>
        <v>0</v>
      </c>
      <c r="O207" s="55">
        <f>SUMIFS($J:$J,$C:$C,Data!$B$8,$B:$B,$B207)</f>
        <v>0</v>
      </c>
      <c r="P207" s="55">
        <f t="shared" si="48"/>
        <v>0</v>
      </c>
      <c r="Q207" s="55">
        <f t="shared" si="49"/>
        <v>0</v>
      </c>
      <c r="R207" s="25" t="b">
        <f>AND($L207="A",$C$5=Data!$G$24)</f>
        <v>0</v>
      </c>
      <c r="S207" s="25" t="b">
        <f>AND($L207="A",$C$5=Data!$G$23)</f>
        <v>0</v>
      </c>
      <c r="T207" s="55">
        <f t="shared" si="50"/>
        <v>0</v>
      </c>
      <c r="U207" s="55">
        <f t="shared" si="44"/>
        <v>0</v>
      </c>
      <c r="V207" s="25" t="b">
        <f>AND($L207="B",$C$6=Data!$G$24)</f>
        <v>0</v>
      </c>
      <c r="W207" s="25" t="b">
        <f>AND($L207="B",$C$6=Data!$G$23)</f>
        <v>0</v>
      </c>
      <c r="X207" s="55">
        <f t="shared" si="51"/>
        <v>0</v>
      </c>
      <c r="Y207" s="55">
        <f t="shared" si="45"/>
        <v>0</v>
      </c>
      <c r="Z207" s="25" t="b">
        <f>AND($L207="C",$C$7=Data!$G$24)</f>
        <v>0</v>
      </c>
      <c r="AA207" s="25" t="b">
        <f>AND($L207="C",$C$7=Data!$G$23)</f>
        <v>0</v>
      </c>
      <c r="AB207" s="55">
        <f t="shared" si="52"/>
        <v>0</v>
      </c>
      <c r="AC207" s="55">
        <f t="shared" si="46"/>
        <v>0</v>
      </c>
      <c r="AE207" s="55">
        <f t="shared" si="53"/>
        <v>0</v>
      </c>
      <c r="AG207" s="125" t="b">
        <f>OR(AND($C$5=Data!$G$24,K207="A"),AND($C$6=Data!$G$24,K207="B"),AND($C$7=Data!$G$24,K207="C"))*COUNTIFS(B:B,B207,K:K,K207,B:B,"&lt;&gt;"&amp;"",C:C,"&lt;&gt;"&amp;"")&gt;1</f>
        <v>0</v>
      </c>
      <c r="AH207" s="125" t="b">
        <f t="shared" si="54"/>
        <v>0</v>
      </c>
      <c r="AI207" s="55">
        <f t="shared" si="55"/>
        <v>0</v>
      </c>
    </row>
    <row r="208" spans="1:35" ht="30.75" customHeight="1" thickBot="1" x14ac:dyDescent="0.3">
      <c r="A208" s="57"/>
      <c r="B208" s="57"/>
      <c r="C208" s="59"/>
      <c r="D208" s="119"/>
      <c r="E208" s="43"/>
      <c r="F208" s="43"/>
      <c r="G208" s="58"/>
      <c r="H208" s="123"/>
      <c r="I208" s="132"/>
      <c r="J208" s="136">
        <f t="shared" si="47"/>
        <v>0</v>
      </c>
      <c r="K208" s="64" t="str">
        <f t="shared" si="42"/>
        <v>0</v>
      </c>
      <c r="L208" s="65" t="str">
        <f t="shared" si="43"/>
        <v>0</v>
      </c>
      <c r="M208" s="55">
        <f>SUMIFS($J:$J,$C:$C,Data!$B$6,$B:$B,$B208)</f>
        <v>0</v>
      </c>
      <c r="N208" s="55">
        <f>SUMIFS($J:$J,$C:$C,Data!$B$7,$B:$B,$B208)</f>
        <v>0</v>
      </c>
      <c r="O208" s="55">
        <f>SUMIFS($J:$J,$C:$C,Data!$B$8,$B:$B,$B208)</f>
        <v>0</v>
      </c>
      <c r="P208" s="55">
        <f t="shared" si="48"/>
        <v>0</v>
      </c>
      <c r="Q208" s="55">
        <f t="shared" si="49"/>
        <v>0</v>
      </c>
      <c r="R208" s="25" t="b">
        <f>AND($L208="A",$C$5=Data!$G$24)</f>
        <v>0</v>
      </c>
      <c r="S208" s="25" t="b">
        <f>AND($L208="A",$C$5=Data!$G$23)</f>
        <v>0</v>
      </c>
      <c r="T208" s="55">
        <f t="shared" si="50"/>
        <v>0</v>
      </c>
      <c r="U208" s="55">
        <f t="shared" si="44"/>
        <v>0</v>
      </c>
      <c r="V208" s="25" t="b">
        <f>AND($L208="B",$C$6=Data!$G$24)</f>
        <v>0</v>
      </c>
      <c r="W208" s="25" t="b">
        <f>AND($L208="B",$C$6=Data!$G$23)</f>
        <v>0</v>
      </c>
      <c r="X208" s="55">
        <f t="shared" si="51"/>
        <v>0</v>
      </c>
      <c r="Y208" s="55">
        <f t="shared" si="45"/>
        <v>0</v>
      </c>
      <c r="Z208" s="25" t="b">
        <f>AND($L208="C",$C$7=Data!$G$24)</f>
        <v>0</v>
      </c>
      <c r="AA208" s="25" t="b">
        <f>AND($L208="C",$C$7=Data!$G$23)</f>
        <v>0</v>
      </c>
      <c r="AB208" s="55">
        <f t="shared" si="52"/>
        <v>0</v>
      </c>
      <c r="AC208" s="55">
        <f t="shared" si="46"/>
        <v>0</v>
      </c>
      <c r="AE208" s="55">
        <f t="shared" si="53"/>
        <v>0</v>
      </c>
      <c r="AG208" s="125" t="b">
        <f>OR(AND($C$5=Data!$G$24,K208="A"),AND($C$6=Data!$G$24,K208="B"),AND($C$7=Data!$G$24,K208="C"))*COUNTIFS(B:B,B208,K:K,K208,B:B,"&lt;&gt;"&amp;"",C:C,"&lt;&gt;"&amp;"")&gt;1</f>
        <v>0</v>
      </c>
      <c r="AH208" s="125" t="b">
        <f t="shared" si="54"/>
        <v>0</v>
      </c>
      <c r="AI208" s="55">
        <f t="shared" si="55"/>
        <v>0</v>
      </c>
    </row>
  </sheetData>
  <sheetProtection algorithmName="SHA-512" hashValue="/QDm8hQL47vUd3uDB9CtkCWK4E5z/yXUl/a9HhYfh2dfoT0OghViQXBiEEzeHYjCN2kDYFCwpPhjp/ou93AGKw==" saltValue="faOswUdbHKd6jCT+5RzRzw==" spinCount="100000" sheet="1" formatRows="0" selectLockedCells="1" autoFilter="0"/>
  <autoFilter ref="A9:K208" xr:uid="{00000000-0009-0000-0000-000005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170" priority="8">
      <formula>$AH10</formula>
    </cfRule>
  </conditionalFormatting>
  <conditionalFormatting sqref="B10:C208">
    <cfRule type="expression" dxfId="169" priority="9">
      <formula>$AG10</formula>
    </cfRule>
  </conditionalFormatting>
  <conditionalFormatting sqref="C1">
    <cfRule type="cellIs" dxfId="168" priority="4" stopIfTrue="1" operator="equal">
      <formula>0</formula>
    </cfRule>
  </conditionalFormatting>
  <conditionalFormatting sqref="D5:D7">
    <cfRule type="expression" dxfId="167" priority="1">
      <formula>$M5=TRUE</formula>
    </cfRule>
  </conditionalFormatting>
  <conditionalFormatting sqref="E1">
    <cfRule type="cellIs" dxfId="165" priority="35" stopIfTrue="1" operator="equal">
      <formula>0</formula>
    </cfRule>
  </conditionalFormatting>
  <conditionalFormatting sqref="E2:F2 F3:F4">
    <cfRule type="cellIs" dxfId="164" priority="59" stopIfTrue="1" operator="equal">
      <formula>0</formula>
    </cfRule>
  </conditionalFormatting>
  <conditionalFormatting sqref="E5:F8">
    <cfRule type="cellIs" dxfId="163" priority="17" stopIfTrue="1" operator="equal">
      <formula>0</formula>
    </cfRule>
  </conditionalFormatting>
  <conditionalFormatting sqref="G10:I208">
    <cfRule type="expression" dxfId="162" priority="19" stopIfTrue="1">
      <formula>OR($R10,$V10,$Z10)</formula>
    </cfRule>
  </conditionalFormatting>
  <conditionalFormatting sqref="H10:H208">
    <cfRule type="expression" dxfId="161" priority="18" stopIfTrue="1">
      <formula>OR(S10,AA10)</formula>
    </cfRule>
  </conditionalFormatting>
  <conditionalFormatting sqref="M10:O208">
    <cfRule type="expression" dxfId="160" priority="48" stopIfTrue="1">
      <formula>AND(D10="",NOT(J10=""))</formula>
    </cfRule>
    <cfRule type="expression" dxfId="159" priority="65" stopIfTrue="1">
      <formula>AND(C10="",NOT(J10=""))</formula>
    </cfRule>
  </conditionalFormatting>
  <conditionalFormatting sqref="P10:P208">
    <cfRule type="expression" dxfId="158" priority="62" stopIfTrue="1">
      <formula>AND(E10="",NOT(K10=""))</formula>
    </cfRule>
    <cfRule type="expression" dxfId="157" priority="63" stopIfTrue="1">
      <formula>AND(D10="",NOT(K10=""))</formula>
    </cfRule>
  </conditionalFormatting>
  <conditionalFormatting sqref="Q10:Q208">
    <cfRule type="expression" dxfId="156" priority="57" stopIfTrue="1">
      <formula>AND(D10="",NOT(K10=""))</formula>
    </cfRule>
    <cfRule type="expression" dxfId="155" priority="58" stopIfTrue="1">
      <formula>AND(E10="",NOT(K10=""))</formula>
    </cfRule>
  </conditionalFormatting>
  <conditionalFormatting sqref="T10:U208">
    <cfRule type="expression" dxfId="154" priority="55" stopIfTrue="1">
      <formula>AND(E10="",NOT(L10=""))</formula>
    </cfRule>
    <cfRule type="expression" dxfId="153" priority="56" stopIfTrue="1">
      <formula>AND(F10="",NOT(L10=""))</formula>
    </cfRule>
  </conditionalFormatting>
  <conditionalFormatting sqref="X10:Y208">
    <cfRule type="expression" dxfId="152" priority="49" stopIfTrue="1">
      <formula>AND(H10="",NOT(T10=""))</formula>
    </cfRule>
    <cfRule type="expression" dxfId="151" priority="50" stopIfTrue="1">
      <formula>AND(I10="",NOT(T10=""))</formula>
    </cfRule>
  </conditionalFormatting>
  <conditionalFormatting sqref="AB10:AC208">
    <cfRule type="expression" dxfId="150" priority="20" stopIfTrue="1">
      <formula>AND(K10="",NOT(X10=""))</formula>
    </cfRule>
    <cfRule type="expression" dxfId="149" priority="21" stopIfTrue="1">
      <formula>AND(L10="",NOT(X10=""))</formula>
    </cfRule>
  </conditionalFormatting>
  <conditionalFormatting sqref="AE10:AE208">
    <cfRule type="expression" dxfId="148" priority="45" stopIfTrue="1">
      <formula>AND(N10="",NOT(AB10=""))</formula>
    </cfRule>
    <cfRule type="expression" dxfId="147" priority="46" stopIfTrue="1">
      <formula>AND(O10="",NOT(AB10=""))</formula>
    </cfRule>
  </conditionalFormatting>
  <conditionalFormatting sqref="AI10:AI208">
    <cfRule type="expression" dxfId="146" priority="43" stopIfTrue="1">
      <formula>AND(P10="",NOT(AD10=""))</formula>
    </cfRule>
    <cfRule type="expression" dxfId="145" priority="44" stopIfTrue="1">
      <formula>AND(Q10="",NOT(AD10=""))</formula>
    </cfRule>
  </conditionalFormatting>
  <dataValidations count="6">
    <dataValidation type="list" allowBlank="1" showInputMessage="1" showErrorMessage="1" sqref="A10:A208" xr:uid="{CED0BE74-5E61-4147-A3B7-B18D345FC652}">
      <formula1>WPs</formula1>
    </dataValidation>
    <dataValidation type="textLength" operator="lessThan" allowBlank="1" showInputMessage="1" showErrorMessage="1" error="Please reduce the description to 1000 characters" sqref="E10:F208" xr:uid="{B9D6EF9B-8DF2-4E98-A191-78225AC0FE0C}">
      <formula1>1000</formula1>
    </dataValidation>
    <dataValidation type="list" allowBlank="1" showInputMessage="1" showErrorMessage="1" sqref="B10:B208" xr:uid="{DB22B236-E767-44DC-9AB8-7F9B862E4596}">
      <formula1>INDIRECT("del"&amp;A10)</formula1>
    </dataValidation>
    <dataValidation type="list" allowBlank="1" showInputMessage="1" showErrorMessage="1" sqref="C5:C7" xr:uid="{113A8C24-B4D9-4A9D-BC87-0FAA244A1396}">
      <formula1>costType</formula1>
    </dataValidation>
    <dataValidation type="list" allowBlank="1" showInputMessage="1" showErrorMessage="1" sqref="D10:D208" xr:uid="{50CA59C6-8140-43E7-AEFF-7DAA7CBAE1DA}">
      <formula1>INDIRECT("Item"&amp;K10)</formula1>
    </dataValidation>
    <dataValidation type="list" allowBlank="1" showInputMessage="1" showErrorMessage="1" sqref="C10:C208" xr:uid="{0F596226-5171-4669-8382-DCC7207D3F7F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E100992-D2E8-4FDD-AFAD-CAA10AB199DE}">
            <xm:f>$C5=Data!$G$23</xm:f>
            <x14:dxf>
              <fill>
                <patternFill patternType="darkTrellis">
                  <fgColor theme="3" tint="-0.24994659260841701"/>
                  <bgColor theme="0" tint="-0.34998626667073579"/>
                </patternFill>
              </fill>
            </x14:dxf>
          </x14:cfRule>
          <x14:cfRule type="expression" priority="3" id="{D759E08B-E336-479C-AF40-891AB1A89578}">
            <xm:f>$C5=Data!$G$24</xm:f>
            <x14:dxf/>
          </x14:cfRule>
          <xm:sqref>D5:D7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578F8A77-F3A7-4A36-A2A0-13C7928558AD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Φύλλο7">
    <tabColor theme="9" tint="0.79998168889431442"/>
    <pageSetUpPr fitToPage="1"/>
  </sheetPr>
  <dimension ref="A1:AK208"/>
  <sheetViews>
    <sheetView showGridLines="0" zoomScaleNormal="100" zoomScaleSheetLayoutView="70" workbookViewId="0">
      <selection activeCell="C1" sqref="C1:D1"/>
    </sheetView>
  </sheetViews>
  <sheetFormatPr defaultColWidth="0" defaultRowHeight="18.75" x14ac:dyDescent="0.3"/>
  <cols>
    <col min="1" max="1" width="9.85546875" customWidth="1"/>
    <col min="2" max="2" width="18.28515625" customWidth="1"/>
    <col min="3" max="3" width="57.28515625" style="60" customWidth="1"/>
    <col min="4" max="4" width="28.140625" customWidth="1"/>
    <col min="5" max="6" width="57.42578125" customWidth="1"/>
    <col min="7" max="9" width="17.5703125" customWidth="1"/>
    <col min="10" max="10" width="21.28515625" style="56" customWidth="1"/>
    <col min="11" max="11" width="15.5703125" style="64" hidden="1" customWidth="1"/>
    <col min="12" max="12" width="15.5703125" style="65" hidden="1" customWidth="1"/>
    <col min="13" max="17" width="17.42578125" style="66" hidden="1" customWidth="1"/>
    <col min="18" max="19" width="8.5703125" style="25" hidden="1" customWidth="1"/>
    <col min="20" max="21" width="17.42578125" style="66" hidden="1" customWidth="1"/>
    <col min="22" max="23" width="9" style="25" hidden="1" customWidth="1"/>
    <col min="24" max="25" width="17.42578125" style="66" hidden="1" customWidth="1"/>
    <col min="26" max="27" width="9" style="25" hidden="1" customWidth="1"/>
    <col min="28" max="29" width="17.42578125" style="66" hidden="1" customWidth="1"/>
    <col min="30" max="30" width="3.5703125" style="25" hidden="1" customWidth="1"/>
    <col min="31" max="31" width="17.42578125" style="66" hidden="1" customWidth="1"/>
    <col min="32" max="32" width="3.5703125" style="25" hidden="1" customWidth="1"/>
    <col min="33" max="33" width="30.85546875" style="25" hidden="1" customWidth="1"/>
    <col min="34" max="34" width="16.5703125" style="25" hidden="1" customWidth="1"/>
    <col min="35" max="35" width="17.42578125" style="66" hidden="1" customWidth="1"/>
    <col min="36" max="36" width="9.140625" style="25" hidden="1" customWidth="1"/>
    <col min="37" max="37" width="0" style="25" hidden="1" customWidth="1"/>
    <col min="38" max="16384" width="9.140625" hidden="1"/>
  </cols>
  <sheetData>
    <row r="1" spans="1:37" s="44" customFormat="1" ht="34.5" customHeight="1" thickBot="1" x14ac:dyDescent="0.3">
      <c r="A1" s="80" t="s">
        <v>428</v>
      </c>
      <c r="B1" s="79" t="s">
        <v>326</v>
      </c>
      <c r="C1" s="205">
        <f>'Cover page'!C18</f>
        <v>0</v>
      </c>
      <c r="D1" s="206"/>
      <c r="E1" s="73"/>
      <c r="K1" s="61"/>
      <c r="L1" s="62"/>
      <c r="AJ1" s="63"/>
      <c r="AK1" s="63"/>
    </row>
    <row r="2" spans="1:37" s="68" customFormat="1" ht="20.25" customHeight="1" x14ac:dyDescent="0.25">
      <c r="C2" s="69"/>
      <c r="D2" s="73"/>
      <c r="E2" s="73"/>
      <c r="F2" s="73"/>
      <c r="G2" s="74"/>
      <c r="H2" s="74"/>
      <c r="I2" s="74"/>
      <c r="J2" s="75"/>
      <c r="K2" s="76"/>
      <c r="L2" s="77"/>
      <c r="M2" s="78"/>
      <c r="N2" s="78"/>
      <c r="O2" s="78"/>
      <c r="P2" s="78"/>
      <c r="Q2" s="78"/>
      <c r="R2" s="92"/>
      <c r="S2" s="92"/>
      <c r="T2" s="75"/>
      <c r="U2" s="75"/>
      <c r="V2" s="92"/>
      <c r="W2" s="92"/>
      <c r="X2" s="75"/>
      <c r="Y2" s="75"/>
      <c r="Z2" s="92"/>
      <c r="AA2" s="92"/>
      <c r="AB2" s="75"/>
      <c r="AC2" s="75"/>
      <c r="AD2" s="73"/>
      <c r="AE2" s="75"/>
      <c r="AF2" s="73"/>
      <c r="AG2" s="73"/>
      <c r="AH2" s="73"/>
      <c r="AI2" s="78"/>
      <c r="AJ2" s="73"/>
      <c r="AK2" s="73"/>
    </row>
    <row r="3" spans="1:37" s="68" customFormat="1" ht="25.5" customHeight="1" x14ac:dyDescent="0.25">
      <c r="A3" s="81" t="s">
        <v>484</v>
      </c>
      <c r="B3" s="81"/>
      <c r="C3" s="82"/>
      <c r="D3" s="83"/>
      <c r="F3" s="73"/>
      <c r="G3" s="74"/>
      <c r="H3" s="74"/>
      <c r="I3" s="74"/>
      <c r="J3" s="75"/>
      <c r="K3" s="76"/>
      <c r="L3" s="77"/>
      <c r="M3" s="78"/>
      <c r="N3" s="78"/>
      <c r="O3" s="78"/>
      <c r="P3" s="78"/>
      <c r="Q3" s="78"/>
      <c r="R3" s="92"/>
      <c r="S3" s="92"/>
      <c r="T3" s="75"/>
      <c r="U3" s="75"/>
      <c r="V3" s="92"/>
      <c r="W3" s="92"/>
      <c r="X3" s="75"/>
      <c r="Y3" s="75"/>
      <c r="Z3" s="92"/>
      <c r="AA3" s="92"/>
      <c r="AB3" s="75"/>
      <c r="AC3" s="75"/>
      <c r="AD3" s="73"/>
      <c r="AE3" s="75"/>
      <c r="AF3" s="73"/>
      <c r="AG3" s="73"/>
      <c r="AH3" s="73"/>
      <c r="AI3" s="78"/>
      <c r="AJ3" s="73"/>
      <c r="AK3" s="73"/>
    </row>
    <row r="4" spans="1:37" s="68" customFormat="1" ht="25.5" customHeight="1" x14ac:dyDescent="0.25">
      <c r="A4" s="204" t="s">
        <v>345</v>
      </c>
      <c r="B4" s="204"/>
      <c r="C4" s="84" t="s">
        <v>415</v>
      </c>
      <c r="D4" s="84" t="s">
        <v>417</v>
      </c>
      <c r="F4" s="73"/>
      <c r="G4" s="74"/>
      <c r="H4" s="74"/>
      <c r="I4" s="74"/>
      <c r="J4" s="75"/>
      <c r="K4" s="76"/>
      <c r="L4" s="77"/>
      <c r="M4" s="78"/>
      <c r="N4" s="78"/>
      <c r="O4" s="78"/>
      <c r="P4" s="78"/>
      <c r="Q4" s="78"/>
      <c r="R4" s="92"/>
      <c r="S4" s="92"/>
      <c r="T4" s="75"/>
      <c r="U4" s="75"/>
      <c r="V4" s="92"/>
      <c r="W4" s="92"/>
      <c r="X4" s="75"/>
      <c r="Y4" s="75"/>
      <c r="Z4" s="92"/>
      <c r="AA4" s="92"/>
      <c r="AB4" s="75"/>
      <c r="AC4" s="75"/>
      <c r="AD4" s="73"/>
      <c r="AE4" s="75"/>
      <c r="AF4" s="73"/>
      <c r="AG4" s="73"/>
      <c r="AH4" s="73"/>
      <c r="AI4" s="78"/>
      <c r="AJ4" s="73"/>
      <c r="AK4" s="73"/>
    </row>
    <row r="5" spans="1:37" s="68" customFormat="1" ht="25.5" customHeight="1" x14ac:dyDescent="0.25">
      <c r="A5" s="203" t="s">
        <v>18</v>
      </c>
      <c r="B5" s="203"/>
      <c r="C5" s="149"/>
      <c r="D5" s="150"/>
      <c r="E5" s="73"/>
      <c r="F5" s="73"/>
      <c r="G5" s="74"/>
      <c r="H5" s="74"/>
      <c r="J5" s="75"/>
      <c r="K5" s="76"/>
      <c r="L5" s="77"/>
      <c r="M5" s="74" t="b">
        <f>AND(C5=Data!$G$24,INT(D5*100)&lt;&gt;D5*100)</f>
        <v>0</v>
      </c>
      <c r="N5" s="78"/>
      <c r="O5" s="78"/>
      <c r="P5" s="78"/>
      <c r="Q5" s="78"/>
      <c r="R5" s="92"/>
      <c r="S5" s="92"/>
      <c r="T5" s="75"/>
      <c r="U5" s="75"/>
      <c r="V5" s="92"/>
      <c r="W5" s="92"/>
      <c r="X5" s="75"/>
      <c r="Y5" s="75"/>
      <c r="Z5" s="92"/>
      <c r="AA5" s="92"/>
      <c r="AB5" s="75"/>
      <c r="AC5" s="75"/>
      <c r="AD5" s="73"/>
      <c r="AE5" s="75"/>
      <c r="AF5" s="73"/>
      <c r="AG5" s="73"/>
      <c r="AH5" s="73"/>
      <c r="AI5" s="78"/>
      <c r="AJ5" s="73"/>
      <c r="AK5" s="73"/>
    </row>
    <row r="6" spans="1:37" s="68" customFormat="1" ht="25.5" customHeight="1" x14ac:dyDescent="0.25">
      <c r="A6" s="203" t="s">
        <v>385</v>
      </c>
      <c r="B6" s="203"/>
      <c r="C6" s="149"/>
      <c r="D6" s="150"/>
      <c r="E6" s="73"/>
      <c r="F6" s="73"/>
      <c r="G6" s="74"/>
      <c r="H6" s="74"/>
      <c r="I6" s="74"/>
      <c r="J6" s="75"/>
      <c r="K6" s="76"/>
      <c r="L6" s="77"/>
      <c r="M6" s="74" t="b">
        <f>AND(C6=Data!$G$24,INT(D6*100)&lt;&gt;D6*100)</f>
        <v>0</v>
      </c>
      <c r="N6" s="78"/>
      <c r="O6" s="78"/>
      <c r="P6" s="78"/>
      <c r="Q6" s="78"/>
      <c r="R6" s="92"/>
      <c r="S6" s="92"/>
      <c r="T6" s="75"/>
      <c r="U6" s="75"/>
      <c r="V6" s="92"/>
      <c r="W6" s="92"/>
      <c r="X6" s="75"/>
      <c r="Y6" s="75"/>
      <c r="Z6" s="92"/>
      <c r="AA6" s="92"/>
      <c r="AB6" s="75"/>
      <c r="AC6" s="75"/>
      <c r="AD6" s="73"/>
      <c r="AE6" s="75"/>
      <c r="AF6" s="73"/>
      <c r="AG6" s="73"/>
      <c r="AH6" s="73"/>
      <c r="AI6" s="78"/>
      <c r="AJ6" s="73"/>
      <c r="AK6" s="73"/>
    </row>
    <row r="7" spans="1:37" s="68" customFormat="1" ht="25.5" customHeight="1" thickBot="1" x14ac:dyDescent="0.3">
      <c r="A7" s="203" t="s">
        <v>386</v>
      </c>
      <c r="B7" s="203"/>
      <c r="C7" s="149"/>
      <c r="D7" s="150"/>
      <c r="E7" s="73"/>
      <c r="F7" s="73"/>
      <c r="G7" s="74"/>
      <c r="H7" s="74"/>
      <c r="I7" s="74"/>
      <c r="J7" s="75"/>
      <c r="K7" s="76"/>
      <c r="L7" s="77"/>
      <c r="M7" s="74" t="b">
        <f>AND(C7=Data!$G$24,INT(D7*100)&lt;&gt;D7*100)</f>
        <v>0</v>
      </c>
      <c r="N7" s="78"/>
      <c r="O7" s="78"/>
      <c r="P7" s="78"/>
      <c r="Q7" s="78"/>
      <c r="R7" s="92"/>
      <c r="S7" s="92"/>
      <c r="T7" s="75"/>
      <c r="U7" s="75"/>
      <c r="V7" s="92"/>
      <c r="W7" s="92"/>
      <c r="X7" s="75"/>
      <c r="Y7" s="75"/>
      <c r="Z7" s="92"/>
      <c r="AA7" s="92"/>
      <c r="AB7" s="75"/>
      <c r="AC7" s="75"/>
      <c r="AD7" s="73"/>
      <c r="AE7" s="75"/>
      <c r="AF7" s="73"/>
      <c r="AG7" s="73"/>
      <c r="AH7" s="73"/>
      <c r="AI7" s="78"/>
      <c r="AJ7" s="73"/>
      <c r="AK7" s="73"/>
    </row>
    <row r="8" spans="1:37" s="68" customFormat="1" ht="34.5" customHeight="1" thickBot="1" x14ac:dyDescent="0.3">
      <c r="C8" s="69"/>
      <c r="D8" s="73"/>
      <c r="E8" s="73"/>
      <c r="F8" s="73"/>
      <c r="G8" s="74"/>
      <c r="H8" s="74"/>
      <c r="I8" s="130" t="s">
        <v>505</v>
      </c>
      <c r="J8" s="85">
        <f>SUMIF(B10:B208,"D*",J10:J208)</f>
        <v>0</v>
      </c>
      <c r="K8" s="76" t="s">
        <v>421</v>
      </c>
      <c r="L8" s="77" t="s">
        <v>422</v>
      </c>
      <c r="M8" s="71" t="s">
        <v>388</v>
      </c>
      <c r="N8" s="71" t="s">
        <v>396</v>
      </c>
      <c r="O8" s="71" t="s">
        <v>397</v>
      </c>
      <c r="P8" s="71" t="s">
        <v>398</v>
      </c>
      <c r="Q8" s="71" t="s">
        <v>391</v>
      </c>
      <c r="R8" s="92" t="s">
        <v>403</v>
      </c>
      <c r="S8" s="92" t="s">
        <v>402</v>
      </c>
      <c r="T8" s="70" t="s">
        <v>389</v>
      </c>
      <c r="U8" s="70" t="s">
        <v>390</v>
      </c>
      <c r="V8" s="92" t="s">
        <v>404</v>
      </c>
      <c r="W8" s="92" t="s">
        <v>405</v>
      </c>
      <c r="X8" s="70" t="s">
        <v>394</v>
      </c>
      <c r="Y8" s="70" t="s">
        <v>395</v>
      </c>
      <c r="Z8" s="92" t="s">
        <v>406</v>
      </c>
      <c r="AA8" s="92" t="s">
        <v>407</v>
      </c>
      <c r="AB8" s="70" t="s">
        <v>392</v>
      </c>
      <c r="AC8" s="70" t="s">
        <v>393</v>
      </c>
      <c r="AD8" s="63"/>
      <c r="AE8" s="70" t="s">
        <v>399</v>
      </c>
      <c r="AF8" s="63"/>
      <c r="AG8" s="70" t="s">
        <v>485</v>
      </c>
      <c r="AH8" s="70" t="s">
        <v>487</v>
      </c>
      <c r="AI8" s="71" t="s">
        <v>240</v>
      </c>
      <c r="AJ8" s="73"/>
      <c r="AK8" s="73"/>
    </row>
    <row r="9" spans="1:37" s="44" customFormat="1" ht="34.5" customHeight="1" thickBot="1" x14ac:dyDescent="0.3">
      <c r="A9" s="87" t="s">
        <v>16</v>
      </c>
      <c r="B9" s="88" t="s">
        <v>333</v>
      </c>
      <c r="C9" s="88" t="s">
        <v>17</v>
      </c>
      <c r="D9" s="88" t="s">
        <v>239</v>
      </c>
      <c r="E9" s="89" t="s">
        <v>328</v>
      </c>
      <c r="F9" s="89" t="s">
        <v>319</v>
      </c>
      <c r="G9" s="90" t="s">
        <v>331</v>
      </c>
      <c r="H9" s="91" t="s">
        <v>273</v>
      </c>
      <c r="I9" s="131" t="s">
        <v>400</v>
      </c>
      <c r="J9" s="134" t="s">
        <v>238</v>
      </c>
      <c r="K9" s="61"/>
      <c r="L9" s="62"/>
      <c r="M9" s="72"/>
      <c r="N9" s="72"/>
      <c r="O9" s="72"/>
      <c r="P9" s="72"/>
      <c r="Q9" s="72"/>
      <c r="R9" s="128"/>
      <c r="S9" s="128"/>
      <c r="T9" s="72"/>
      <c r="U9" s="72"/>
      <c r="V9" s="128"/>
      <c r="W9" s="128"/>
      <c r="X9" s="72"/>
      <c r="Y9" s="72"/>
      <c r="Z9" s="128"/>
      <c r="AA9" s="128"/>
      <c r="AB9" s="72"/>
      <c r="AC9" s="72"/>
      <c r="AD9" s="63"/>
      <c r="AE9" s="72"/>
      <c r="AF9" s="63"/>
      <c r="AG9" s="72"/>
      <c r="AH9" s="72"/>
      <c r="AI9" s="72"/>
      <c r="AJ9" s="63"/>
      <c r="AK9" s="63"/>
    </row>
    <row r="10" spans="1:37" ht="32.25" customHeight="1" x14ac:dyDescent="0.25">
      <c r="A10" s="57"/>
      <c r="B10" s="57"/>
      <c r="C10" s="59"/>
      <c r="D10" s="119"/>
      <c r="E10" s="86"/>
      <c r="F10" s="42"/>
      <c r="G10" s="58"/>
      <c r="H10" s="123"/>
      <c r="I10" s="133"/>
      <c r="J10" s="137">
        <f>AI10</f>
        <v>0</v>
      </c>
      <c r="K10" s="64" t="str">
        <f t="shared" ref="K10:K73" si="0">IF(C10&lt;&gt;"",VLOOKUP(C10,budgetLine11ext,2,FALSE),"0")</f>
        <v>0</v>
      </c>
      <c r="L10" s="65" t="str">
        <f t="shared" ref="L10:L73" si="1">IF(C10&lt;&gt;"",VLOOKUP(C10,budgetLine11ext,3,FALSE),"0")</f>
        <v>0</v>
      </c>
      <c r="M10" s="55">
        <f>SUMIFS($J:$J,$C:$C,Data!$B$6,$B:$B,$B10)</f>
        <v>0</v>
      </c>
      <c r="N10" s="55">
        <f>SUMIFS($J:$J,$C:$C,Data!$B$7,$B:$B,$B10)</f>
        <v>0</v>
      </c>
      <c r="O10" s="55">
        <f>SUMIFS($J:$J,$C:$C,Data!$B$8,$B:$B,$B10)</f>
        <v>0</v>
      </c>
      <c r="P10" s="55">
        <f>M10+N10+O10</f>
        <v>0</v>
      </c>
      <c r="Q10" s="55">
        <f>SUMIFS(J:J,K:K,"A",B:B,B10)</f>
        <v>0</v>
      </c>
      <c r="R10" s="25" t="b">
        <f>AND($L10="A",$C$5=Data!$G$24)</f>
        <v>0</v>
      </c>
      <c r="S10" s="25" t="b">
        <f>OR(OR(L10="AL",L10="AU"),AND($L10="A",$C$5=Data!$G$23))</f>
        <v>0</v>
      </c>
      <c r="T10" s="55">
        <f>IF(S10,$G10*$H10*$I10,0)</f>
        <v>0</v>
      </c>
      <c r="U10" s="55">
        <f t="shared" ref="U10:U73" si="2">IF(R10,P10*$D$5,0)</f>
        <v>0</v>
      </c>
      <c r="V10" s="25" t="b">
        <f>AND($L10="B",$C$6=Data!$G$24)</f>
        <v>0</v>
      </c>
      <c r="W10" s="25" t="b">
        <f>OR(OR(L10="BL",L10="BU"),AND($L10="B",$C$6=Data!$G$23))</f>
        <v>0</v>
      </c>
      <c r="X10" s="55">
        <f>IF(W10,$G10*$I10,0)</f>
        <v>0</v>
      </c>
      <c r="Y10" s="55">
        <f t="shared" ref="Y10:Y73" si="3">IF(V10,Q10*$D$6,0)</f>
        <v>0</v>
      </c>
      <c r="Z10" s="25" t="b">
        <f>AND($L10="C",$C$7=Data!$G$24)</f>
        <v>0</v>
      </c>
      <c r="AA10" s="25" t="b">
        <f>OR(OR(L10="CL",L10="CU"),AND($L10="C",$C$7=Data!$G$23))</f>
        <v>0</v>
      </c>
      <c r="AB10" s="55">
        <f>IF(AA10,$G10*$H10*$I10,0)</f>
        <v>0</v>
      </c>
      <c r="AC10" s="55">
        <f t="shared" ref="AC10:AC73" si="4">IF(Z10,Q10*$D$7,0)</f>
        <v>0</v>
      </c>
      <c r="AE10" s="55">
        <f>IF(OR(L10="D",L10="E",L10="F"),$G10*$I10,0)</f>
        <v>0</v>
      </c>
      <c r="AG10" s="125" t="b">
        <f>OR(AND($C$5=Data!$G$24,K10="A"),AND($C$6=Data!$G$24,K10="B"),AND($C$7=Data!$G$24,K10="C"))*COUNTIFS(B:B,B10,K:K,K10,B:B,"&lt;&gt;"&amp;"",C:C,"&lt;&gt;"&amp;"")&gt;1</f>
        <v>0</v>
      </c>
      <c r="AH10" s="125" t="b">
        <f>AND(AND(A10&lt;&gt;"",B10&lt;&gt;""),RIGHT(A10,1)&lt;&gt;MID(B10,3,1))</f>
        <v>0</v>
      </c>
      <c r="AI10" s="55">
        <f>T10+U10+X10+Y10+AB10+AC10+AE10</f>
        <v>0</v>
      </c>
    </row>
    <row r="11" spans="1:37" ht="30.75" customHeight="1" x14ac:dyDescent="0.25">
      <c r="A11" s="57"/>
      <c r="B11" s="57"/>
      <c r="C11" s="59"/>
      <c r="D11" s="119"/>
      <c r="E11" s="43"/>
      <c r="F11" s="43"/>
      <c r="G11" s="58"/>
      <c r="H11" s="123"/>
      <c r="I11" s="132"/>
      <c r="J11" s="135">
        <f t="shared" ref="J11:J74" si="5">AI11</f>
        <v>0</v>
      </c>
      <c r="K11" s="64" t="str">
        <f t="shared" si="0"/>
        <v>0</v>
      </c>
      <c r="L11" s="65" t="str">
        <f t="shared" si="1"/>
        <v>0</v>
      </c>
      <c r="M11" s="55">
        <f>SUMIFS($J:$J,$C:$C,Data!$B$6,$B:$B,$B11)</f>
        <v>0</v>
      </c>
      <c r="N11" s="55">
        <f>SUMIFS($J:$J,$C:$C,Data!$B$7,$B:$B,$B11)</f>
        <v>0</v>
      </c>
      <c r="O11" s="55">
        <f>SUMIFS($J:$J,$C:$C,Data!$B$8,$B:$B,$B11)</f>
        <v>0</v>
      </c>
      <c r="P11" s="55">
        <f t="shared" ref="P11:P74" si="6">M11+N11+O11</f>
        <v>0</v>
      </c>
      <c r="Q11" s="55">
        <f t="shared" ref="Q11:Q74" si="7">SUMIFS(J:J,L:L,"A*",B:B,B11)</f>
        <v>0</v>
      </c>
      <c r="R11" s="25" t="b">
        <f>AND($L11="A",$C$5=Data!$G$24)</f>
        <v>0</v>
      </c>
      <c r="S11" s="25" t="b">
        <f>AND($L11="A",$C$5=Data!$G$23)</f>
        <v>0</v>
      </c>
      <c r="T11" s="55">
        <f t="shared" ref="T11:T74" si="8">IF(S11,$G11*$H11*$I11,0)</f>
        <v>0</v>
      </c>
      <c r="U11" s="55">
        <f t="shared" si="2"/>
        <v>0</v>
      </c>
      <c r="V11" s="25" t="b">
        <f>AND($L11="B",$C$6=Data!$G$24)</f>
        <v>0</v>
      </c>
      <c r="W11" s="25" t="b">
        <f>AND($L11="B",$C$6=Data!$G$23)</f>
        <v>0</v>
      </c>
      <c r="X11" s="55">
        <f t="shared" ref="X11:X74" si="9">IF(W11,$G11*$I11,0)</f>
        <v>0</v>
      </c>
      <c r="Y11" s="55">
        <f t="shared" si="3"/>
        <v>0</v>
      </c>
      <c r="Z11" s="25" t="b">
        <f>AND($L11="C",$C$7=Data!$G$24)</f>
        <v>0</v>
      </c>
      <c r="AA11" s="25" t="b">
        <f>AND($L11="C",$C$7=Data!$G$23)</f>
        <v>0</v>
      </c>
      <c r="AB11" s="55">
        <f t="shared" ref="AB11:AB74" si="10">IF(AA11,$G11*$H11*$I11,0)</f>
        <v>0</v>
      </c>
      <c r="AC11" s="55">
        <f t="shared" si="4"/>
        <v>0</v>
      </c>
      <c r="AE11" s="55">
        <f t="shared" ref="AE11:AE74" si="11">IF(OR(L11="D",L11="E",L11="F"),$G11*$I11,0)</f>
        <v>0</v>
      </c>
      <c r="AG11" s="125" t="b">
        <f>OR(AND($C$5=Data!$G$24,K11="A"),AND($C$6=Data!$G$24,K11="B"),AND($C$7=Data!$G$24,K11="C"))*COUNTIFS(B:B,B11,K:K,K11,B:B,"&lt;&gt;"&amp;"",C:C,"&lt;&gt;"&amp;"")&gt;1</f>
        <v>0</v>
      </c>
      <c r="AH11" s="125" t="b">
        <f t="shared" ref="AH11:AH74" si="12">AND(AND(A11&lt;&gt;"",B11&lt;&gt;""),RIGHT(A11,1)&lt;&gt;MID(B11,3,1))</f>
        <v>0</v>
      </c>
      <c r="AI11" s="55">
        <f t="shared" ref="AI11:AI74" si="13">T11+U11+X11+Y11+AB11+AC11+AE11</f>
        <v>0</v>
      </c>
    </row>
    <row r="12" spans="1:37" ht="30.75" customHeight="1" x14ac:dyDescent="0.25">
      <c r="A12" s="57"/>
      <c r="B12" s="57"/>
      <c r="C12" s="59"/>
      <c r="D12" s="119"/>
      <c r="E12" s="43"/>
      <c r="F12" s="43"/>
      <c r="G12" s="58"/>
      <c r="H12" s="123"/>
      <c r="I12" s="132"/>
      <c r="J12" s="135">
        <f t="shared" si="5"/>
        <v>0</v>
      </c>
      <c r="K12" s="64" t="str">
        <f t="shared" si="0"/>
        <v>0</v>
      </c>
      <c r="L12" s="65" t="str">
        <f t="shared" si="1"/>
        <v>0</v>
      </c>
      <c r="M12" s="55">
        <f>SUMIFS($J:$J,$C:$C,Data!$B$6,$B:$B,$B12)</f>
        <v>0</v>
      </c>
      <c r="N12" s="55">
        <f>SUMIFS($J:$J,$C:$C,Data!$B$7,$B:$B,$B12)</f>
        <v>0</v>
      </c>
      <c r="O12" s="55">
        <f>SUMIFS($J:$J,$C:$C,Data!$B$8,$B:$B,$B12)</f>
        <v>0</v>
      </c>
      <c r="P12" s="55">
        <f t="shared" si="6"/>
        <v>0</v>
      </c>
      <c r="Q12" s="55">
        <f t="shared" si="7"/>
        <v>0</v>
      </c>
      <c r="R12" s="25" t="b">
        <f>AND($L12="A",$C$5=Data!$G$24)</f>
        <v>0</v>
      </c>
      <c r="S12" s="25" t="b">
        <f>AND($L12="A",$C$5=Data!$G$23)</f>
        <v>0</v>
      </c>
      <c r="T12" s="55">
        <f t="shared" si="8"/>
        <v>0</v>
      </c>
      <c r="U12" s="55">
        <f t="shared" si="2"/>
        <v>0</v>
      </c>
      <c r="V12" s="25" t="b">
        <f>AND($L12="B",$C$6=Data!$G$24)</f>
        <v>0</v>
      </c>
      <c r="W12" s="25" t="b">
        <f>AND($L12="B",$C$6=Data!$G$23)</f>
        <v>0</v>
      </c>
      <c r="X12" s="55">
        <f t="shared" si="9"/>
        <v>0</v>
      </c>
      <c r="Y12" s="55">
        <f t="shared" si="3"/>
        <v>0</v>
      </c>
      <c r="Z12" s="25" t="b">
        <f>AND($L12="C",$C$7=Data!$G$24)</f>
        <v>0</v>
      </c>
      <c r="AA12" s="25" t="b">
        <f>AND($L12="C",$C$7=Data!$G$23)</f>
        <v>0</v>
      </c>
      <c r="AB12" s="55">
        <f t="shared" si="10"/>
        <v>0</v>
      </c>
      <c r="AC12" s="55">
        <f t="shared" si="4"/>
        <v>0</v>
      </c>
      <c r="AE12" s="55">
        <f t="shared" si="11"/>
        <v>0</v>
      </c>
      <c r="AG12" s="125" t="b">
        <f>OR(AND($C$5=Data!$G$24,K12="A"),AND($C$6=Data!$G$24,K12="B"),AND($C$7=Data!$G$24,K12="C"))*COUNTIFS(B:B,B12,K:K,K12,B:B,"&lt;&gt;"&amp;"",C:C,"&lt;&gt;"&amp;"")&gt;1</f>
        <v>0</v>
      </c>
      <c r="AH12" s="125" t="b">
        <f t="shared" si="12"/>
        <v>0</v>
      </c>
      <c r="AI12" s="55">
        <f t="shared" si="13"/>
        <v>0</v>
      </c>
    </row>
    <row r="13" spans="1:37" ht="30.75" customHeight="1" x14ac:dyDescent="0.25">
      <c r="A13" s="57"/>
      <c r="B13" s="57"/>
      <c r="C13" s="59"/>
      <c r="D13" s="119"/>
      <c r="E13" s="124"/>
      <c r="F13" s="43"/>
      <c r="G13" s="58"/>
      <c r="H13" s="123"/>
      <c r="I13" s="132"/>
      <c r="J13" s="135">
        <f t="shared" si="5"/>
        <v>0</v>
      </c>
      <c r="K13" s="64" t="str">
        <f t="shared" si="0"/>
        <v>0</v>
      </c>
      <c r="L13" s="65" t="str">
        <f t="shared" si="1"/>
        <v>0</v>
      </c>
      <c r="M13" s="55">
        <f>SUMIFS($J:$J,$C:$C,Data!$B$6,$B:$B,$B13)</f>
        <v>0</v>
      </c>
      <c r="N13" s="55">
        <f>SUMIFS($J:$J,$C:$C,Data!$B$7,$B:$B,$B13)</f>
        <v>0</v>
      </c>
      <c r="O13" s="55">
        <f>SUMIFS($J:$J,$C:$C,Data!$B$8,$B:$B,$B13)</f>
        <v>0</v>
      </c>
      <c r="P13" s="55">
        <f t="shared" si="6"/>
        <v>0</v>
      </c>
      <c r="Q13" s="55">
        <f t="shared" si="7"/>
        <v>0</v>
      </c>
      <c r="R13" s="25" t="b">
        <f>AND($L13="A",$C$5=Data!$G$24)</f>
        <v>0</v>
      </c>
      <c r="S13" s="25" t="b">
        <f>AND($L13="A",$C$5=Data!$G$23)</f>
        <v>0</v>
      </c>
      <c r="T13" s="55">
        <f t="shared" si="8"/>
        <v>0</v>
      </c>
      <c r="U13" s="55">
        <f t="shared" si="2"/>
        <v>0</v>
      </c>
      <c r="V13" s="25" t="b">
        <f>AND($L13="B",$C$6=Data!$G$24)</f>
        <v>0</v>
      </c>
      <c r="W13" s="25" t="b">
        <f>AND($L13="B",$C$6=Data!$G$23)</f>
        <v>0</v>
      </c>
      <c r="X13" s="55">
        <f t="shared" si="9"/>
        <v>0</v>
      </c>
      <c r="Y13" s="55">
        <f t="shared" si="3"/>
        <v>0</v>
      </c>
      <c r="Z13" s="25" t="b">
        <f>AND($L13="C",$C$7=Data!$G$24)</f>
        <v>0</v>
      </c>
      <c r="AA13" s="25" t="b">
        <f>AND($L13="C",$C$7=Data!$G$23)</f>
        <v>0</v>
      </c>
      <c r="AB13" s="55">
        <f t="shared" si="10"/>
        <v>0</v>
      </c>
      <c r="AC13" s="55">
        <f t="shared" si="4"/>
        <v>0</v>
      </c>
      <c r="AE13" s="55">
        <f t="shared" si="11"/>
        <v>0</v>
      </c>
      <c r="AG13" s="125" t="b">
        <f>OR(AND($C$5=Data!$G$24,K13="A"),AND($C$6=Data!$G$24,K13="B"),AND($C$7=Data!$G$24,K13="C"))*COUNTIFS(B:B,B13,K:K,K13,B:B,"&lt;&gt;"&amp;"",C:C,"&lt;&gt;"&amp;"")&gt;1</f>
        <v>0</v>
      </c>
      <c r="AH13" s="125" t="b">
        <f t="shared" si="12"/>
        <v>0</v>
      </c>
      <c r="AI13" s="55">
        <f t="shared" si="13"/>
        <v>0</v>
      </c>
    </row>
    <row r="14" spans="1:37" ht="30.75" customHeight="1" x14ac:dyDescent="0.25">
      <c r="A14" s="57"/>
      <c r="B14" s="57"/>
      <c r="C14" s="59"/>
      <c r="D14" s="119"/>
      <c r="E14" s="124"/>
      <c r="F14" s="43"/>
      <c r="G14" s="58"/>
      <c r="H14" s="123"/>
      <c r="I14" s="132"/>
      <c r="J14" s="135">
        <f t="shared" si="5"/>
        <v>0</v>
      </c>
      <c r="K14" s="64" t="str">
        <f t="shared" si="0"/>
        <v>0</v>
      </c>
      <c r="L14" s="65" t="str">
        <f t="shared" si="1"/>
        <v>0</v>
      </c>
      <c r="M14" s="55">
        <f>SUMIFS($J:$J,$C:$C,Data!$B$6,$B:$B,$B14)</f>
        <v>0</v>
      </c>
      <c r="N14" s="55">
        <f>SUMIFS($J:$J,$C:$C,Data!$B$7,$B:$B,$B14)</f>
        <v>0</v>
      </c>
      <c r="O14" s="55">
        <f>SUMIFS($J:$J,$C:$C,Data!$B$8,$B:$B,$B14)</f>
        <v>0</v>
      </c>
      <c r="P14" s="55">
        <f t="shared" si="6"/>
        <v>0</v>
      </c>
      <c r="Q14" s="55">
        <f t="shared" si="7"/>
        <v>0</v>
      </c>
      <c r="R14" s="25" t="b">
        <f>AND($L14="A",$C$5=Data!$G$24)</f>
        <v>0</v>
      </c>
      <c r="S14" s="25" t="b">
        <f>AND($L14="A",$C$5=Data!$G$23)</f>
        <v>0</v>
      </c>
      <c r="T14" s="55">
        <f t="shared" si="8"/>
        <v>0</v>
      </c>
      <c r="U14" s="55">
        <f t="shared" si="2"/>
        <v>0</v>
      </c>
      <c r="V14" s="25" t="b">
        <f>AND($L14="B",$C$6=Data!$G$24)</f>
        <v>0</v>
      </c>
      <c r="W14" s="25" t="b">
        <f>AND($L14="B",$C$6=Data!$G$23)</f>
        <v>0</v>
      </c>
      <c r="X14" s="55">
        <f t="shared" si="9"/>
        <v>0</v>
      </c>
      <c r="Y14" s="55">
        <f t="shared" si="3"/>
        <v>0</v>
      </c>
      <c r="Z14" s="25" t="b">
        <f>AND($L14="C",$C$7=Data!$G$24)</f>
        <v>0</v>
      </c>
      <c r="AA14" s="25" t="b">
        <f>AND($L14="C",$C$7=Data!$G$23)</f>
        <v>0</v>
      </c>
      <c r="AB14" s="55">
        <f t="shared" si="10"/>
        <v>0</v>
      </c>
      <c r="AC14" s="55">
        <f t="shared" si="4"/>
        <v>0</v>
      </c>
      <c r="AE14" s="55">
        <f t="shared" si="11"/>
        <v>0</v>
      </c>
      <c r="AG14" s="125" t="b">
        <f>OR(AND($C$5=Data!$G$24,K14="A"),AND($C$6=Data!$G$24,K14="B"),AND($C$7=Data!$G$24,K14="C"))*COUNTIFS(B:B,B14,K:K,K14,B:B,"&lt;&gt;"&amp;"",C:C,"&lt;&gt;"&amp;"")&gt;1</f>
        <v>0</v>
      </c>
      <c r="AH14" s="125" t="b">
        <f t="shared" si="12"/>
        <v>0</v>
      </c>
      <c r="AI14" s="55">
        <f t="shared" si="13"/>
        <v>0</v>
      </c>
    </row>
    <row r="15" spans="1:37" ht="30.75" customHeight="1" x14ac:dyDescent="0.25">
      <c r="A15" s="57"/>
      <c r="B15" s="57"/>
      <c r="C15" s="59"/>
      <c r="D15" s="119"/>
      <c r="E15" s="124"/>
      <c r="F15" s="43"/>
      <c r="G15" s="58"/>
      <c r="H15" s="123"/>
      <c r="I15" s="132"/>
      <c r="J15" s="135">
        <f t="shared" si="5"/>
        <v>0</v>
      </c>
      <c r="K15" s="64" t="str">
        <f t="shared" si="0"/>
        <v>0</v>
      </c>
      <c r="L15" s="65" t="str">
        <f t="shared" si="1"/>
        <v>0</v>
      </c>
      <c r="M15" s="55">
        <f>SUMIFS($J:$J,$C:$C,Data!$B$6,$B:$B,$B15)</f>
        <v>0</v>
      </c>
      <c r="N15" s="55">
        <f>SUMIFS($J:$J,$C:$C,Data!$B$7,$B:$B,$B15)</f>
        <v>0</v>
      </c>
      <c r="O15" s="55">
        <f>SUMIFS($J:$J,$C:$C,Data!$B$8,$B:$B,$B15)</f>
        <v>0</v>
      </c>
      <c r="P15" s="55">
        <f t="shared" si="6"/>
        <v>0</v>
      </c>
      <c r="Q15" s="55">
        <f t="shared" si="7"/>
        <v>0</v>
      </c>
      <c r="R15" s="25" t="b">
        <f>AND($L15="A",$C$5=Data!$G$24)</f>
        <v>0</v>
      </c>
      <c r="S15" s="25" t="b">
        <f>AND($L15="A",$C$5=Data!$G$23)</f>
        <v>0</v>
      </c>
      <c r="T15" s="55">
        <f t="shared" si="8"/>
        <v>0</v>
      </c>
      <c r="U15" s="55">
        <f t="shared" si="2"/>
        <v>0</v>
      </c>
      <c r="V15" s="25" t="b">
        <f>AND($L15="B",$C$6=Data!$G$24)</f>
        <v>0</v>
      </c>
      <c r="W15" s="25" t="b">
        <f>AND($L15="B",$C$6=Data!$G$23)</f>
        <v>0</v>
      </c>
      <c r="X15" s="55">
        <f t="shared" si="9"/>
        <v>0</v>
      </c>
      <c r="Y15" s="55">
        <f t="shared" si="3"/>
        <v>0</v>
      </c>
      <c r="Z15" s="25" t="b">
        <f>AND($L15="C",$C$7=Data!$G$24)</f>
        <v>0</v>
      </c>
      <c r="AA15" s="25" t="b">
        <f>AND($L15="C",$C$7=Data!$G$23)</f>
        <v>0</v>
      </c>
      <c r="AB15" s="55">
        <f t="shared" si="10"/>
        <v>0</v>
      </c>
      <c r="AC15" s="55">
        <f t="shared" si="4"/>
        <v>0</v>
      </c>
      <c r="AE15" s="55">
        <f t="shared" si="11"/>
        <v>0</v>
      </c>
      <c r="AG15" s="125" t="b">
        <f>OR(AND($C$5=Data!$G$24,K15="A"),AND($C$6=Data!$G$24,K15="B"),AND($C$7=Data!$G$24,K15="C"))*COUNTIFS(B:B,B15,K:K,K15,B:B,"&lt;&gt;"&amp;"",C:C,"&lt;&gt;"&amp;"")&gt;1</f>
        <v>0</v>
      </c>
      <c r="AH15" s="125" t="b">
        <f t="shared" si="12"/>
        <v>0</v>
      </c>
      <c r="AI15" s="55">
        <f t="shared" si="13"/>
        <v>0</v>
      </c>
    </row>
    <row r="16" spans="1:37" ht="30.75" customHeight="1" x14ac:dyDescent="0.25">
      <c r="A16" s="57"/>
      <c r="B16" s="57"/>
      <c r="C16" s="59"/>
      <c r="D16" s="119"/>
      <c r="E16" s="43"/>
      <c r="F16" s="43"/>
      <c r="G16" s="58"/>
      <c r="H16" s="123"/>
      <c r="I16" s="132"/>
      <c r="J16" s="135">
        <f t="shared" si="5"/>
        <v>0</v>
      </c>
      <c r="K16" s="64" t="str">
        <f t="shared" si="0"/>
        <v>0</v>
      </c>
      <c r="L16" s="65" t="str">
        <f t="shared" si="1"/>
        <v>0</v>
      </c>
      <c r="M16" s="55">
        <f>SUMIFS($J:$J,$C:$C,Data!$B$6,$B:$B,$B16)</f>
        <v>0</v>
      </c>
      <c r="N16" s="55">
        <f>SUMIFS($J:$J,$C:$C,Data!$B$7,$B:$B,$B16)</f>
        <v>0</v>
      </c>
      <c r="O16" s="55">
        <f>SUMIFS($J:$J,$C:$C,Data!$B$8,$B:$B,$B16)</f>
        <v>0</v>
      </c>
      <c r="P16" s="55">
        <f t="shared" si="6"/>
        <v>0</v>
      </c>
      <c r="Q16" s="55">
        <f t="shared" si="7"/>
        <v>0</v>
      </c>
      <c r="R16" s="25" t="b">
        <f>AND($L16="A",$C$5=Data!$G$24)</f>
        <v>0</v>
      </c>
      <c r="S16" s="25" t="b">
        <f>AND($L16="A",$C$5=Data!$G$23)</f>
        <v>0</v>
      </c>
      <c r="T16" s="55">
        <f t="shared" si="8"/>
        <v>0</v>
      </c>
      <c r="U16" s="55">
        <f t="shared" si="2"/>
        <v>0</v>
      </c>
      <c r="V16" s="25" t="b">
        <f>AND($L16="B",$C$6=Data!$G$24)</f>
        <v>0</v>
      </c>
      <c r="W16" s="25" t="b">
        <f>AND($L16="B",$C$6=Data!$G$23)</f>
        <v>0</v>
      </c>
      <c r="X16" s="55">
        <f t="shared" si="9"/>
        <v>0</v>
      </c>
      <c r="Y16" s="55">
        <f t="shared" si="3"/>
        <v>0</v>
      </c>
      <c r="Z16" s="25" t="b">
        <f>AND($L16="C",$C$7=Data!$G$24)</f>
        <v>0</v>
      </c>
      <c r="AA16" s="25" t="b">
        <f>AND($L16="C",$C$7=Data!$G$23)</f>
        <v>0</v>
      </c>
      <c r="AB16" s="55">
        <f t="shared" si="10"/>
        <v>0</v>
      </c>
      <c r="AC16" s="55">
        <f t="shared" si="4"/>
        <v>0</v>
      </c>
      <c r="AE16" s="55">
        <f t="shared" si="11"/>
        <v>0</v>
      </c>
      <c r="AG16" s="125" t="b">
        <f>OR(AND($C$5=Data!$G$24,K16="A"),AND($C$6=Data!$G$24,K16="B"),AND($C$7=Data!$G$24,K16="C"))*COUNTIFS(B:B,B16,K:K,K16,B:B,"&lt;&gt;"&amp;"",C:C,"&lt;&gt;"&amp;"")&gt;1</f>
        <v>0</v>
      </c>
      <c r="AH16" s="125" t="b">
        <f t="shared" si="12"/>
        <v>0</v>
      </c>
      <c r="AI16" s="55">
        <f t="shared" si="13"/>
        <v>0</v>
      </c>
    </row>
    <row r="17" spans="1:35" ht="30.75" customHeight="1" x14ac:dyDescent="0.25">
      <c r="A17" s="57"/>
      <c r="B17" s="57"/>
      <c r="C17" s="59"/>
      <c r="D17" s="119"/>
      <c r="E17" s="43"/>
      <c r="F17" s="43"/>
      <c r="G17" s="58"/>
      <c r="H17" s="123"/>
      <c r="I17" s="132"/>
      <c r="J17" s="135">
        <f t="shared" si="5"/>
        <v>0</v>
      </c>
      <c r="K17" s="64" t="str">
        <f t="shared" si="0"/>
        <v>0</v>
      </c>
      <c r="L17" s="65" t="str">
        <f t="shared" si="1"/>
        <v>0</v>
      </c>
      <c r="M17" s="55">
        <f>SUMIFS($J:$J,$C:$C,Data!$B$6,$B:$B,$B17)</f>
        <v>0</v>
      </c>
      <c r="N17" s="55">
        <f>SUMIFS($J:$J,$C:$C,Data!$B$7,$B:$B,$B17)</f>
        <v>0</v>
      </c>
      <c r="O17" s="55">
        <f>SUMIFS($J:$J,$C:$C,Data!$B$8,$B:$B,$B17)</f>
        <v>0</v>
      </c>
      <c r="P17" s="55">
        <f t="shared" si="6"/>
        <v>0</v>
      </c>
      <c r="Q17" s="55">
        <f t="shared" si="7"/>
        <v>0</v>
      </c>
      <c r="R17" s="25" t="b">
        <f>AND($L17="A",$C$5=Data!$G$24)</f>
        <v>0</v>
      </c>
      <c r="S17" s="25" t="b">
        <f>AND($L17="A",$C$5=Data!$G$23)</f>
        <v>0</v>
      </c>
      <c r="T17" s="55">
        <f t="shared" si="8"/>
        <v>0</v>
      </c>
      <c r="U17" s="55">
        <f t="shared" si="2"/>
        <v>0</v>
      </c>
      <c r="V17" s="25" t="b">
        <f>AND($L17="B",$C$6=Data!$G$24)</f>
        <v>0</v>
      </c>
      <c r="W17" s="25" t="b">
        <f>AND($L17="B",$C$6=Data!$G$23)</f>
        <v>0</v>
      </c>
      <c r="X17" s="55">
        <f t="shared" si="9"/>
        <v>0</v>
      </c>
      <c r="Y17" s="55">
        <f t="shared" si="3"/>
        <v>0</v>
      </c>
      <c r="Z17" s="25" t="b">
        <f>AND($L17="C",$C$7=Data!$G$24)</f>
        <v>0</v>
      </c>
      <c r="AA17" s="25" t="b">
        <f>AND($L17="C",$C$7=Data!$G$23)</f>
        <v>0</v>
      </c>
      <c r="AB17" s="55">
        <f t="shared" si="10"/>
        <v>0</v>
      </c>
      <c r="AC17" s="55">
        <f t="shared" si="4"/>
        <v>0</v>
      </c>
      <c r="AE17" s="55">
        <f t="shared" si="11"/>
        <v>0</v>
      </c>
      <c r="AG17" s="125" t="b">
        <f>OR(AND($C$5=Data!$G$24,K17="A"),AND($C$6=Data!$G$24,K17="B"),AND($C$7=Data!$G$24,K17="C"))*COUNTIFS(B:B,B17,K:K,K17,B:B,"&lt;&gt;"&amp;"",C:C,"&lt;&gt;"&amp;"")&gt;1</f>
        <v>0</v>
      </c>
      <c r="AH17" s="125" t="b">
        <f t="shared" si="12"/>
        <v>0</v>
      </c>
      <c r="AI17" s="55">
        <f t="shared" si="13"/>
        <v>0</v>
      </c>
    </row>
    <row r="18" spans="1:35" ht="30.75" customHeight="1" x14ac:dyDescent="0.25">
      <c r="A18" s="57"/>
      <c r="B18" s="57"/>
      <c r="C18" s="59"/>
      <c r="D18" s="119"/>
      <c r="E18" s="43"/>
      <c r="F18" s="43"/>
      <c r="G18" s="58"/>
      <c r="H18" s="123"/>
      <c r="I18" s="132"/>
      <c r="J18" s="135">
        <f t="shared" si="5"/>
        <v>0</v>
      </c>
      <c r="K18" s="64" t="str">
        <f t="shared" si="0"/>
        <v>0</v>
      </c>
      <c r="L18" s="65" t="str">
        <f t="shared" si="1"/>
        <v>0</v>
      </c>
      <c r="M18" s="55">
        <f>SUMIFS($J:$J,$C:$C,Data!$B$6,$B:$B,$B18)</f>
        <v>0</v>
      </c>
      <c r="N18" s="55">
        <f>SUMIFS($J:$J,$C:$C,Data!$B$7,$B:$B,$B18)</f>
        <v>0</v>
      </c>
      <c r="O18" s="55">
        <f>SUMIFS($J:$J,$C:$C,Data!$B$8,$B:$B,$B18)</f>
        <v>0</v>
      </c>
      <c r="P18" s="55">
        <f t="shared" si="6"/>
        <v>0</v>
      </c>
      <c r="Q18" s="55">
        <f t="shared" si="7"/>
        <v>0</v>
      </c>
      <c r="R18" s="25" t="b">
        <f>AND($L18="A",$C$5=Data!$G$24)</f>
        <v>0</v>
      </c>
      <c r="S18" s="25" t="b">
        <f>AND($L18="A",$C$5=Data!$G$23)</f>
        <v>0</v>
      </c>
      <c r="T18" s="55">
        <f t="shared" si="8"/>
        <v>0</v>
      </c>
      <c r="U18" s="55">
        <f t="shared" si="2"/>
        <v>0</v>
      </c>
      <c r="V18" s="25" t="b">
        <f>AND($L18="B",$C$6=Data!$G$24)</f>
        <v>0</v>
      </c>
      <c r="W18" s="25" t="b">
        <f>AND($L18="B",$C$6=Data!$G$23)</f>
        <v>0</v>
      </c>
      <c r="X18" s="55">
        <f t="shared" si="9"/>
        <v>0</v>
      </c>
      <c r="Y18" s="55">
        <f t="shared" si="3"/>
        <v>0</v>
      </c>
      <c r="Z18" s="25" t="b">
        <f>AND($L18="C",$C$7=Data!$G$24)</f>
        <v>0</v>
      </c>
      <c r="AA18" s="25" t="b">
        <f>AND($L18="C",$C$7=Data!$G$23)</f>
        <v>0</v>
      </c>
      <c r="AB18" s="55">
        <f t="shared" si="10"/>
        <v>0</v>
      </c>
      <c r="AC18" s="55">
        <f t="shared" si="4"/>
        <v>0</v>
      </c>
      <c r="AE18" s="55">
        <f t="shared" si="11"/>
        <v>0</v>
      </c>
      <c r="AG18" s="125" t="b">
        <f>OR(AND($C$5=Data!$G$24,K18="A"),AND($C$6=Data!$G$24,K18="B"),AND($C$7=Data!$G$24,K18="C"))*COUNTIFS(B:B,B18,K:K,K18,B:B,"&lt;&gt;"&amp;"",C:C,"&lt;&gt;"&amp;"")&gt;1</f>
        <v>0</v>
      </c>
      <c r="AH18" s="125" t="b">
        <f t="shared" si="12"/>
        <v>0</v>
      </c>
      <c r="AI18" s="55">
        <f t="shared" si="13"/>
        <v>0</v>
      </c>
    </row>
    <row r="19" spans="1:35" ht="30.75" customHeight="1" x14ac:dyDescent="0.25">
      <c r="A19" s="57"/>
      <c r="B19" s="57"/>
      <c r="C19" s="59"/>
      <c r="D19" s="119"/>
      <c r="E19" s="43"/>
      <c r="F19" s="43"/>
      <c r="G19" s="58"/>
      <c r="H19" s="123"/>
      <c r="I19" s="132"/>
      <c r="J19" s="135">
        <f t="shared" si="5"/>
        <v>0</v>
      </c>
      <c r="K19" s="64" t="str">
        <f t="shared" si="0"/>
        <v>0</v>
      </c>
      <c r="L19" s="65" t="str">
        <f t="shared" si="1"/>
        <v>0</v>
      </c>
      <c r="M19" s="55">
        <f>SUMIFS($J:$J,$C:$C,Data!$B$6,$B:$B,$B19)</f>
        <v>0</v>
      </c>
      <c r="N19" s="55">
        <f>SUMIFS($J:$J,$C:$C,Data!$B$7,$B:$B,$B19)</f>
        <v>0</v>
      </c>
      <c r="O19" s="55">
        <f>SUMIFS($J:$J,$C:$C,Data!$B$8,$B:$B,$B19)</f>
        <v>0</v>
      </c>
      <c r="P19" s="55">
        <f t="shared" si="6"/>
        <v>0</v>
      </c>
      <c r="Q19" s="55">
        <f t="shared" si="7"/>
        <v>0</v>
      </c>
      <c r="R19" s="25" t="b">
        <f>AND($L19="A",$C$5=Data!$G$24)</f>
        <v>0</v>
      </c>
      <c r="S19" s="25" t="b">
        <f>AND($L19="A",$C$5=Data!$G$23)</f>
        <v>0</v>
      </c>
      <c r="T19" s="55">
        <f t="shared" si="8"/>
        <v>0</v>
      </c>
      <c r="U19" s="55">
        <f t="shared" si="2"/>
        <v>0</v>
      </c>
      <c r="V19" s="25" t="b">
        <f>AND($L19="B",$C$6=Data!$G$24)</f>
        <v>0</v>
      </c>
      <c r="W19" s="25" t="b">
        <f>AND($L19="B",$C$6=Data!$G$23)</f>
        <v>0</v>
      </c>
      <c r="X19" s="55">
        <f t="shared" si="9"/>
        <v>0</v>
      </c>
      <c r="Y19" s="55">
        <f t="shared" si="3"/>
        <v>0</v>
      </c>
      <c r="Z19" s="25" t="b">
        <f>AND($L19="C",$C$7=Data!$G$24)</f>
        <v>0</v>
      </c>
      <c r="AA19" s="25" t="b">
        <f>AND($L19="C",$C$7=Data!$G$23)</f>
        <v>0</v>
      </c>
      <c r="AB19" s="55">
        <f t="shared" si="10"/>
        <v>0</v>
      </c>
      <c r="AC19" s="55">
        <f t="shared" si="4"/>
        <v>0</v>
      </c>
      <c r="AE19" s="55">
        <f t="shared" si="11"/>
        <v>0</v>
      </c>
      <c r="AG19" s="125" t="b">
        <f>OR(AND($C$5=Data!$G$24,K19="A"),AND($C$6=Data!$G$24,K19="B"),AND($C$7=Data!$G$24,K19="C"))*COUNTIFS(B:B,B19,K:K,K19,B:B,"&lt;&gt;"&amp;"",C:C,"&lt;&gt;"&amp;"")&gt;1</f>
        <v>0</v>
      </c>
      <c r="AH19" s="125" t="b">
        <f t="shared" si="12"/>
        <v>0</v>
      </c>
      <c r="AI19" s="55">
        <f t="shared" si="13"/>
        <v>0</v>
      </c>
    </row>
    <row r="20" spans="1:35" ht="30.75" customHeight="1" x14ac:dyDescent="0.25">
      <c r="A20" s="57"/>
      <c r="B20" s="57"/>
      <c r="C20" s="59"/>
      <c r="D20" s="119"/>
      <c r="E20" s="43"/>
      <c r="F20" s="43"/>
      <c r="G20" s="58"/>
      <c r="H20" s="123"/>
      <c r="I20" s="132"/>
      <c r="J20" s="135">
        <f t="shared" si="5"/>
        <v>0</v>
      </c>
      <c r="K20" s="64" t="str">
        <f t="shared" si="0"/>
        <v>0</v>
      </c>
      <c r="L20" s="65" t="str">
        <f t="shared" si="1"/>
        <v>0</v>
      </c>
      <c r="M20" s="55">
        <f>SUMIFS($J:$J,$C:$C,Data!$B$6,$B:$B,$B20)</f>
        <v>0</v>
      </c>
      <c r="N20" s="55">
        <f>SUMIFS($J:$J,$C:$C,Data!$B$7,$B:$B,$B20)</f>
        <v>0</v>
      </c>
      <c r="O20" s="55">
        <f>SUMIFS($J:$J,$C:$C,Data!$B$8,$B:$B,$B20)</f>
        <v>0</v>
      </c>
      <c r="P20" s="55">
        <f t="shared" si="6"/>
        <v>0</v>
      </c>
      <c r="Q20" s="55">
        <f t="shared" si="7"/>
        <v>0</v>
      </c>
      <c r="R20" s="25" t="b">
        <f>AND($L20="A",$C$5=Data!$G$24)</f>
        <v>0</v>
      </c>
      <c r="S20" s="25" t="b">
        <f>AND($L20="A",$C$5=Data!$G$23)</f>
        <v>0</v>
      </c>
      <c r="T20" s="55">
        <f t="shared" si="8"/>
        <v>0</v>
      </c>
      <c r="U20" s="55">
        <f t="shared" si="2"/>
        <v>0</v>
      </c>
      <c r="V20" s="25" t="b">
        <f>AND($L20="B",$C$6=Data!$G$24)</f>
        <v>0</v>
      </c>
      <c r="W20" s="25" t="b">
        <f>AND($L20="B",$C$6=Data!$G$23)</f>
        <v>0</v>
      </c>
      <c r="X20" s="55">
        <f t="shared" si="9"/>
        <v>0</v>
      </c>
      <c r="Y20" s="55">
        <f t="shared" si="3"/>
        <v>0</v>
      </c>
      <c r="Z20" s="25" t="b">
        <f>AND($L20="C",$C$7=Data!$G$24)</f>
        <v>0</v>
      </c>
      <c r="AA20" s="25" t="b">
        <f>AND($L20="C",$C$7=Data!$G$23)</f>
        <v>0</v>
      </c>
      <c r="AB20" s="55">
        <f t="shared" si="10"/>
        <v>0</v>
      </c>
      <c r="AC20" s="55">
        <f t="shared" si="4"/>
        <v>0</v>
      </c>
      <c r="AE20" s="55">
        <f t="shared" si="11"/>
        <v>0</v>
      </c>
      <c r="AG20" s="125" t="b">
        <f>OR(AND($C$5=Data!$G$24,K20="A"),AND($C$6=Data!$G$24,K20="B"),AND($C$7=Data!$G$24,K20="C"))*COUNTIFS(B:B,B20,K:K,K20,B:B,"&lt;&gt;"&amp;"",C:C,"&lt;&gt;"&amp;"")&gt;1</f>
        <v>0</v>
      </c>
      <c r="AH20" s="125" t="b">
        <f t="shared" si="12"/>
        <v>0</v>
      </c>
      <c r="AI20" s="55">
        <f t="shared" si="13"/>
        <v>0</v>
      </c>
    </row>
    <row r="21" spans="1:35" ht="30.75" customHeight="1" x14ac:dyDescent="0.25">
      <c r="A21" s="57"/>
      <c r="B21" s="57"/>
      <c r="C21" s="59"/>
      <c r="D21" s="119"/>
      <c r="E21" s="43"/>
      <c r="F21" s="43"/>
      <c r="G21" s="58"/>
      <c r="H21" s="123"/>
      <c r="I21" s="132"/>
      <c r="J21" s="135">
        <f t="shared" si="5"/>
        <v>0</v>
      </c>
      <c r="K21" s="64" t="str">
        <f t="shared" si="0"/>
        <v>0</v>
      </c>
      <c r="L21" s="65" t="str">
        <f t="shared" si="1"/>
        <v>0</v>
      </c>
      <c r="M21" s="55">
        <f>SUMIFS($J:$J,$C:$C,Data!$B$6,$B:$B,$B21)</f>
        <v>0</v>
      </c>
      <c r="N21" s="55">
        <f>SUMIFS($J:$J,$C:$C,Data!$B$7,$B:$B,$B21)</f>
        <v>0</v>
      </c>
      <c r="O21" s="55">
        <f>SUMIFS($J:$J,$C:$C,Data!$B$8,$B:$B,$B21)</f>
        <v>0</v>
      </c>
      <c r="P21" s="55">
        <f t="shared" si="6"/>
        <v>0</v>
      </c>
      <c r="Q21" s="55">
        <f t="shared" si="7"/>
        <v>0</v>
      </c>
      <c r="R21" s="25" t="b">
        <f>AND($L21="A",$C$5=Data!$G$24)</f>
        <v>0</v>
      </c>
      <c r="S21" s="25" t="b">
        <f>AND($L21="A",$C$5=Data!$G$23)</f>
        <v>0</v>
      </c>
      <c r="T21" s="55">
        <f t="shared" si="8"/>
        <v>0</v>
      </c>
      <c r="U21" s="55">
        <f t="shared" si="2"/>
        <v>0</v>
      </c>
      <c r="V21" s="25" t="b">
        <f>AND($L21="B",$C$6=Data!$G$24)</f>
        <v>0</v>
      </c>
      <c r="W21" s="25" t="b">
        <f>AND($L21="B",$C$6=Data!$G$23)</f>
        <v>0</v>
      </c>
      <c r="X21" s="55">
        <f t="shared" si="9"/>
        <v>0</v>
      </c>
      <c r="Y21" s="55">
        <f t="shared" si="3"/>
        <v>0</v>
      </c>
      <c r="Z21" s="25" t="b">
        <f>AND($L21="C",$C$7=Data!$G$24)</f>
        <v>0</v>
      </c>
      <c r="AA21" s="25" t="b">
        <f>AND($L21="C",$C$7=Data!$G$23)</f>
        <v>0</v>
      </c>
      <c r="AB21" s="55">
        <f t="shared" si="10"/>
        <v>0</v>
      </c>
      <c r="AC21" s="55">
        <f t="shared" si="4"/>
        <v>0</v>
      </c>
      <c r="AE21" s="55">
        <f t="shared" si="11"/>
        <v>0</v>
      </c>
      <c r="AG21" s="125" t="b">
        <f>OR(AND($C$5=Data!$G$24,K21="A"),AND($C$6=Data!$G$24,K21="B"),AND($C$7=Data!$G$24,K21="C"))*COUNTIFS(B:B,B21,K:K,K21,B:B,"&lt;&gt;"&amp;"",C:C,"&lt;&gt;"&amp;"")&gt;1</f>
        <v>0</v>
      </c>
      <c r="AH21" s="125" t="b">
        <f t="shared" si="12"/>
        <v>0</v>
      </c>
      <c r="AI21" s="55">
        <f t="shared" si="13"/>
        <v>0</v>
      </c>
    </row>
    <row r="22" spans="1:35" ht="30.75" customHeight="1" x14ac:dyDescent="0.25">
      <c r="A22" s="57"/>
      <c r="B22" s="57"/>
      <c r="C22" s="59"/>
      <c r="D22" s="119"/>
      <c r="E22" s="43"/>
      <c r="F22" s="43"/>
      <c r="G22" s="58"/>
      <c r="H22" s="123"/>
      <c r="I22" s="132"/>
      <c r="J22" s="135">
        <f t="shared" si="5"/>
        <v>0</v>
      </c>
      <c r="K22" s="64" t="str">
        <f t="shared" si="0"/>
        <v>0</v>
      </c>
      <c r="L22" s="65" t="str">
        <f t="shared" si="1"/>
        <v>0</v>
      </c>
      <c r="M22" s="55">
        <f>SUMIFS($J:$J,$C:$C,Data!$B$6,$B:$B,$B22)</f>
        <v>0</v>
      </c>
      <c r="N22" s="55">
        <f>SUMIFS($J:$J,$C:$C,Data!$B$7,$B:$B,$B22)</f>
        <v>0</v>
      </c>
      <c r="O22" s="55">
        <f>SUMIFS($J:$J,$C:$C,Data!$B$8,$B:$B,$B22)</f>
        <v>0</v>
      </c>
      <c r="P22" s="55">
        <f t="shared" si="6"/>
        <v>0</v>
      </c>
      <c r="Q22" s="55">
        <f t="shared" si="7"/>
        <v>0</v>
      </c>
      <c r="R22" s="25" t="b">
        <f>AND($L22="A",$C$5=Data!$G$24)</f>
        <v>0</v>
      </c>
      <c r="S22" s="25" t="b">
        <f>AND($L22="A",$C$5=Data!$G$23)</f>
        <v>0</v>
      </c>
      <c r="T22" s="55">
        <f t="shared" si="8"/>
        <v>0</v>
      </c>
      <c r="U22" s="55">
        <f t="shared" si="2"/>
        <v>0</v>
      </c>
      <c r="V22" s="25" t="b">
        <f>AND($L22="B",$C$6=Data!$G$24)</f>
        <v>0</v>
      </c>
      <c r="W22" s="25" t="b">
        <f>AND($L22="B",$C$6=Data!$G$23)</f>
        <v>0</v>
      </c>
      <c r="X22" s="55">
        <f t="shared" si="9"/>
        <v>0</v>
      </c>
      <c r="Y22" s="55">
        <f t="shared" si="3"/>
        <v>0</v>
      </c>
      <c r="Z22" s="25" t="b">
        <f>AND($L22="C",$C$7=Data!$G$24)</f>
        <v>0</v>
      </c>
      <c r="AA22" s="25" t="b">
        <f>AND($L22="C",$C$7=Data!$G$23)</f>
        <v>0</v>
      </c>
      <c r="AB22" s="55">
        <f t="shared" si="10"/>
        <v>0</v>
      </c>
      <c r="AC22" s="55">
        <f t="shared" si="4"/>
        <v>0</v>
      </c>
      <c r="AE22" s="55">
        <f t="shared" si="11"/>
        <v>0</v>
      </c>
      <c r="AG22" s="125" t="b">
        <f>OR(AND($C$5=Data!$G$24,K22="A"),AND($C$6=Data!$G$24,K22="B"),AND($C$7=Data!$G$24,K22="C"))*COUNTIFS(B:B,B22,K:K,K22,B:B,"&lt;&gt;"&amp;"",C:C,"&lt;&gt;"&amp;"")&gt;1</f>
        <v>0</v>
      </c>
      <c r="AH22" s="125" t="b">
        <f t="shared" si="12"/>
        <v>0</v>
      </c>
      <c r="AI22" s="55">
        <f t="shared" si="13"/>
        <v>0</v>
      </c>
    </row>
    <row r="23" spans="1:35" ht="30.75" customHeight="1" x14ac:dyDescent="0.25">
      <c r="A23" s="57"/>
      <c r="B23" s="57"/>
      <c r="C23" s="59"/>
      <c r="D23" s="119"/>
      <c r="E23" s="43"/>
      <c r="F23" s="43"/>
      <c r="G23" s="58"/>
      <c r="H23" s="123"/>
      <c r="I23" s="132"/>
      <c r="J23" s="135">
        <f t="shared" si="5"/>
        <v>0</v>
      </c>
      <c r="K23" s="64" t="str">
        <f t="shared" si="0"/>
        <v>0</v>
      </c>
      <c r="L23" s="65" t="str">
        <f t="shared" si="1"/>
        <v>0</v>
      </c>
      <c r="M23" s="55">
        <f>SUMIFS($J:$J,$C:$C,Data!$B$6,$B:$B,$B23)</f>
        <v>0</v>
      </c>
      <c r="N23" s="55">
        <f>SUMIFS($J:$J,$C:$C,Data!$B$7,$B:$B,$B23)</f>
        <v>0</v>
      </c>
      <c r="O23" s="55">
        <f>SUMIFS($J:$J,$C:$C,Data!$B$8,$B:$B,$B23)</f>
        <v>0</v>
      </c>
      <c r="P23" s="55">
        <f t="shared" si="6"/>
        <v>0</v>
      </c>
      <c r="Q23" s="55">
        <f t="shared" si="7"/>
        <v>0</v>
      </c>
      <c r="R23" s="25" t="b">
        <f>AND($L23="A",$C$5=Data!$G$24)</f>
        <v>0</v>
      </c>
      <c r="S23" s="25" t="b">
        <f>AND($L23="A",$C$5=Data!$G$23)</f>
        <v>0</v>
      </c>
      <c r="T23" s="55">
        <f t="shared" si="8"/>
        <v>0</v>
      </c>
      <c r="U23" s="55">
        <f t="shared" si="2"/>
        <v>0</v>
      </c>
      <c r="V23" s="25" t="b">
        <f>AND($L23="B",$C$6=Data!$G$24)</f>
        <v>0</v>
      </c>
      <c r="W23" s="25" t="b">
        <f>AND($L23="B",$C$6=Data!$G$23)</f>
        <v>0</v>
      </c>
      <c r="X23" s="55">
        <f t="shared" si="9"/>
        <v>0</v>
      </c>
      <c r="Y23" s="55">
        <f t="shared" si="3"/>
        <v>0</v>
      </c>
      <c r="Z23" s="25" t="b">
        <f>AND($L23="C",$C$7=Data!$G$24)</f>
        <v>0</v>
      </c>
      <c r="AA23" s="25" t="b">
        <f>AND($L23="C",$C$7=Data!$G$23)</f>
        <v>0</v>
      </c>
      <c r="AB23" s="55">
        <f t="shared" si="10"/>
        <v>0</v>
      </c>
      <c r="AC23" s="55">
        <f t="shared" si="4"/>
        <v>0</v>
      </c>
      <c r="AE23" s="55">
        <f t="shared" si="11"/>
        <v>0</v>
      </c>
      <c r="AG23" s="125" t="b">
        <f>OR(AND($C$5=Data!$G$24,K23="A"),AND($C$6=Data!$G$24,K23="B"),AND($C$7=Data!$G$24,K23="C"))*COUNTIFS(B:B,B23,K:K,K23,B:B,"&lt;&gt;"&amp;"",C:C,"&lt;&gt;"&amp;"")&gt;1</f>
        <v>0</v>
      </c>
      <c r="AH23" s="125" t="b">
        <f t="shared" si="12"/>
        <v>0</v>
      </c>
      <c r="AI23" s="55">
        <f t="shared" si="13"/>
        <v>0</v>
      </c>
    </row>
    <row r="24" spans="1:35" ht="30.75" customHeight="1" x14ac:dyDescent="0.25">
      <c r="A24" s="57"/>
      <c r="B24" s="57"/>
      <c r="C24" s="59"/>
      <c r="D24" s="119"/>
      <c r="E24" s="43"/>
      <c r="F24" s="43"/>
      <c r="G24" s="58"/>
      <c r="H24" s="123"/>
      <c r="I24" s="132"/>
      <c r="J24" s="135">
        <f t="shared" si="5"/>
        <v>0</v>
      </c>
      <c r="K24" s="64" t="str">
        <f t="shared" si="0"/>
        <v>0</v>
      </c>
      <c r="L24" s="65" t="str">
        <f t="shared" si="1"/>
        <v>0</v>
      </c>
      <c r="M24" s="55">
        <f>SUMIFS($J:$J,$C:$C,Data!$B$6,$B:$B,$B24)</f>
        <v>0</v>
      </c>
      <c r="N24" s="55">
        <f>SUMIFS($J:$J,$C:$C,Data!$B$7,$B:$B,$B24)</f>
        <v>0</v>
      </c>
      <c r="O24" s="55">
        <f>SUMIFS($J:$J,$C:$C,Data!$B$8,$B:$B,$B24)</f>
        <v>0</v>
      </c>
      <c r="P24" s="55">
        <f t="shared" si="6"/>
        <v>0</v>
      </c>
      <c r="Q24" s="55">
        <f t="shared" si="7"/>
        <v>0</v>
      </c>
      <c r="R24" s="25" t="b">
        <f>AND($L24="A",$C$5=Data!$G$24)</f>
        <v>0</v>
      </c>
      <c r="S24" s="25" t="b">
        <f>AND($L24="A",$C$5=Data!$G$23)</f>
        <v>0</v>
      </c>
      <c r="T24" s="55">
        <f t="shared" si="8"/>
        <v>0</v>
      </c>
      <c r="U24" s="55">
        <f t="shared" si="2"/>
        <v>0</v>
      </c>
      <c r="V24" s="25" t="b">
        <f>AND($L24="B",$C$6=Data!$G$24)</f>
        <v>0</v>
      </c>
      <c r="W24" s="25" t="b">
        <f>AND($L24="B",$C$6=Data!$G$23)</f>
        <v>0</v>
      </c>
      <c r="X24" s="55">
        <f t="shared" si="9"/>
        <v>0</v>
      </c>
      <c r="Y24" s="55">
        <f t="shared" si="3"/>
        <v>0</v>
      </c>
      <c r="Z24" s="25" t="b">
        <f>AND($L24="C",$C$7=Data!$G$24)</f>
        <v>0</v>
      </c>
      <c r="AA24" s="25" t="b">
        <f>AND($L24="C",$C$7=Data!$G$23)</f>
        <v>0</v>
      </c>
      <c r="AB24" s="55">
        <f t="shared" si="10"/>
        <v>0</v>
      </c>
      <c r="AC24" s="55">
        <f t="shared" si="4"/>
        <v>0</v>
      </c>
      <c r="AE24" s="55">
        <f t="shared" si="11"/>
        <v>0</v>
      </c>
      <c r="AG24" s="125" t="b">
        <f>OR(AND($C$5=Data!$G$24,K24="A"),AND($C$6=Data!$G$24,K24="B"),AND($C$7=Data!$G$24,K24="C"))*COUNTIFS(B:B,B24,K:K,K24,B:B,"&lt;&gt;"&amp;"",C:C,"&lt;&gt;"&amp;"")&gt;1</f>
        <v>0</v>
      </c>
      <c r="AH24" s="125" t="b">
        <f t="shared" si="12"/>
        <v>0</v>
      </c>
      <c r="AI24" s="55">
        <f t="shared" si="13"/>
        <v>0</v>
      </c>
    </row>
    <row r="25" spans="1:35" ht="30.75" customHeight="1" x14ac:dyDescent="0.25">
      <c r="A25" s="57"/>
      <c r="B25" s="57"/>
      <c r="C25" s="59"/>
      <c r="D25" s="119"/>
      <c r="E25" s="43"/>
      <c r="F25" s="43"/>
      <c r="G25" s="58"/>
      <c r="H25" s="123"/>
      <c r="I25" s="132"/>
      <c r="J25" s="135">
        <f t="shared" si="5"/>
        <v>0</v>
      </c>
      <c r="K25" s="64" t="str">
        <f t="shared" si="0"/>
        <v>0</v>
      </c>
      <c r="L25" s="65" t="str">
        <f t="shared" si="1"/>
        <v>0</v>
      </c>
      <c r="M25" s="55">
        <f>SUMIFS($J:$J,$C:$C,Data!$B$6,$B:$B,$B25)</f>
        <v>0</v>
      </c>
      <c r="N25" s="55">
        <f>SUMIFS($J:$J,$C:$C,Data!$B$7,$B:$B,$B25)</f>
        <v>0</v>
      </c>
      <c r="O25" s="55">
        <f>SUMIFS($J:$J,$C:$C,Data!$B$8,$B:$B,$B25)</f>
        <v>0</v>
      </c>
      <c r="P25" s="55">
        <f t="shared" si="6"/>
        <v>0</v>
      </c>
      <c r="Q25" s="55">
        <f t="shared" si="7"/>
        <v>0</v>
      </c>
      <c r="R25" s="25" t="b">
        <f>AND($L25="A",$C$5=Data!$G$24)</f>
        <v>0</v>
      </c>
      <c r="S25" s="25" t="b">
        <f>AND($L25="A",$C$5=Data!$G$23)</f>
        <v>0</v>
      </c>
      <c r="T25" s="55">
        <f t="shared" si="8"/>
        <v>0</v>
      </c>
      <c r="U25" s="55">
        <f t="shared" si="2"/>
        <v>0</v>
      </c>
      <c r="V25" s="25" t="b">
        <f>AND($L25="B",$C$6=Data!$G$24)</f>
        <v>0</v>
      </c>
      <c r="W25" s="25" t="b">
        <f>AND($L25="B",$C$6=Data!$G$23)</f>
        <v>0</v>
      </c>
      <c r="X25" s="55">
        <f t="shared" si="9"/>
        <v>0</v>
      </c>
      <c r="Y25" s="55">
        <f t="shared" si="3"/>
        <v>0</v>
      </c>
      <c r="Z25" s="25" t="b">
        <f>AND($L25="C",$C$7=Data!$G$24)</f>
        <v>0</v>
      </c>
      <c r="AA25" s="25" t="b">
        <f>AND($L25="C",$C$7=Data!$G$23)</f>
        <v>0</v>
      </c>
      <c r="AB25" s="55">
        <f t="shared" si="10"/>
        <v>0</v>
      </c>
      <c r="AC25" s="55">
        <f t="shared" si="4"/>
        <v>0</v>
      </c>
      <c r="AE25" s="55">
        <f t="shared" si="11"/>
        <v>0</v>
      </c>
      <c r="AG25" s="125" t="b">
        <f>OR(AND($C$5=Data!$G$24,K25="A"),AND($C$6=Data!$G$24,K25="B"),AND($C$7=Data!$G$24,K25="C"))*COUNTIFS(B:B,B25,K:K,K25,B:B,"&lt;&gt;"&amp;"",C:C,"&lt;&gt;"&amp;"")&gt;1</f>
        <v>0</v>
      </c>
      <c r="AH25" s="125" t="b">
        <f t="shared" si="12"/>
        <v>0</v>
      </c>
      <c r="AI25" s="55">
        <f t="shared" si="13"/>
        <v>0</v>
      </c>
    </row>
    <row r="26" spans="1:35" ht="30.75" customHeight="1" x14ac:dyDescent="0.25">
      <c r="A26" s="57"/>
      <c r="B26" s="57"/>
      <c r="C26" s="59"/>
      <c r="D26" s="119"/>
      <c r="E26" s="43"/>
      <c r="F26" s="43"/>
      <c r="G26" s="58"/>
      <c r="H26" s="123"/>
      <c r="I26" s="132"/>
      <c r="J26" s="135">
        <f t="shared" si="5"/>
        <v>0</v>
      </c>
      <c r="K26" s="64" t="str">
        <f t="shared" si="0"/>
        <v>0</v>
      </c>
      <c r="L26" s="65" t="str">
        <f t="shared" si="1"/>
        <v>0</v>
      </c>
      <c r="M26" s="55">
        <f>SUMIFS($J:$J,$C:$C,Data!$B$6,$B:$B,$B26)</f>
        <v>0</v>
      </c>
      <c r="N26" s="55">
        <f>SUMIFS($J:$J,$C:$C,Data!$B$7,$B:$B,$B26)</f>
        <v>0</v>
      </c>
      <c r="O26" s="55">
        <f>SUMIFS($J:$J,$C:$C,Data!$B$8,$B:$B,$B26)</f>
        <v>0</v>
      </c>
      <c r="P26" s="55">
        <f t="shared" si="6"/>
        <v>0</v>
      </c>
      <c r="Q26" s="55">
        <f t="shared" si="7"/>
        <v>0</v>
      </c>
      <c r="R26" s="25" t="b">
        <f>AND($L26="A",$C$5=Data!$G$24)</f>
        <v>0</v>
      </c>
      <c r="S26" s="25" t="b">
        <f>AND($L26="A",$C$5=Data!$G$23)</f>
        <v>0</v>
      </c>
      <c r="T26" s="55">
        <f t="shared" si="8"/>
        <v>0</v>
      </c>
      <c r="U26" s="55">
        <f t="shared" si="2"/>
        <v>0</v>
      </c>
      <c r="V26" s="25" t="b">
        <f>AND($L26="B",$C$6=Data!$G$24)</f>
        <v>0</v>
      </c>
      <c r="W26" s="25" t="b">
        <f>AND($L26="B",$C$6=Data!$G$23)</f>
        <v>0</v>
      </c>
      <c r="X26" s="55">
        <f t="shared" si="9"/>
        <v>0</v>
      </c>
      <c r="Y26" s="55">
        <f t="shared" si="3"/>
        <v>0</v>
      </c>
      <c r="Z26" s="25" t="b">
        <f>AND($L26="C",$C$7=Data!$G$24)</f>
        <v>0</v>
      </c>
      <c r="AA26" s="25" t="b">
        <f>AND($L26="C",$C$7=Data!$G$23)</f>
        <v>0</v>
      </c>
      <c r="AB26" s="55">
        <f t="shared" si="10"/>
        <v>0</v>
      </c>
      <c r="AC26" s="55">
        <f t="shared" si="4"/>
        <v>0</v>
      </c>
      <c r="AE26" s="55">
        <f t="shared" si="11"/>
        <v>0</v>
      </c>
      <c r="AG26" s="125" t="b">
        <f>OR(AND($C$5=Data!$G$24,K26="A"),AND($C$6=Data!$G$24,K26="B"),AND($C$7=Data!$G$24,K26="C"))*COUNTIFS(B:B,B26,K:K,K26,B:B,"&lt;&gt;"&amp;"",C:C,"&lt;&gt;"&amp;"")&gt;1</f>
        <v>0</v>
      </c>
      <c r="AH26" s="125" t="b">
        <f t="shared" si="12"/>
        <v>0</v>
      </c>
      <c r="AI26" s="55">
        <f t="shared" si="13"/>
        <v>0</v>
      </c>
    </row>
    <row r="27" spans="1:35" ht="30.75" customHeight="1" x14ac:dyDescent="0.25">
      <c r="A27" s="57"/>
      <c r="B27" s="57"/>
      <c r="C27" s="59"/>
      <c r="D27" s="119"/>
      <c r="E27" s="43"/>
      <c r="F27" s="43"/>
      <c r="G27" s="58"/>
      <c r="H27" s="123"/>
      <c r="I27" s="132"/>
      <c r="J27" s="135">
        <f t="shared" si="5"/>
        <v>0</v>
      </c>
      <c r="K27" s="64" t="str">
        <f t="shared" si="0"/>
        <v>0</v>
      </c>
      <c r="L27" s="65" t="str">
        <f t="shared" si="1"/>
        <v>0</v>
      </c>
      <c r="M27" s="55">
        <f>SUMIFS($J:$J,$C:$C,Data!$B$6,$B:$B,$B27)</f>
        <v>0</v>
      </c>
      <c r="N27" s="55">
        <f>SUMIFS($J:$J,$C:$C,Data!$B$7,$B:$B,$B27)</f>
        <v>0</v>
      </c>
      <c r="O27" s="55">
        <f>SUMIFS($J:$J,$C:$C,Data!$B$8,$B:$B,$B27)</f>
        <v>0</v>
      </c>
      <c r="P27" s="55">
        <f t="shared" si="6"/>
        <v>0</v>
      </c>
      <c r="Q27" s="55">
        <f t="shared" si="7"/>
        <v>0</v>
      </c>
      <c r="R27" s="25" t="b">
        <f>AND($L27="A",$C$5=Data!$G$24)</f>
        <v>0</v>
      </c>
      <c r="S27" s="25" t="b">
        <f>AND($L27="A",$C$5=Data!$G$23)</f>
        <v>0</v>
      </c>
      <c r="T27" s="55">
        <f t="shared" si="8"/>
        <v>0</v>
      </c>
      <c r="U27" s="55">
        <f t="shared" si="2"/>
        <v>0</v>
      </c>
      <c r="V27" s="25" t="b">
        <f>AND($L27="B",$C$6=Data!$G$24)</f>
        <v>0</v>
      </c>
      <c r="W27" s="25" t="b">
        <f>AND($L27="B",$C$6=Data!$G$23)</f>
        <v>0</v>
      </c>
      <c r="X27" s="55">
        <f t="shared" si="9"/>
        <v>0</v>
      </c>
      <c r="Y27" s="55">
        <f t="shared" si="3"/>
        <v>0</v>
      </c>
      <c r="Z27" s="25" t="b">
        <f>AND($L27="C",$C$7=Data!$G$24)</f>
        <v>0</v>
      </c>
      <c r="AA27" s="25" t="b">
        <f>AND($L27="C",$C$7=Data!$G$23)</f>
        <v>0</v>
      </c>
      <c r="AB27" s="55">
        <f t="shared" si="10"/>
        <v>0</v>
      </c>
      <c r="AC27" s="55">
        <f t="shared" si="4"/>
        <v>0</v>
      </c>
      <c r="AE27" s="55">
        <f t="shared" si="11"/>
        <v>0</v>
      </c>
      <c r="AG27" s="125" t="b">
        <f>OR(AND($C$5=Data!$G$24,K27="A"),AND($C$6=Data!$G$24,K27="B"),AND($C$7=Data!$G$24,K27="C"))*COUNTIFS(B:B,B27,K:K,K27,B:B,"&lt;&gt;"&amp;"",C:C,"&lt;&gt;"&amp;"")&gt;1</f>
        <v>0</v>
      </c>
      <c r="AH27" s="125" t="b">
        <f t="shared" si="12"/>
        <v>0</v>
      </c>
      <c r="AI27" s="55">
        <f t="shared" si="13"/>
        <v>0</v>
      </c>
    </row>
    <row r="28" spans="1:35" ht="30.75" customHeight="1" x14ac:dyDescent="0.25">
      <c r="A28" s="57"/>
      <c r="B28" s="57"/>
      <c r="C28" s="59"/>
      <c r="D28" s="119"/>
      <c r="E28" s="43"/>
      <c r="F28" s="43"/>
      <c r="G28" s="58"/>
      <c r="H28" s="123"/>
      <c r="I28" s="132"/>
      <c r="J28" s="135">
        <f t="shared" si="5"/>
        <v>0</v>
      </c>
      <c r="K28" s="64" t="str">
        <f t="shared" si="0"/>
        <v>0</v>
      </c>
      <c r="L28" s="65" t="str">
        <f t="shared" si="1"/>
        <v>0</v>
      </c>
      <c r="M28" s="55">
        <f>SUMIFS($J:$J,$C:$C,Data!$B$6,$B:$B,$B28)</f>
        <v>0</v>
      </c>
      <c r="N28" s="55">
        <f>SUMIFS($J:$J,$C:$C,Data!$B$7,$B:$B,$B28)</f>
        <v>0</v>
      </c>
      <c r="O28" s="55">
        <f>SUMIFS($J:$J,$C:$C,Data!$B$8,$B:$B,$B28)</f>
        <v>0</v>
      </c>
      <c r="P28" s="55">
        <f t="shared" si="6"/>
        <v>0</v>
      </c>
      <c r="Q28" s="55">
        <f t="shared" si="7"/>
        <v>0</v>
      </c>
      <c r="R28" s="25" t="b">
        <f>AND($L28="A",$C$5=Data!$G$24)</f>
        <v>0</v>
      </c>
      <c r="S28" s="25" t="b">
        <f>AND($L28="A",$C$5=Data!$G$23)</f>
        <v>0</v>
      </c>
      <c r="T28" s="55">
        <f t="shared" si="8"/>
        <v>0</v>
      </c>
      <c r="U28" s="55">
        <f t="shared" si="2"/>
        <v>0</v>
      </c>
      <c r="V28" s="25" t="b">
        <f>AND($L28="B",$C$6=Data!$G$24)</f>
        <v>0</v>
      </c>
      <c r="W28" s="25" t="b">
        <f>AND($L28="B",$C$6=Data!$G$23)</f>
        <v>0</v>
      </c>
      <c r="X28" s="55">
        <f t="shared" si="9"/>
        <v>0</v>
      </c>
      <c r="Y28" s="55">
        <f t="shared" si="3"/>
        <v>0</v>
      </c>
      <c r="Z28" s="25" t="b">
        <f>AND($L28="C",$C$7=Data!$G$24)</f>
        <v>0</v>
      </c>
      <c r="AA28" s="25" t="b">
        <f>AND($L28="C",$C$7=Data!$G$23)</f>
        <v>0</v>
      </c>
      <c r="AB28" s="55">
        <f t="shared" si="10"/>
        <v>0</v>
      </c>
      <c r="AC28" s="55">
        <f t="shared" si="4"/>
        <v>0</v>
      </c>
      <c r="AE28" s="55">
        <f t="shared" si="11"/>
        <v>0</v>
      </c>
      <c r="AG28" s="125" t="b">
        <f>OR(AND($C$5=Data!$G$24,K28="A"),AND($C$6=Data!$G$24,K28="B"),AND($C$7=Data!$G$24,K28="C"))*COUNTIFS(B:B,B28,K:K,K28,B:B,"&lt;&gt;"&amp;"",C:C,"&lt;&gt;"&amp;"")&gt;1</f>
        <v>0</v>
      </c>
      <c r="AH28" s="125" t="b">
        <f t="shared" si="12"/>
        <v>0</v>
      </c>
      <c r="AI28" s="55">
        <f t="shared" si="13"/>
        <v>0</v>
      </c>
    </row>
    <row r="29" spans="1:35" ht="30.75" customHeight="1" x14ac:dyDescent="0.25">
      <c r="A29" s="57"/>
      <c r="B29" s="57"/>
      <c r="C29" s="59"/>
      <c r="D29" s="119"/>
      <c r="E29" s="43"/>
      <c r="F29" s="43"/>
      <c r="G29" s="58"/>
      <c r="H29" s="123"/>
      <c r="I29" s="132"/>
      <c r="J29" s="135">
        <f t="shared" si="5"/>
        <v>0</v>
      </c>
      <c r="K29" s="64" t="str">
        <f t="shared" si="0"/>
        <v>0</v>
      </c>
      <c r="L29" s="65" t="str">
        <f t="shared" si="1"/>
        <v>0</v>
      </c>
      <c r="M29" s="55">
        <f>SUMIFS($J:$J,$C:$C,Data!$B$6,$B:$B,$B29)</f>
        <v>0</v>
      </c>
      <c r="N29" s="55">
        <f>SUMIFS($J:$J,$C:$C,Data!$B$7,$B:$B,$B29)</f>
        <v>0</v>
      </c>
      <c r="O29" s="55">
        <f>SUMIFS($J:$J,$C:$C,Data!$B$8,$B:$B,$B29)</f>
        <v>0</v>
      </c>
      <c r="P29" s="55">
        <f t="shared" si="6"/>
        <v>0</v>
      </c>
      <c r="Q29" s="55">
        <f t="shared" si="7"/>
        <v>0</v>
      </c>
      <c r="R29" s="25" t="b">
        <f>AND($L29="A",$C$5=Data!$G$24)</f>
        <v>0</v>
      </c>
      <c r="S29" s="25" t="b">
        <f>AND($L29="A",$C$5=Data!$G$23)</f>
        <v>0</v>
      </c>
      <c r="T29" s="55">
        <f t="shared" si="8"/>
        <v>0</v>
      </c>
      <c r="U29" s="55">
        <f t="shared" si="2"/>
        <v>0</v>
      </c>
      <c r="V29" s="25" t="b">
        <f>AND($L29="B",$C$6=Data!$G$24)</f>
        <v>0</v>
      </c>
      <c r="W29" s="25" t="b">
        <f>AND($L29="B",$C$6=Data!$G$23)</f>
        <v>0</v>
      </c>
      <c r="X29" s="55">
        <f t="shared" si="9"/>
        <v>0</v>
      </c>
      <c r="Y29" s="55">
        <f t="shared" si="3"/>
        <v>0</v>
      </c>
      <c r="Z29" s="25" t="b">
        <f>AND($L29="C",$C$7=Data!$G$24)</f>
        <v>0</v>
      </c>
      <c r="AA29" s="25" t="b">
        <f>AND($L29="C",$C$7=Data!$G$23)</f>
        <v>0</v>
      </c>
      <c r="AB29" s="55">
        <f t="shared" si="10"/>
        <v>0</v>
      </c>
      <c r="AC29" s="55">
        <f t="shared" si="4"/>
        <v>0</v>
      </c>
      <c r="AE29" s="55">
        <f t="shared" si="11"/>
        <v>0</v>
      </c>
      <c r="AG29" s="125" t="b">
        <f>OR(AND($C$5=Data!$G$24,K29="A"),AND($C$6=Data!$G$24,K29="B"),AND($C$7=Data!$G$24,K29="C"))*COUNTIFS(B:B,B29,K:K,K29,B:B,"&lt;&gt;"&amp;"",C:C,"&lt;&gt;"&amp;"")&gt;1</f>
        <v>0</v>
      </c>
      <c r="AH29" s="125" t="b">
        <f t="shared" si="12"/>
        <v>0</v>
      </c>
      <c r="AI29" s="55">
        <f t="shared" si="13"/>
        <v>0</v>
      </c>
    </row>
    <row r="30" spans="1:35" ht="30.75" customHeight="1" x14ac:dyDescent="0.25">
      <c r="A30" s="57"/>
      <c r="B30" s="57"/>
      <c r="C30" s="59"/>
      <c r="D30" s="119"/>
      <c r="E30" s="43"/>
      <c r="F30" s="43"/>
      <c r="G30" s="58"/>
      <c r="H30" s="123"/>
      <c r="I30" s="132"/>
      <c r="J30" s="135">
        <f t="shared" si="5"/>
        <v>0</v>
      </c>
      <c r="K30" s="64" t="str">
        <f t="shared" si="0"/>
        <v>0</v>
      </c>
      <c r="L30" s="65" t="str">
        <f t="shared" si="1"/>
        <v>0</v>
      </c>
      <c r="M30" s="55">
        <f>SUMIFS($J:$J,$C:$C,Data!$B$6,$B:$B,$B30)</f>
        <v>0</v>
      </c>
      <c r="N30" s="55">
        <f>SUMIFS($J:$J,$C:$C,Data!$B$7,$B:$B,$B30)</f>
        <v>0</v>
      </c>
      <c r="O30" s="55">
        <f>SUMIFS($J:$J,$C:$C,Data!$B$8,$B:$B,$B30)</f>
        <v>0</v>
      </c>
      <c r="P30" s="55">
        <f t="shared" si="6"/>
        <v>0</v>
      </c>
      <c r="Q30" s="55">
        <f t="shared" si="7"/>
        <v>0</v>
      </c>
      <c r="R30" s="25" t="b">
        <f>AND($L30="A",$C$5=Data!$G$24)</f>
        <v>0</v>
      </c>
      <c r="S30" s="25" t="b">
        <f>AND($L30="A",$C$5=Data!$G$23)</f>
        <v>0</v>
      </c>
      <c r="T30" s="55">
        <f t="shared" si="8"/>
        <v>0</v>
      </c>
      <c r="U30" s="55">
        <f t="shared" si="2"/>
        <v>0</v>
      </c>
      <c r="V30" s="25" t="b">
        <f>AND($L30="B",$C$6=Data!$G$24)</f>
        <v>0</v>
      </c>
      <c r="W30" s="25" t="b">
        <f>AND($L30="B",$C$6=Data!$G$23)</f>
        <v>0</v>
      </c>
      <c r="X30" s="55">
        <f t="shared" si="9"/>
        <v>0</v>
      </c>
      <c r="Y30" s="55">
        <f t="shared" si="3"/>
        <v>0</v>
      </c>
      <c r="Z30" s="25" t="b">
        <f>AND($L30="C",$C$7=Data!$G$24)</f>
        <v>0</v>
      </c>
      <c r="AA30" s="25" t="b">
        <f>AND($L30="C",$C$7=Data!$G$23)</f>
        <v>0</v>
      </c>
      <c r="AB30" s="55">
        <f t="shared" si="10"/>
        <v>0</v>
      </c>
      <c r="AC30" s="55">
        <f t="shared" si="4"/>
        <v>0</v>
      </c>
      <c r="AE30" s="55">
        <f t="shared" si="11"/>
        <v>0</v>
      </c>
      <c r="AG30" s="125" t="b">
        <f>OR(AND($C$5=Data!$G$24,K30="A"),AND($C$6=Data!$G$24,K30="B"),AND($C$7=Data!$G$24,K30="C"))*COUNTIFS(B:B,B30,K:K,K30,B:B,"&lt;&gt;"&amp;"",C:C,"&lt;&gt;"&amp;"")&gt;1</f>
        <v>0</v>
      </c>
      <c r="AH30" s="125" t="b">
        <f t="shared" si="12"/>
        <v>0</v>
      </c>
      <c r="AI30" s="55">
        <f t="shared" si="13"/>
        <v>0</v>
      </c>
    </row>
    <row r="31" spans="1:35" ht="30.75" customHeight="1" x14ac:dyDescent="0.25">
      <c r="A31" s="57"/>
      <c r="B31" s="57"/>
      <c r="C31" s="59"/>
      <c r="D31" s="119"/>
      <c r="E31" s="43"/>
      <c r="F31" s="43"/>
      <c r="G31" s="58"/>
      <c r="H31" s="123"/>
      <c r="I31" s="132"/>
      <c r="J31" s="135">
        <f t="shared" si="5"/>
        <v>0</v>
      </c>
      <c r="K31" s="64" t="str">
        <f t="shared" si="0"/>
        <v>0</v>
      </c>
      <c r="L31" s="65" t="str">
        <f t="shared" si="1"/>
        <v>0</v>
      </c>
      <c r="M31" s="55">
        <f>SUMIFS($J:$J,$C:$C,Data!$B$6,$B:$B,$B31)</f>
        <v>0</v>
      </c>
      <c r="N31" s="55">
        <f>SUMIFS($J:$J,$C:$C,Data!$B$7,$B:$B,$B31)</f>
        <v>0</v>
      </c>
      <c r="O31" s="55">
        <f>SUMIFS($J:$J,$C:$C,Data!$B$8,$B:$B,$B31)</f>
        <v>0</v>
      </c>
      <c r="P31" s="55">
        <f t="shared" si="6"/>
        <v>0</v>
      </c>
      <c r="Q31" s="55">
        <f t="shared" si="7"/>
        <v>0</v>
      </c>
      <c r="R31" s="25" t="b">
        <f>AND($L31="A",$C$5=Data!$G$24)</f>
        <v>0</v>
      </c>
      <c r="S31" s="25" t="b">
        <f>AND($L31="A",$C$5=Data!$G$23)</f>
        <v>0</v>
      </c>
      <c r="T31" s="55">
        <f t="shared" si="8"/>
        <v>0</v>
      </c>
      <c r="U31" s="55">
        <f t="shared" si="2"/>
        <v>0</v>
      </c>
      <c r="V31" s="25" t="b">
        <f>AND($L31="B",$C$6=Data!$G$24)</f>
        <v>0</v>
      </c>
      <c r="W31" s="25" t="b">
        <f>AND($L31="B",$C$6=Data!$G$23)</f>
        <v>0</v>
      </c>
      <c r="X31" s="55">
        <f t="shared" si="9"/>
        <v>0</v>
      </c>
      <c r="Y31" s="55">
        <f t="shared" si="3"/>
        <v>0</v>
      </c>
      <c r="Z31" s="25" t="b">
        <f>AND($L31="C",$C$7=Data!$G$24)</f>
        <v>0</v>
      </c>
      <c r="AA31" s="25" t="b">
        <f>AND($L31="C",$C$7=Data!$G$23)</f>
        <v>0</v>
      </c>
      <c r="AB31" s="55">
        <f t="shared" si="10"/>
        <v>0</v>
      </c>
      <c r="AC31" s="55">
        <f t="shared" si="4"/>
        <v>0</v>
      </c>
      <c r="AE31" s="55">
        <f t="shared" si="11"/>
        <v>0</v>
      </c>
      <c r="AG31" s="125" t="b">
        <f>OR(AND($C$5=Data!$G$24,K31="A"),AND($C$6=Data!$G$24,K31="B"),AND($C$7=Data!$G$24,K31="C"))*COUNTIFS(B:B,B31,K:K,K31,B:B,"&lt;&gt;"&amp;"",C:C,"&lt;&gt;"&amp;"")&gt;1</f>
        <v>0</v>
      </c>
      <c r="AH31" s="125" t="b">
        <f t="shared" si="12"/>
        <v>0</v>
      </c>
      <c r="AI31" s="55">
        <f t="shared" si="13"/>
        <v>0</v>
      </c>
    </row>
    <row r="32" spans="1:35" ht="30.75" customHeight="1" x14ac:dyDescent="0.25">
      <c r="A32" s="57"/>
      <c r="B32" s="57"/>
      <c r="C32" s="59"/>
      <c r="D32" s="119"/>
      <c r="E32" s="43"/>
      <c r="F32" s="43"/>
      <c r="G32" s="58"/>
      <c r="H32" s="123"/>
      <c r="I32" s="132"/>
      <c r="J32" s="135">
        <f t="shared" si="5"/>
        <v>0</v>
      </c>
      <c r="K32" s="64" t="str">
        <f t="shared" si="0"/>
        <v>0</v>
      </c>
      <c r="L32" s="65" t="str">
        <f t="shared" si="1"/>
        <v>0</v>
      </c>
      <c r="M32" s="55">
        <f>SUMIFS($J:$J,$C:$C,Data!$B$6,$B:$B,$B32)</f>
        <v>0</v>
      </c>
      <c r="N32" s="55">
        <f>SUMIFS($J:$J,$C:$C,Data!$B$7,$B:$B,$B32)</f>
        <v>0</v>
      </c>
      <c r="O32" s="55">
        <f>SUMIFS($J:$J,$C:$C,Data!$B$8,$B:$B,$B32)</f>
        <v>0</v>
      </c>
      <c r="P32" s="55">
        <f t="shared" si="6"/>
        <v>0</v>
      </c>
      <c r="Q32" s="55">
        <f t="shared" si="7"/>
        <v>0</v>
      </c>
      <c r="R32" s="25" t="b">
        <f>AND($L32="A",$C$5=Data!$G$24)</f>
        <v>0</v>
      </c>
      <c r="S32" s="25" t="b">
        <f>AND($L32="A",$C$5=Data!$G$23)</f>
        <v>0</v>
      </c>
      <c r="T32" s="55">
        <f t="shared" si="8"/>
        <v>0</v>
      </c>
      <c r="U32" s="55">
        <f t="shared" si="2"/>
        <v>0</v>
      </c>
      <c r="V32" s="25" t="b">
        <f>AND($L32="B",$C$6=Data!$G$24)</f>
        <v>0</v>
      </c>
      <c r="W32" s="25" t="b">
        <f>AND($L32="B",$C$6=Data!$G$23)</f>
        <v>0</v>
      </c>
      <c r="X32" s="55">
        <f t="shared" si="9"/>
        <v>0</v>
      </c>
      <c r="Y32" s="55">
        <f t="shared" si="3"/>
        <v>0</v>
      </c>
      <c r="Z32" s="25" t="b">
        <f>AND($L32="C",$C$7=Data!$G$24)</f>
        <v>0</v>
      </c>
      <c r="AA32" s="25" t="b">
        <f>AND($L32="C",$C$7=Data!$G$23)</f>
        <v>0</v>
      </c>
      <c r="AB32" s="55">
        <f t="shared" si="10"/>
        <v>0</v>
      </c>
      <c r="AC32" s="55">
        <f t="shared" si="4"/>
        <v>0</v>
      </c>
      <c r="AE32" s="55">
        <f t="shared" si="11"/>
        <v>0</v>
      </c>
      <c r="AG32" s="125" t="b">
        <f>OR(AND($C$5=Data!$G$24,K32="A"),AND($C$6=Data!$G$24,K32="B"),AND($C$7=Data!$G$24,K32="C"))*COUNTIFS(B:B,B32,K:K,K32,B:B,"&lt;&gt;"&amp;"",C:C,"&lt;&gt;"&amp;"")&gt;1</f>
        <v>0</v>
      </c>
      <c r="AH32" s="125" t="b">
        <f t="shared" si="12"/>
        <v>0</v>
      </c>
      <c r="AI32" s="55">
        <f t="shared" si="13"/>
        <v>0</v>
      </c>
    </row>
    <row r="33" spans="1:35" ht="30.75" customHeight="1" x14ac:dyDescent="0.25">
      <c r="A33" s="57"/>
      <c r="B33" s="57"/>
      <c r="C33" s="59"/>
      <c r="D33" s="119"/>
      <c r="E33" s="43"/>
      <c r="F33" s="43"/>
      <c r="G33" s="58"/>
      <c r="H33" s="123"/>
      <c r="I33" s="132"/>
      <c r="J33" s="135">
        <f t="shared" si="5"/>
        <v>0</v>
      </c>
      <c r="K33" s="64" t="str">
        <f t="shared" si="0"/>
        <v>0</v>
      </c>
      <c r="L33" s="65" t="str">
        <f t="shared" si="1"/>
        <v>0</v>
      </c>
      <c r="M33" s="55">
        <f>SUMIFS($J:$J,$C:$C,Data!$B$6,$B:$B,$B33)</f>
        <v>0</v>
      </c>
      <c r="N33" s="55">
        <f>SUMIFS($J:$J,$C:$C,Data!$B$7,$B:$B,$B33)</f>
        <v>0</v>
      </c>
      <c r="O33" s="55">
        <f>SUMIFS($J:$J,$C:$C,Data!$B$8,$B:$B,$B33)</f>
        <v>0</v>
      </c>
      <c r="P33" s="55">
        <f t="shared" si="6"/>
        <v>0</v>
      </c>
      <c r="Q33" s="55">
        <f t="shared" si="7"/>
        <v>0</v>
      </c>
      <c r="R33" s="25" t="b">
        <f>AND($L33="A",$C$5=Data!$G$24)</f>
        <v>0</v>
      </c>
      <c r="S33" s="25" t="b">
        <f>AND($L33="A",$C$5=Data!$G$23)</f>
        <v>0</v>
      </c>
      <c r="T33" s="55">
        <f t="shared" si="8"/>
        <v>0</v>
      </c>
      <c r="U33" s="55">
        <f t="shared" si="2"/>
        <v>0</v>
      </c>
      <c r="V33" s="25" t="b">
        <f>AND($L33="B",$C$6=Data!$G$24)</f>
        <v>0</v>
      </c>
      <c r="W33" s="25" t="b">
        <f>AND($L33="B",$C$6=Data!$G$23)</f>
        <v>0</v>
      </c>
      <c r="X33" s="55">
        <f t="shared" si="9"/>
        <v>0</v>
      </c>
      <c r="Y33" s="55">
        <f t="shared" si="3"/>
        <v>0</v>
      </c>
      <c r="Z33" s="25" t="b">
        <f>AND($L33="C",$C$7=Data!$G$24)</f>
        <v>0</v>
      </c>
      <c r="AA33" s="25" t="b">
        <f>AND($L33="C",$C$7=Data!$G$23)</f>
        <v>0</v>
      </c>
      <c r="AB33" s="55">
        <f t="shared" si="10"/>
        <v>0</v>
      </c>
      <c r="AC33" s="55">
        <f t="shared" si="4"/>
        <v>0</v>
      </c>
      <c r="AE33" s="55">
        <f t="shared" si="11"/>
        <v>0</v>
      </c>
      <c r="AG33" s="125" t="b">
        <f>OR(AND($C$5=Data!$G$24,K33="A"),AND($C$6=Data!$G$24,K33="B"),AND($C$7=Data!$G$24,K33="C"))*COUNTIFS(B:B,B33,K:K,K33,B:B,"&lt;&gt;"&amp;"",C:C,"&lt;&gt;"&amp;"")&gt;1</f>
        <v>0</v>
      </c>
      <c r="AH33" s="125" t="b">
        <f t="shared" si="12"/>
        <v>0</v>
      </c>
      <c r="AI33" s="55">
        <f t="shared" si="13"/>
        <v>0</v>
      </c>
    </row>
    <row r="34" spans="1:35" ht="30.75" customHeight="1" x14ac:dyDescent="0.25">
      <c r="A34" s="57"/>
      <c r="B34" s="57"/>
      <c r="C34" s="59"/>
      <c r="D34" s="119"/>
      <c r="E34" s="43"/>
      <c r="F34" s="43"/>
      <c r="G34" s="58"/>
      <c r="H34" s="123"/>
      <c r="I34" s="132"/>
      <c r="J34" s="135">
        <f t="shared" si="5"/>
        <v>0</v>
      </c>
      <c r="K34" s="64" t="str">
        <f t="shared" si="0"/>
        <v>0</v>
      </c>
      <c r="L34" s="65" t="str">
        <f t="shared" si="1"/>
        <v>0</v>
      </c>
      <c r="M34" s="55">
        <f>SUMIFS($J:$J,$C:$C,Data!$B$6,$B:$B,$B34)</f>
        <v>0</v>
      </c>
      <c r="N34" s="55">
        <f>SUMIFS($J:$J,$C:$C,Data!$B$7,$B:$B,$B34)</f>
        <v>0</v>
      </c>
      <c r="O34" s="55">
        <f>SUMIFS($J:$J,$C:$C,Data!$B$8,$B:$B,$B34)</f>
        <v>0</v>
      </c>
      <c r="P34" s="55">
        <f t="shared" si="6"/>
        <v>0</v>
      </c>
      <c r="Q34" s="55">
        <f t="shared" si="7"/>
        <v>0</v>
      </c>
      <c r="R34" s="25" t="b">
        <f>AND($L34="A",$C$5=Data!$G$24)</f>
        <v>0</v>
      </c>
      <c r="S34" s="25" t="b">
        <f>AND($L34="A",$C$5=Data!$G$23)</f>
        <v>0</v>
      </c>
      <c r="T34" s="55">
        <f t="shared" si="8"/>
        <v>0</v>
      </c>
      <c r="U34" s="55">
        <f t="shared" si="2"/>
        <v>0</v>
      </c>
      <c r="V34" s="25" t="b">
        <f>AND($L34="B",$C$6=Data!$G$24)</f>
        <v>0</v>
      </c>
      <c r="W34" s="25" t="b">
        <f>AND($L34="B",$C$6=Data!$G$23)</f>
        <v>0</v>
      </c>
      <c r="X34" s="55">
        <f t="shared" si="9"/>
        <v>0</v>
      </c>
      <c r="Y34" s="55">
        <f t="shared" si="3"/>
        <v>0</v>
      </c>
      <c r="Z34" s="25" t="b">
        <f>AND($L34="C",$C$7=Data!$G$24)</f>
        <v>0</v>
      </c>
      <c r="AA34" s="25" t="b">
        <f>AND($L34="C",$C$7=Data!$G$23)</f>
        <v>0</v>
      </c>
      <c r="AB34" s="55">
        <f t="shared" si="10"/>
        <v>0</v>
      </c>
      <c r="AC34" s="55">
        <f t="shared" si="4"/>
        <v>0</v>
      </c>
      <c r="AE34" s="55">
        <f t="shared" si="11"/>
        <v>0</v>
      </c>
      <c r="AG34" s="125" t="b">
        <f>OR(AND($C$5=Data!$G$24,K34="A"),AND($C$6=Data!$G$24,K34="B"),AND($C$7=Data!$G$24,K34="C"))*COUNTIFS(B:B,B34,K:K,K34,B:B,"&lt;&gt;"&amp;"",C:C,"&lt;&gt;"&amp;"")&gt;1</f>
        <v>0</v>
      </c>
      <c r="AH34" s="125" t="b">
        <f t="shared" si="12"/>
        <v>0</v>
      </c>
      <c r="AI34" s="55">
        <f t="shared" si="13"/>
        <v>0</v>
      </c>
    </row>
    <row r="35" spans="1:35" ht="30.75" customHeight="1" x14ac:dyDescent="0.25">
      <c r="A35" s="57"/>
      <c r="B35" s="57"/>
      <c r="C35" s="59"/>
      <c r="D35" s="119"/>
      <c r="E35" s="43"/>
      <c r="F35" s="43"/>
      <c r="G35" s="58"/>
      <c r="H35" s="123"/>
      <c r="I35" s="132"/>
      <c r="J35" s="135">
        <f t="shared" si="5"/>
        <v>0</v>
      </c>
      <c r="K35" s="64" t="str">
        <f t="shared" si="0"/>
        <v>0</v>
      </c>
      <c r="L35" s="65" t="str">
        <f t="shared" si="1"/>
        <v>0</v>
      </c>
      <c r="M35" s="55">
        <f>SUMIFS($J:$J,$C:$C,Data!$B$6,$B:$B,$B35)</f>
        <v>0</v>
      </c>
      <c r="N35" s="55">
        <f>SUMIFS($J:$J,$C:$C,Data!$B$7,$B:$B,$B35)</f>
        <v>0</v>
      </c>
      <c r="O35" s="55">
        <f>SUMIFS($J:$J,$C:$C,Data!$B$8,$B:$B,$B35)</f>
        <v>0</v>
      </c>
      <c r="P35" s="55">
        <f t="shared" si="6"/>
        <v>0</v>
      </c>
      <c r="Q35" s="55">
        <f t="shared" si="7"/>
        <v>0</v>
      </c>
      <c r="R35" s="25" t="b">
        <f>AND($L35="A",$C$5=Data!$G$24)</f>
        <v>0</v>
      </c>
      <c r="S35" s="25" t="b">
        <f>AND($L35="A",$C$5=Data!$G$23)</f>
        <v>0</v>
      </c>
      <c r="T35" s="55">
        <f t="shared" si="8"/>
        <v>0</v>
      </c>
      <c r="U35" s="55">
        <f t="shared" si="2"/>
        <v>0</v>
      </c>
      <c r="V35" s="25" t="b">
        <f>AND($L35="B",$C$6=Data!$G$24)</f>
        <v>0</v>
      </c>
      <c r="W35" s="25" t="b">
        <f>AND($L35="B",$C$6=Data!$G$23)</f>
        <v>0</v>
      </c>
      <c r="X35" s="55">
        <f t="shared" si="9"/>
        <v>0</v>
      </c>
      <c r="Y35" s="55">
        <f t="shared" si="3"/>
        <v>0</v>
      </c>
      <c r="Z35" s="25" t="b">
        <f>AND($L35="C",$C$7=Data!$G$24)</f>
        <v>0</v>
      </c>
      <c r="AA35" s="25" t="b">
        <f>AND($L35="C",$C$7=Data!$G$23)</f>
        <v>0</v>
      </c>
      <c r="AB35" s="55">
        <f t="shared" si="10"/>
        <v>0</v>
      </c>
      <c r="AC35" s="55">
        <f t="shared" si="4"/>
        <v>0</v>
      </c>
      <c r="AE35" s="55">
        <f t="shared" si="11"/>
        <v>0</v>
      </c>
      <c r="AG35" s="125" t="b">
        <f>OR(AND($C$5=Data!$G$24,K35="A"),AND($C$6=Data!$G$24,K35="B"),AND($C$7=Data!$G$24,K35="C"))*COUNTIFS(B:B,B35,K:K,K35,B:B,"&lt;&gt;"&amp;"",C:C,"&lt;&gt;"&amp;"")&gt;1</f>
        <v>0</v>
      </c>
      <c r="AH35" s="125" t="b">
        <f t="shared" si="12"/>
        <v>0</v>
      </c>
      <c r="AI35" s="55">
        <f t="shared" si="13"/>
        <v>0</v>
      </c>
    </row>
    <row r="36" spans="1:35" ht="30.75" customHeight="1" x14ac:dyDescent="0.25">
      <c r="A36" s="57"/>
      <c r="B36" s="57"/>
      <c r="C36" s="59"/>
      <c r="D36" s="119"/>
      <c r="E36" s="43"/>
      <c r="F36" s="43"/>
      <c r="G36" s="58"/>
      <c r="H36" s="123"/>
      <c r="I36" s="132"/>
      <c r="J36" s="135">
        <f t="shared" si="5"/>
        <v>0</v>
      </c>
      <c r="K36" s="64" t="str">
        <f t="shared" si="0"/>
        <v>0</v>
      </c>
      <c r="L36" s="65" t="str">
        <f t="shared" si="1"/>
        <v>0</v>
      </c>
      <c r="M36" s="55">
        <f>SUMIFS($J:$J,$C:$C,Data!$B$6,$B:$B,$B36)</f>
        <v>0</v>
      </c>
      <c r="N36" s="55">
        <f>SUMIFS($J:$J,$C:$C,Data!$B$7,$B:$B,$B36)</f>
        <v>0</v>
      </c>
      <c r="O36" s="55">
        <f>SUMIFS($J:$J,$C:$C,Data!$B$8,$B:$B,$B36)</f>
        <v>0</v>
      </c>
      <c r="P36" s="55">
        <f t="shared" si="6"/>
        <v>0</v>
      </c>
      <c r="Q36" s="55">
        <f t="shared" si="7"/>
        <v>0</v>
      </c>
      <c r="R36" s="25" t="b">
        <f>AND($L36="A",$C$5=Data!$G$24)</f>
        <v>0</v>
      </c>
      <c r="S36" s="25" t="b">
        <f>AND($L36="A",$C$5=Data!$G$23)</f>
        <v>0</v>
      </c>
      <c r="T36" s="55">
        <f t="shared" si="8"/>
        <v>0</v>
      </c>
      <c r="U36" s="55">
        <f t="shared" si="2"/>
        <v>0</v>
      </c>
      <c r="V36" s="25" t="b">
        <f>AND($L36="B",$C$6=Data!$G$24)</f>
        <v>0</v>
      </c>
      <c r="W36" s="25" t="b">
        <f>AND($L36="B",$C$6=Data!$G$23)</f>
        <v>0</v>
      </c>
      <c r="X36" s="55">
        <f t="shared" si="9"/>
        <v>0</v>
      </c>
      <c r="Y36" s="55">
        <f t="shared" si="3"/>
        <v>0</v>
      </c>
      <c r="Z36" s="25" t="b">
        <f>AND($L36="C",$C$7=Data!$G$24)</f>
        <v>0</v>
      </c>
      <c r="AA36" s="25" t="b">
        <f>AND($L36="C",$C$7=Data!$G$23)</f>
        <v>0</v>
      </c>
      <c r="AB36" s="55">
        <f t="shared" si="10"/>
        <v>0</v>
      </c>
      <c r="AC36" s="55">
        <f t="shared" si="4"/>
        <v>0</v>
      </c>
      <c r="AE36" s="55">
        <f t="shared" si="11"/>
        <v>0</v>
      </c>
      <c r="AG36" s="125" t="b">
        <f>OR(AND($C$5=Data!$G$24,K36="A"),AND($C$6=Data!$G$24,K36="B"),AND($C$7=Data!$G$24,K36="C"))*COUNTIFS(B:B,B36,K:K,K36,B:B,"&lt;&gt;"&amp;"",C:C,"&lt;&gt;"&amp;"")&gt;1</f>
        <v>0</v>
      </c>
      <c r="AH36" s="125" t="b">
        <f t="shared" si="12"/>
        <v>0</v>
      </c>
      <c r="AI36" s="55">
        <f t="shared" si="13"/>
        <v>0</v>
      </c>
    </row>
    <row r="37" spans="1:35" ht="30.75" customHeight="1" x14ac:dyDescent="0.25">
      <c r="A37" s="57"/>
      <c r="B37" s="57"/>
      <c r="C37" s="59"/>
      <c r="D37" s="119"/>
      <c r="E37" s="43"/>
      <c r="F37" s="43"/>
      <c r="G37" s="58"/>
      <c r="H37" s="123"/>
      <c r="I37" s="132"/>
      <c r="J37" s="135">
        <f t="shared" si="5"/>
        <v>0</v>
      </c>
      <c r="K37" s="64" t="str">
        <f t="shared" si="0"/>
        <v>0</v>
      </c>
      <c r="L37" s="65" t="str">
        <f t="shared" si="1"/>
        <v>0</v>
      </c>
      <c r="M37" s="55">
        <f>SUMIFS($J:$J,$C:$C,Data!$B$6,$B:$B,$B37)</f>
        <v>0</v>
      </c>
      <c r="N37" s="55">
        <f>SUMIFS($J:$J,$C:$C,Data!$B$7,$B:$B,$B37)</f>
        <v>0</v>
      </c>
      <c r="O37" s="55">
        <f>SUMIFS($J:$J,$C:$C,Data!$B$8,$B:$B,$B37)</f>
        <v>0</v>
      </c>
      <c r="P37" s="55">
        <f t="shared" si="6"/>
        <v>0</v>
      </c>
      <c r="Q37" s="55">
        <f t="shared" si="7"/>
        <v>0</v>
      </c>
      <c r="R37" s="25" t="b">
        <f>AND($L37="A",$C$5=Data!$G$24)</f>
        <v>0</v>
      </c>
      <c r="S37" s="25" t="b">
        <f>AND($L37="A",$C$5=Data!$G$23)</f>
        <v>0</v>
      </c>
      <c r="T37" s="55">
        <f t="shared" si="8"/>
        <v>0</v>
      </c>
      <c r="U37" s="55">
        <f t="shared" si="2"/>
        <v>0</v>
      </c>
      <c r="V37" s="25" t="b">
        <f>AND($L37="B",$C$6=Data!$G$24)</f>
        <v>0</v>
      </c>
      <c r="W37" s="25" t="b">
        <f>AND($L37="B",$C$6=Data!$G$23)</f>
        <v>0</v>
      </c>
      <c r="X37" s="55">
        <f t="shared" si="9"/>
        <v>0</v>
      </c>
      <c r="Y37" s="55">
        <f t="shared" si="3"/>
        <v>0</v>
      </c>
      <c r="Z37" s="25" t="b">
        <f>AND($L37="C",$C$7=Data!$G$24)</f>
        <v>0</v>
      </c>
      <c r="AA37" s="25" t="b">
        <f>AND($L37="C",$C$7=Data!$G$23)</f>
        <v>0</v>
      </c>
      <c r="AB37" s="55">
        <f t="shared" si="10"/>
        <v>0</v>
      </c>
      <c r="AC37" s="55">
        <f t="shared" si="4"/>
        <v>0</v>
      </c>
      <c r="AE37" s="55">
        <f t="shared" si="11"/>
        <v>0</v>
      </c>
      <c r="AG37" s="125" t="b">
        <f>OR(AND($C$5=Data!$G$24,K37="A"),AND($C$6=Data!$G$24,K37="B"),AND($C$7=Data!$G$24,K37="C"))*COUNTIFS(B:B,B37,K:K,K37,B:B,"&lt;&gt;"&amp;"",C:C,"&lt;&gt;"&amp;"")&gt;1</f>
        <v>0</v>
      </c>
      <c r="AH37" s="125" t="b">
        <f t="shared" si="12"/>
        <v>0</v>
      </c>
      <c r="AI37" s="55">
        <f t="shared" si="13"/>
        <v>0</v>
      </c>
    </row>
    <row r="38" spans="1:35" ht="30.75" customHeight="1" x14ac:dyDescent="0.25">
      <c r="A38" s="57"/>
      <c r="B38" s="57"/>
      <c r="C38" s="59"/>
      <c r="D38" s="119"/>
      <c r="E38" s="43"/>
      <c r="F38" s="43"/>
      <c r="G38" s="58"/>
      <c r="H38" s="123"/>
      <c r="I38" s="132"/>
      <c r="J38" s="135">
        <f t="shared" si="5"/>
        <v>0</v>
      </c>
      <c r="K38" s="64" t="str">
        <f t="shared" si="0"/>
        <v>0</v>
      </c>
      <c r="L38" s="65" t="str">
        <f t="shared" si="1"/>
        <v>0</v>
      </c>
      <c r="M38" s="55">
        <f>SUMIFS($J:$J,$C:$C,Data!$B$6,$B:$B,$B38)</f>
        <v>0</v>
      </c>
      <c r="N38" s="55">
        <f>SUMIFS($J:$J,$C:$C,Data!$B$7,$B:$B,$B38)</f>
        <v>0</v>
      </c>
      <c r="O38" s="55">
        <f>SUMIFS($J:$J,$C:$C,Data!$B$8,$B:$B,$B38)</f>
        <v>0</v>
      </c>
      <c r="P38" s="55">
        <f t="shared" si="6"/>
        <v>0</v>
      </c>
      <c r="Q38" s="55">
        <f t="shared" si="7"/>
        <v>0</v>
      </c>
      <c r="R38" s="25" t="b">
        <f>AND($L38="A",$C$5=Data!$G$24)</f>
        <v>0</v>
      </c>
      <c r="S38" s="25" t="b">
        <f>AND($L38="A",$C$5=Data!$G$23)</f>
        <v>0</v>
      </c>
      <c r="T38" s="55">
        <f t="shared" si="8"/>
        <v>0</v>
      </c>
      <c r="U38" s="55">
        <f t="shared" si="2"/>
        <v>0</v>
      </c>
      <c r="V38" s="25" t="b">
        <f>AND($L38="B",$C$6=Data!$G$24)</f>
        <v>0</v>
      </c>
      <c r="W38" s="25" t="b">
        <f>AND($L38="B",$C$6=Data!$G$23)</f>
        <v>0</v>
      </c>
      <c r="X38" s="55">
        <f t="shared" si="9"/>
        <v>0</v>
      </c>
      <c r="Y38" s="55">
        <f t="shared" si="3"/>
        <v>0</v>
      </c>
      <c r="Z38" s="25" t="b">
        <f>AND($L38="C",$C$7=Data!$G$24)</f>
        <v>0</v>
      </c>
      <c r="AA38" s="25" t="b">
        <f>AND($L38="C",$C$7=Data!$G$23)</f>
        <v>0</v>
      </c>
      <c r="AB38" s="55">
        <f t="shared" si="10"/>
        <v>0</v>
      </c>
      <c r="AC38" s="55">
        <f t="shared" si="4"/>
        <v>0</v>
      </c>
      <c r="AE38" s="55">
        <f t="shared" si="11"/>
        <v>0</v>
      </c>
      <c r="AG38" s="125" t="b">
        <f>OR(AND($C$5=Data!$G$24,K38="A"),AND($C$6=Data!$G$24,K38="B"),AND($C$7=Data!$G$24,K38="C"))*COUNTIFS(B:B,B38,K:K,K38,B:B,"&lt;&gt;"&amp;"",C:C,"&lt;&gt;"&amp;"")&gt;1</f>
        <v>0</v>
      </c>
      <c r="AH38" s="125" t="b">
        <f t="shared" si="12"/>
        <v>0</v>
      </c>
      <c r="AI38" s="55">
        <f t="shared" si="13"/>
        <v>0</v>
      </c>
    </row>
    <row r="39" spans="1:35" ht="30.75" customHeight="1" x14ac:dyDescent="0.25">
      <c r="A39" s="57"/>
      <c r="B39" s="57"/>
      <c r="C39" s="59"/>
      <c r="D39" s="119"/>
      <c r="E39" s="43"/>
      <c r="F39" s="43"/>
      <c r="G39" s="58"/>
      <c r="H39" s="123"/>
      <c r="I39" s="132"/>
      <c r="J39" s="135">
        <f t="shared" si="5"/>
        <v>0</v>
      </c>
      <c r="K39" s="64" t="str">
        <f t="shared" si="0"/>
        <v>0</v>
      </c>
      <c r="L39" s="65" t="str">
        <f t="shared" si="1"/>
        <v>0</v>
      </c>
      <c r="M39" s="55">
        <f>SUMIFS($J:$J,$C:$C,Data!$B$6,$B:$B,$B39)</f>
        <v>0</v>
      </c>
      <c r="N39" s="55">
        <f>SUMIFS($J:$J,$C:$C,Data!$B$7,$B:$B,$B39)</f>
        <v>0</v>
      </c>
      <c r="O39" s="55">
        <f>SUMIFS($J:$J,$C:$C,Data!$B$8,$B:$B,$B39)</f>
        <v>0</v>
      </c>
      <c r="P39" s="55">
        <f t="shared" si="6"/>
        <v>0</v>
      </c>
      <c r="Q39" s="55">
        <f t="shared" si="7"/>
        <v>0</v>
      </c>
      <c r="R39" s="25" t="b">
        <f>AND($L39="A",$C$5=Data!$G$24)</f>
        <v>0</v>
      </c>
      <c r="S39" s="25" t="b">
        <f>AND($L39="A",$C$5=Data!$G$23)</f>
        <v>0</v>
      </c>
      <c r="T39" s="55">
        <f t="shared" si="8"/>
        <v>0</v>
      </c>
      <c r="U39" s="55">
        <f t="shared" si="2"/>
        <v>0</v>
      </c>
      <c r="V39" s="25" t="b">
        <f>AND($L39="B",$C$6=Data!$G$24)</f>
        <v>0</v>
      </c>
      <c r="W39" s="25" t="b">
        <f>AND($L39="B",$C$6=Data!$G$23)</f>
        <v>0</v>
      </c>
      <c r="X39" s="55">
        <f t="shared" si="9"/>
        <v>0</v>
      </c>
      <c r="Y39" s="55">
        <f t="shared" si="3"/>
        <v>0</v>
      </c>
      <c r="Z39" s="25" t="b">
        <f>AND($L39="C",$C$7=Data!$G$24)</f>
        <v>0</v>
      </c>
      <c r="AA39" s="25" t="b">
        <f>AND($L39="C",$C$7=Data!$G$23)</f>
        <v>0</v>
      </c>
      <c r="AB39" s="55">
        <f t="shared" si="10"/>
        <v>0</v>
      </c>
      <c r="AC39" s="55">
        <f t="shared" si="4"/>
        <v>0</v>
      </c>
      <c r="AE39" s="55">
        <f t="shared" si="11"/>
        <v>0</v>
      </c>
      <c r="AG39" s="125" t="b">
        <f>OR(AND($C$5=Data!$G$24,K39="A"),AND($C$6=Data!$G$24,K39="B"),AND($C$7=Data!$G$24,K39="C"))*COUNTIFS(B:B,B39,K:K,K39,B:B,"&lt;&gt;"&amp;"",C:C,"&lt;&gt;"&amp;"")&gt;1</f>
        <v>0</v>
      </c>
      <c r="AH39" s="125" t="b">
        <f t="shared" si="12"/>
        <v>0</v>
      </c>
      <c r="AI39" s="55">
        <f t="shared" si="13"/>
        <v>0</v>
      </c>
    </row>
    <row r="40" spans="1:35" ht="30.75" customHeight="1" x14ac:dyDescent="0.25">
      <c r="A40" s="57"/>
      <c r="B40" s="57"/>
      <c r="C40" s="59"/>
      <c r="D40" s="119"/>
      <c r="E40" s="43"/>
      <c r="F40" s="43"/>
      <c r="G40" s="58"/>
      <c r="H40" s="123"/>
      <c r="I40" s="132"/>
      <c r="J40" s="135">
        <f t="shared" si="5"/>
        <v>0</v>
      </c>
      <c r="K40" s="64" t="str">
        <f t="shared" si="0"/>
        <v>0</v>
      </c>
      <c r="L40" s="65" t="str">
        <f t="shared" si="1"/>
        <v>0</v>
      </c>
      <c r="M40" s="55">
        <f>SUMIFS($J:$J,$C:$C,Data!$B$6,$B:$B,$B40)</f>
        <v>0</v>
      </c>
      <c r="N40" s="55">
        <f>SUMIFS($J:$J,$C:$C,Data!$B$7,$B:$B,$B40)</f>
        <v>0</v>
      </c>
      <c r="O40" s="55">
        <f>SUMIFS($J:$J,$C:$C,Data!$B$8,$B:$B,$B40)</f>
        <v>0</v>
      </c>
      <c r="P40" s="55">
        <f t="shared" si="6"/>
        <v>0</v>
      </c>
      <c r="Q40" s="55">
        <f t="shared" si="7"/>
        <v>0</v>
      </c>
      <c r="R40" s="25" t="b">
        <f>AND($L40="A",$C$5=Data!$G$24)</f>
        <v>0</v>
      </c>
      <c r="S40" s="25" t="b">
        <f>AND($L40="A",$C$5=Data!$G$23)</f>
        <v>0</v>
      </c>
      <c r="T40" s="55">
        <f t="shared" si="8"/>
        <v>0</v>
      </c>
      <c r="U40" s="55">
        <f t="shared" si="2"/>
        <v>0</v>
      </c>
      <c r="V40" s="25" t="b">
        <f>AND($L40="B",$C$6=Data!$G$24)</f>
        <v>0</v>
      </c>
      <c r="W40" s="25" t="b">
        <f>AND($L40="B",$C$6=Data!$G$23)</f>
        <v>0</v>
      </c>
      <c r="X40" s="55">
        <f t="shared" si="9"/>
        <v>0</v>
      </c>
      <c r="Y40" s="55">
        <f t="shared" si="3"/>
        <v>0</v>
      </c>
      <c r="Z40" s="25" t="b">
        <f>AND($L40="C",$C$7=Data!$G$24)</f>
        <v>0</v>
      </c>
      <c r="AA40" s="25" t="b">
        <f>AND($L40="C",$C$7=Data!$G$23)</f>
        <v>0</v>
      </c>
      <c r="AB40" s="55">
        <f t="shared" si="10"/>
        <v>0</v>
      </c>
      <c r="AC40" s="55">
        <f t="shared" si="4"/>
        <v>0</v>
      </c>
      <c r="AE40" s="55">
        <f t="shared" si="11"/>
        <v>0</v>
      </c>
      <c r="AG40" s="125" t="b">
        <f>OR(AND($C$5=Data!$G$24,K40="A"),AND($C$6=Data!$G$24,K40="B"),AND($C$7=Data!$G$24,K40="C"))*COUNTIFS(B:B,B40,K:K,K40,B:B,"&lt;&gt;"&amp;"",C:C,"&lt;&gt;"&amp;"")&gt;1</f>
        <v>0</v>
      </c>
      <c r="AH40" s="125" t="b">
        <f t="shared" si="12"/>
        <v>0</v>
      </c>
      <c r="AI40" s="55">
        <f t="shared" si="13"/>
        <v>0</v>
      </c>
    </row>
    <row r="41" spans="1:35" ht="30.75" customHeight="1" x14ac:dyDescent="0.25">
      <c r="A41" s="57"/>
      <c r="B41" s="57"/>
      <c r="C41" s="59"/>
      <c r="D41" s="119"/>
      <c r="E41" s="43"/>
      <c r="F41" s="43"/>
      <c r="G41" s="58"/>
      <c r="H41" s="123"/>
      <c r="I41" s="132"/>
      <c r="J41" s="135">
        <f t="shared" si="5"/>
        <v>0</v>
      </c>
      <c r="K41" s="64" t="str">
        <f t="shared" si="0"/>
        <v>0</v>
      </c>
      <c r="L41" s="65" t="str">
        <f t="shared" si="1"/>
        <v>0</v>
      </c>
      <c r="M41" s="55">
        <f>SUMIFS($J:$J,$C:$C,Data!$B$6,$B:$B,$B41)</f>
        <v>0</v>
      </c>
      <c r="N41" s="55">
        <f>SUMIFS($J:$J,$C:$C,Data!$B$7,$B:$B,$B41)</f>
        <v>0</v>
      </c>
      <c r="O41" s="55">
        <f>SUMIFS($J:$J,$C:$C,Data!$B$8,$B:$B,$B41)</f>
        <v>0</v>
      </c>
      <c r="P41" s="55">
        <f t="shared" si="6"/>
        <v>0</v>
      </c>
      <c r="Q41" s="55">
        <f t="shared" si="7"/>
        <v>0</v>
      </c>
      <c r="R41" s="25" t="b">
        <f>AND($L41="A",$C$5=Data!$G$24)</f>
        <v>0</v>
      </c>
      <c r="S41" s="25" t="b">
        <f>AND($L41="A",$C$5=Data!$G$23)</f>
        <v>0</v>
      </c>
      <c r="T41" s="55">
        <f t="shared" si="8"/>
        <v>0</v>
      </c>
      <c r="U41" s="55">
        <f t="shared" si="2"/>
        <v>0</v>
      </c>
      <c r="V41" s="25" t="b">
        <f>AND($L41="B",$C$6=Data!$G$24)</f>
        <v>0</v>
      </c>
      <c r="W41" s="25" t="b">
        <f>AND($L41="B",$C$6=Data!$G$23)</f>
        <v>0</v>
      </c>
      <c r="X41" s="55">
        <f t="shared" si="9"/>
        <v>0</v>
      </c>
      <c r="Y41" s="55">
        <f t="shared" si="3"/>
        <v>0</v>
      </c>
      <c r="Z41" s="25" t="b">
        <f>AND($L41="C",$C$7=Data!$G$24)</f>
        <v>0</v>
      </c>
      <c r="AA41" s="25" t="b">
        <f>AND($L41="C",$C$7=Data!$G$23)</f>
        <v>0</v>
      </c>
      <c r="AB41" s="55">
        <f t="shared" si="10"/>
        <v>0</v>
      </c>
      <c r="AC41" s="55">
        <f t="shared" si="4"/>
        <v>0</v>
      </c>
      <c r="AE41" s="55">
        <f t="shared" si="11"/>
        <v>0</v>
      </c>
      <c r="AG41" s="125" t="b">
        <f>OR(AND($C$5=Data!$G$24,K41="A"),AND($C$6=Data!$G$24,K41="B"),AND($C$7=Data!$G$24,K41="C"))*COUNTIFS(B:B,B41,K:K,K41,B:B,"&lt;&gt;"&amp;"",C:C,"&lt;&gt;"&amp;"")&gt;1</f>
        <v>0</v>
      </c>
      <c r="AH41" s="125" t="b">
        <f t="shared" si="12"/>
        <v>0</v>
      </c>
      <c r="AI41" s="55">
        <f t="shared" si="13"/>
        <v>0</v>
      </c>
    </row>
    <row r="42" spans="1:35" ht="30.75" customHeight="1" x14ac:dyDescent="0.25">
      <c r="A42" s="57"/>
      <c r="B42" s="57"/>
      <c r="C42" s="59"/>
      <c r="D42" s="119"/>
      <c r="E42" s="43"/>
      <c r="F42" s="43"/>
      <c r="G42" s="58"/>
      <c r="H42" s="123"/>
      <c r="I42" s="132"/>
      <c r="J42" s="135">
        <f t="shared" si="5"/>
        <v>0</v>
      </c>
      <c r="K42" s="64" t="str">
        <f t="shared" si="0"/>
        <v>0</v>
      </c>
      <c r="L42" s="65" t="str">
        <f t="shared" si="1"/>
        <v>0</v>
      </c>
      <c r="M42" s="55">
        <f>SUMIFS($J:$J,$C:$C,Data!$B$6,$B:$B,$B42)</f>
        <v>0</v>
      </c>
      <c r="N42" s="55">
        <f>SUMIFS($J:$J,$C:$C,Data!$B$7,$B:$B,$B42)</f>
        <v>0</v>
      </c>
      <c r="O42" s="55">
        <f>SUMIFS($J:$J,$C:$C,Data!$B$8,$B:$B,$B42)</f>
        <v>0</v>
      </c>
      <c r="P42" s="55">
        <f t="shared" si="6"/>
        <v>0</v>
      </c>
      <c r="Q42" s="55">
        <f t="shared" si="7"/>
        <v>0</v>
      </c>
      <c r="R42" s="25" t="b">
        <f>AND($L42="A",$C$5=Data!$G$24)</f>
        <v>0</v>
      </c>
      <c r="S42" s="25" t="b">
        <f>AND($L42="A",$C$5=Data!$G$23)</f>
        <v>0</v>
      </c>
      <c r="T42" s="55">
        <f t="shared" si="8"/>
        <v>0</v>
      </c>
      <c r="U42" s="55">
        <f t="shared" si="2"/>
        <v>0</v>
      </c>
      <c r="V42" s="25" t="b">
        <f>AND($L42="B",$C$6=Data!$G$24)</f>
        <v>0</v>
      </c>
      <c r="W42" s="25" t="b">
        <f>AND($L42="B",$C$6=Data!$G$23)</f>
        <v>0</v>
      </c>
      <c r="X42" s="55">
        <f t="shared" si="9"/>
        <v>0</v>
      </c>
      <c r="Y42" s="55">
        <f t="shared" si="3"/>
        <v>0</v>
      </c>
      <c r="Z42" s="25" t="b">
        <f>AND($L42="C",$C$7=Data!$G$24)</f>
        <v>0</v>
      </c>
      <c r="AA42" s="25" t="b">
        <f>AND($L42="C",$C$7=Data!$G$23)</f>
        <v>0</v>
      </c>
      <c r="AB42" s="55">
        <f t="shared" si="10"/>
        <v>0</v>
      </c>
      <c r="AC42" s="55">
        <f t="shared" si="4"/>
        <v>0</v>
      </c>
      <c r="AE42" s="55">
        <f t="shared" si="11"/>
        <v>0</v>
      </c>
      <c r="AG42" s="125" t="b">
        <f>OR(AND($C$5=Data!$G$24,K42="A"),AND($C$6=Data!$G$24,K42="B"),AND($C$7=Data!$G$24,K42="C"))*COUNTIFS(B:B,B42,K:K,K42,B:B,"&lt;&gt;"&amp;"",C:C,"&lt;&gt;"&amp;"")&gt;1</f>
        <v>0</v>
      </c>
      <c r="AH42" s="125" t="b">
        <f t="shared" si="12"/>
        <v>0</v>
      </c>
      <c r="AI42" s="55">
        <f t="shared" si="13"/>
        <v>0</v>
      </c>
    </row>
    <row r="43" spans="1:35" ht="30.75" customHeight="1" x14ac:dyDescent="0.25">
      <c r="A43" s="57"/>
      <c r="B43" s="57"/>
      <c r="C43" s="59"/>
      <c r="D43" s="119"/>
      <c r="E43" s="43"/>
      <c r="F43" s="43"/>
      <c r="G43" s="58"/>
      <c r="H43" s="123"/>
      <c r="I43" s="132"/>
      <c r="J43" s="135">
        <f t="shared" si="5"/>
        <v>0</v>
      </c>
      <c r="K43" s="64" t="str">
        <f t="shared" si="0"/>
        <v>0</v>
      </c>
      <c r="L43" s="65" t="str">
        <f t="shared" si="1"/>
        <v>0</v>
      </c>
      <c r="M43" s="55">
        <f>SUMIFS($J:$J,$C:$C,Data!$B$6,$B:$B,$B43)</f>
        <v>0</v>
      </c>
      <c r="N43" s="55">
        <f>SUMIFS($J:$J,$C:$C,Data!$B$7,$B:$B,$B43)</f>
        <v>0</v>
      </c>
      <c r="O43" s="55">
        <f>SUMIFS($J:$J,$C:$C,Data!$B$8,$B:$B,$B43)</f>
        <v>0</v>
      </c>
      <c r="P43" s="55">
        <f t="shared" si="6"/>
        <v>0</v>
      </c>
      <c r="Q43" s="55">
        <f t="shared" si="7"/>
        <v>0</v>
      </c>
      <c r="R43" s="25" t="b">
        <f>AND($L43="A",$C$5=Data!$G$24)</f>
        <v>0</v>
      </c>
      <c r="S43" s="25" t="b">
        <f>AND($L43="A",$C$5=Data!$G$23)</f>
        <v>0</v>
      </c>
      <c r="T43" s="55">
        <f t="shared" si="8"/>
        <v>0</v>
      </c>
      <c r="U43" s="55">
        <f t="shared" si="2"/>
        <v>0</v>
      </c>
      <c r="V43" s="25" t="b">
        <f>AND($L43="B",$C$6=Data!$G$24)</f>
        <v>0</v>
      </c>
      <c r="W43" s="25" t="b">
        <f>AND($L43="B",$C$6=Data!$G$23)</f>
        <v>0</v>
      </c>
      <c r="X43" s="55">
        <f t="shared" si="9"/>
        <v>0</v>
      </c>
      <c r="Y43" s="55">
        <f t="shared" si="3"/>
        <v>0</v>
      </c>
      <c r="Z43" s="25" t="b">
        <f>AND($L43="C",$C$7=Data!$G$24)</f>
        <v>0</v>
      </c>
      <c r="AA43" s="25" t="b">
        <f>AND($L43="C",$C$7=Data!$G$23)</f>
        <v>0</v>
      </c>
      <c r="AB43" s="55">
        <f t="shared" si="10"/>
        <v>0</v>
      </c>
      <c r="AC43" s="55">
        <f t="shared" si="4"/>
        <v>0</v>
      </c>
      <c r="AE43" s="55">
        <f t="shared" si="11"/>
        <v>0</v>
      </c>
      <c r="AG43" s="125" t="b">
        <f>OR(AND($C$5=Data!$G$24,K43="A"),AND($C$6=Data!$G$24,K43="B"),AND($C$7=Data!$G$24,K43="C"))*COUNTIFS(B:B,B43,K:K,K43,B:B,"&lt;&gt;"&amp;"",C:C,"&lt;&gt;"&amp;"")&gt;1</f>
        <v>0</v>
      </c>
      <c r="AH43" s="125" t="b">
        <f t="shared" si="12"/>
        <v>0</v>
      </c>
      <c r="AI43" s="55">
        <f t="shared" si="13"/>
        <v>0</v>
      </c>
    </row>
    <row r="44" spans="1:35" ht="30.75" customHeight="1" x14ac:dyDescent="0.25">
      <c r="A44" s="57"/>
      <c r="B44" s="57"/>
      <c r="C44" s="59"/>
      <c r="D44" s="119"/>
      <c r="E44" s="43"/>
      <c r="F44" s="43"/>
      <c r="G44" s="58"/>
      <c r="H44" s="123"/>
      <c r="I44" s="132"/>
      <c r="J44" s="135">
        <f t="shared" si="5"/>
        <v>0</v>
      </c>
      <c r="K44" s="64" t="str">
        <f t="shared" si="0"/>
        <v>0</v>
      </c>
      <c r="L44" s="65" t="str">
        <f t="shared" si="1"/>
        <v>0</v>
      </c>
      <c r="M44" s="55">
        <f>SUMIFS($J:$J,$C:$C,Data!$B$6,$B:$B,$B44)</f>
        <v>0</v>
      </c>
      <c r="N44" s="55">
        <f>SUMIFS($J:$J,$C:$C,Data!$B$7,$B:$B,$B44)</f>
        <v>0</v>
      </c>
      <c r="O44" s="55">
        <f>SUMIFS($J:$J,$C:$C,Data!$B$8,$B:$B,$B44)</f>
        <v>0</v>
      </c>
      <c r="P44" s="55">
        <f t="shared" si="6"/>
        <v>0</v>
      </c>
      <c r="Q44" s="55">
        <f t="shared" si="7"/>
        <v>0</v>
      </c>
      <c r="R44" s="25" t="b">
        <f>AND($L44="A",$C$5=Data!$G$24)</f>
        <v>0</v>
      </c>
      <c r="S44" s="25" t="b">
        <f>AND($L44="A",$C$5=Data!$G$23)</f>
        <v>0</v>
      </c>
      <c r="T44" s="55">
        <f t="shared" si="8"/>
        <v>0</v>
      </c>
      <c r="U44" s="55">
        <f t="shared" si="2"/>
        <v>0</v>
      </c>
      <c r="V44" s="25" t="b">
        <f>AND($L44="B",$C$6=Data!$G$24)</f>
        <v>0</v>
      </c>
      <c r="W44" s="25" t="b">
        <f>AND($L44="B",$C$6=Data!$G$23)</f>
        <v>0</v>
      </c>
      <c r="X44" s="55">
        <f t="shared" si="9"/>
        <v>0</v>
      </c>
      <c r="Y44" s="55">
        <f t="shared" si="3"/>
        <v>0</v>
      </c>
      <c r="Z44" s="25" t="b">
        <f>AND($L44="C",$C$7=Data!$G$24)</f>
        <v>0</v>
      </c>
      <c r="AA44" s="25" t="b">
        <f>AND($L44="C",$C$7=Data!$G$23)</f>
        <v>0</v>
      </c>
      <c r="AB44" s="55">
        <f t="shared" si="10"/>
        <v>0</v>
      </c>
      <c r="AC44" s="55">
        <f t="shared" si="4"/>
        <v>0</v>
      </c>
      <c r="AE44" s="55">
        <f t="shared" si="11"/>
        <v>0</v>
      </c>
      <c r="AG44" s="125" t="b">
        <f>OR(AND($C$5=Data!$G$24,K44="A"),AND($C$6=Data!$G$24,K44="B"),AND($C$7=Data!$G$24,K44="C"))*COUNTIFS(B:B,B44,K:K,K44,B:B,"&lt;&gt;"&amp;"",C:C,"&lt;&gt;"&amp;"")&gt;1</f>
        <v>0</v>
      </c>
      <c r="AH44" s="125" t="b">
        <f t="shared" si="12"/>
        <v>0</v>
      </c>
      <c r="AI44" s="55">
        <f t="shared" si="13"/>
        <v>0</v>
      </c>
    </row>
    <row r="45" spans="1:35" ht="30.75" customHeight="1" x14ac:dyDescent="0.25">
      <c r="A45" s="57"/>
      <c r="B45" s="57"/>
      <c r="C45" s="59"/>
      <c r="D45" s="119"/>
      <c r="E45" s="43"/>
      <c r="F45" s="43"/>
      <c r="G45" s="58"/>
      <c r="H45" s="123"/>
      <c r="I45" s="132"/>
      <c r="J45" s="135">
        <f t="shared" si="5"/>
        <v>0</v>
      </c>
      <c r="K45" s="64" t="str">
        <f t="shared" si="0"/>
        <v>0</v>
      </c>
      <c r="L45" s="65" t="str">
        <f t="shared" si="1"/>
        <v>0</v>
      </c>
      <c r="M45" s="55">
        <f>SUMIFS($J:$J,$C:$C,Data!$B$6,$B:$B,$B45)</f>
        <v>0</v>
      </c>
      <c r="N45" s="55">
        <f>SUMIFS($J:$J,$C:$C,Data!$B$7,$B:$B,$B45)</f>
        <v>0</v>
      </c>
      <c r="O45" s="55">
        <f>SUMIFS($J:$J,$C:$C,Data!$B$8,$B:$B,$B45)</f>
        <v>0</v>
      </c>
      <c r="P45" s="55">
        <f t="shared" si="6"/>
        <v>0</v>
      </c>
      <c r="Q45" s="55">
        <f t="shared" si="7"/>
        <v>0</v>
      </c>
      <c r="R45" s="25" t="b">
        <f>AND($L45="A",$C$5=Data!$G$24)</f>
        <v>0</v>
      </c>
      <c r="S45" s="25" t="b">
        <f>AND($L45="A",$C$5=Data!$G$23)</f>
        <v>0</v>
      </c>
      <c r="T45" s="55">
        <f t="shared" si="8"/>
        <v>0</v>
      </c>
      <c r="U45" s="55">
        <f t="shared" si="2"/>
        <v>0</v>
      </c>
      <c r="V45" s="25" t="b">
        <f>AND($L45="B",$C$6=Data!$G$24)</f>
        <v>0</v>
      </c>
      <c r="W45" s="25" t="b">
        <f>AND($L45="B",$C$6=Data!$G$23)</f>
        <v>0</v>
      </c>
      <c r="X45" s="55">
        <f t="shared" si="9"/>
        <v>0</v>
      </c>
      <c r="Y45" s="55">
        <f t="shared" si="3"/>
        <v>0</v>
      </c>
      <c r="Z45" s="25" t="b">
        <f>AND($L45="C",$C$7=Data!$G$24)</f>
        <v>0</v>
      </c>
      <c r="AA45" s="25" t="b">
        <f>AND($L45="C",$C$7=Data!$G$23)</f>
        <v>0</v>
      </c>
      <c r="AB45" s="55">
        <f t="shared" si="10"/>
        <v>0</v>
      </c>
      <c r="AC45" s="55">
        <f t="shared" si="4"/>
        <v>0</v>
      </c>
      <c r="AE45" s="55">
        <f t="shared" si="11"/>
        <v>0</v>
      </c>
      <c r="AG45" s="125" t="b">
        <f>OR(AND($C$5=Data!$G$24,K45="A"),AND($C$6=Data!$G$24,K45="B"),AND($C$7=Data!$G$24,K45="C"))*COUNTIFS(B:B,B45,K:K,K45,B:B,"&lt;&gt;"&amp;"",C:C,"&lt;&gt;"&amp;"")&gt;1</f>
        <v>0</v>
      </c>
      <c r="AH45" s="125" t="b">
        <f t="shared" si="12"/>
        <v>0</v>
      </c>
      <c r="AI45" s="55">
        <f t="shared" si="13"/>
        <v>0</v>
      </c>
    </row>
    <row r="46" spans="1:35" ht="30.75" customHeight="1" x14ac:dyDescent="0.25">
      <c r="A46" s="57"/>
      <c r="B46" s="57"/>
      <c r="C46" s="59"/>
      <c r="D46" s="119"/>
      <c r="E46" s="43"/>
      <c r="F46" s="43"/>
      <c r="G46" s="58"/>
      <c r="H46" s="123"/>
      <c r="I46" s="132"/>
      <c r="J46" s="135">
        <f t="shared" si="5"/>
        <v>0</v>
      </c>
      <c r="K46" s="64" t="str">
        <f t="shared" si="0"/>
        <v>0</v>
      </c>
      <c r="L46" s="65" t="str">
        <f t="shared" si="1"/>
        <v>0</v>
      </c>
      <c r="M46" s="55">
        <f>SUMIFS($J:$J,$C:$C,Data!$B$6,$B:$B,$B46)</f>
        <v>0</v>
      </c>
      <c r="N46" s="55">
        <f>SUMIFS($J:$J,$C:$C,Data!$B$7,$B:$B,$B46)</f>
        <v>0</v>
      </c>
      <c r="O46" s="55">
        <f>SUMIFS($J:$J,$C:$C,Data!$B$8,$B:$B,$B46)</f>
        <v>0</v>
      </c>
      <c r="P46" s="55">
        <f t="shared" si="6"/>
        <v>0</v>
      </c>
      <c r="Q46" s="55">
        <f t="shared" si="7"/>
        <v>0</v>
      </c>
      <c r="R46" s="25" t="b">
        <f>AND($L46="A",$C$5=Data!$G$24)</f>
        <v>0</v>
      </c>
      <c r="S46" s="25" t="b">
        <f>AND($L46="A",$C$5=Data!$G$23)</f>
        <v>0</v>
      </c>
      <c r="T46" s="55">
        <f t="shared" si="8"/>
        <v>0</v>
      </c>
      <c r="U46" s="55">
        <f t="shared" si="2"/>
        <v>0</v>
      </c>
      <c r="V46" s="25" t="b">
        <f>AND($L46="B",$C$6=Data!$G$24)</f>
        <v>0</v>
      </c>
      <c r="W46" s="25" t="b">
        <f>AND($L46="B",$C$6=Data!$G$23)</f>
        <v>0</v>
      </c>
      <c r="X46" s="55">
        <f t="shared" si="9"/>
        <v>0</v>
      </c>
      <c r="Y46" s="55">
        <f t="shared" si="3"/>
        <v>0</v>
      </c>
      <c r="Z46" s="25" t="b">
        <f>AND($L46="C",$C$7=Data!$G$24)</f>
        <v>0</v>
      </c>
      <c r="AA46" s="25" t="b">
        <f>AND($L46="C",$C$7=Data!$G$23)</f>
        <v>0</v>
      </c>
      <c r="AB46" s="55">
        <f t="shared" si="10"/>
        <v>0</v>
      </c>
      <c r="AC46" s="55">
        <f t="shared" si="4"/>
        <v>0</v>
      </c>
      <c r="AE46" s="55">
        <f t="shared" si="11"/>
        <v>0</v>
      </c>
      <c r="AG46" s="125" t="b">
        <f>OR(AND($C$5=Data!$G$24,K46="A"),AND($C$6=Data!$G$24,K46="B"),AND($C$7=Data!$G$24,K46="C"))*COUNTIFS(B:B,B46,K:K,K46,B:B,"&lt;&gt;"&amp;"",C:C,"&lt;&gt;"&amp;"")&gt;1</f>
        <v>0</v>
      </c>
      <c r="AH46" s="125" t="b">
        <f t="shared" si="12"/>
        <v>0</v>
      </c>
      <c r="AI46" s="55">
        <f t="shared" si="13"/>
        <v>0</v>
      </c>
    </row>
    <row r="47" spans="1:35" ht="30.75" customHeight="1" x14ac:dyDescent="0.25">
      <c r="A47" s="57"/>
      <c r="B47" s="57"/>
      <c r="C47" s="59"/>
      <c r="D47" s="119"/>
      <c r="E47" s="43"/>
      <c r="F47" s="43"/>
      <c r="G47" s="58"/>
      <c r="H47" s="123"/>
      <c r="I47" s="132"/>
      <c r="J47" s="135">
        <f t="shared" si="5"/>
        <v>0</v>
      </c>
      <c r="K47" s="64" t="str">
        <f t="shared" si="0"/>
        <v>0</v>
      </c>
      <c r="L47" s="65" t="str">
        <f t="shared" si="1"/>
        <v>0</v>
      </c>
      <c r="M47" s="55">
        <f>SUMIFS($J:$J,$C:$C,Data!$B$6,$B:$B,$B47)</f>
        <v>0</v>
      </c>
      <c r="N47" s="55">
        <f>SUMIFS($J:$J,$C:$C,Data!$B$7,$B:$B,$B47)</f>
        <v>0</v>
      </c>
      <c r="O47" s="55">
        <f>SUMIFS($J:$J,$C:$C,Data!$B$8,$B:$B,$B47)</f>
        <v>0</v>
      </c>
      <c r="P47" s="55">
        <f t="shared" si="6"/>
        <v>0</v>
      </c>
      <c r="Q47" s="55">
        <f t="shared" si="7"/>
        <v>0</v>
      </c>
      <c r="R47" s="25" t="b">
        <f>AND($L47="A",$C$5=Data!$G$24)</f>
        <v>0</v>
      </c>
      <c r="S47" s="25" t="b">
        <f>AND($L47="A",$C$5=Data!$G$23)</f>
        <v>0</v>
      </c>
      <c r="T47" s="55">
        <f t="shared" si="8"/>
        <v>0</v>
      </c>
      <c r="U47" s="55">
        <f t="shared" si="2"/>
        <v>0</v>
      </c>
      <c r="V47" s="25" t="b">
        <f>AND($L47="B",$C$6=Data!$G$24)</f>
        <v>0</v>
      </c>
      <c r="W47" s="25" t="b">
        <f>AND($L47="B",$C$6=Data!$G$23)</f>
        <v>0</v>
      </c>
      <c r="X47" s="55">
        <f t="shared" si="9"/>
        <v>0</v>
      </c>
      <c r="Y47" s="55">
        <f t="shared" si="3"/>
        <v>0</v>
      </c>
      <c r="Z47" s="25" t="b">
        <f>AND($L47="C",$C$7=Data!$G$24)</f>
        <v>0</v>
      </c>
      <c r="AA47" s="25" t="b">
        <f>AND($L47="C",$C$7=Data!$G$23)</f>
        <v>0</v>
      </c>
      <c r="AB47" s="55">
        <f t="shared" si="10"/>
        <v>0</v>
      </c>
      <c r="AC47" s="55">
        <f t="shared" si="4"/>
        <v>0</v>
      </c>
      <c r="AE47" s="55">
        <f t="shared" si="11"/>
        <v>0</v>
      </c>
      <c r="AG47" s="125" t="b">
        <f>OR(AND($C$5=Data!$G$24,K47="A"),AND($C$6=Data!$G$24,K47="B"),AND($C$7=Data!$G$24,K47="C"))*COUNTIFS(B:B,B47,K:K,K47,B:B,"&lt;&gt;"&amp;"",C:C,"&lt;&gt;"&amp;"")&gt;1</f>
        <v>0</v>
      </c>
      <c r="AH47" s="125" t="b">
        <f t="shared" si="12"/>
        <v>0</v>
      </c>
      <c r="AI47" s="55">
        <f t="shared" si="13"/>
        <v>0</v>
      </c>
    </row>
    <row r="48" spans="1:35" ht="30.75" customHeight="1" x14ac:dyDescent="0.25">
      <c r="A48" s="57"/>
      <c r="B48" s="57"/>
      <c r="C48" s="59"/>
      <c r="D48" s="119"/>
      <c r="E48" s="43"/>
      <c r="F48" s="43"/>
      <c r="G48" s="58"/>
      <c r="H48" s="123"/>
      <c r="I48" s="132"/>
      <c r="J48" s="135">
        <f t="shared" si="5"/>
        <v>0</v>
      </c>
      <c r="K48" s="64" t="str">
        <f t="shared" si="0"/>
        <v>0</v>
      </c>
      <c r="L48" s="65" t="str">
        <f t="shared" si="1"/>
        <v>0</v>
      </c>
      <c r="M48" s="55">
        <f>SUMIFS($J:$J,$C:$C,Data!$B$6,$B:$B,$B48)</f>
        <v>0</v>
      </c>
      <c r="N48" s="55">
        <f>SUMIFS($J:$J,$C:$C,Data!$B$7,$B:$B,$B48)</f>
        <v>0</v>
      </c>
      <c r="O48" s="55">
        <f>SUMIFS($J:$J,$C:$C,Data!$B$8,$B:$B,$B48)</f>
        <v>0</v>
      </c>
      <c r="P48" s="55">
        <f t="shared" si="6"/>
        <v>0</v>
      </c>
      <c r="Q48" s="55">
        <f t="shared" si="7"/>
        <v>0</v>
      </c>
      <c r="R48" s="25" t="b">
        <f>AND($L48="A",$C$5=Data!$G$24)</f>
        <v>0</v>
      </c>
      <c r="S48" s="25" t="b">
        <f>AND($L48="A",$C$5=Data!$G$23)</f>
        <v>0</v>
      </c>
      <c r="T48" s="55">
        <f t="shared" si="8"/>
        <v>0</v>
      </c>
      <c r="U48" s="55">
        <f t="shared" si="2"/>
        <v>0</v>
      </c>
      <c r="V48" s="25" t="b">
        <f>AND($L48="B",$C$6=Data!$G$24)</f>
        <v>0</v>
      </c>
      <c r="W48" s="25" t="b">
        <f>AND($L48="B",$C$6=Data!$G$23)</f>
        <v>0</v>
      </c>
      <c r="X48" s="55">
        <f t="shared" si="9"/>
        <v>0</v>
      </c>
      <c r="Y48" s="55">
        <f t="shared" si="3"/>
        <v>0</v>
      </c>
      <c r="Z48" s="25" t="b">
        <f>AND($L48="C",$C$7=Data!$G$24)</f>
        <v>0</v>
      </c>
      <c r="AA48" s="25" t="b">
        <f>AND($L48="C",$C$7=Data!$G$23)</f>
        <v>0</v>
      </c>
      <c r="AB48" s="55">
        <f t="shared" si="10"/>
        <v>0</v>
      </c>
      <c r="AC48" s="55">
        <f t="shared" si="4"/>
        <v>0</v>
      </c>
      <c r="AE48" s="55">
        <f t="shared" si="11"/>
        <v>0</v>
      </c>
      <c r="AG48" s="125" t="b">
        <f>OR(AND($C$5=Data!$G$24,K48="A"),AND($C$6=Data!$G$24,K48="B"),AND($C$7=Data!$G$24,K48="C"))*COUNTIFS(B:B,B48,K:K,K48,B:B,"&lt;&gt;"&amp;"",C:C,"&lt;&gt;"&amp;"")&gt;1</f>
        <v>0</v>
      </c>
      <c r="AH48" s="125" t="b">
        <f t="shared" si="12"/>
        <v>0</v>
      </c>
      <c r="AI48" s="55">
        <f t="shared" si="13"/>
        <v>0</v>
      </c>
    </row>
    <row r="49" spans="1:35" ht="30.75" customHeight="1" x14ac:dyDescent="0.25">
      <c r="A49" s="57"/>
      <c r="B49" s="57"/>
      <c r="C49" s="59"/>
      <c r="D49" s="119"/>
      <c r="E49" s="43"/>
      <c r="F49" s="43"/>
      <c r="G49" s="58"/>
      <c r="H49" s="123"/>
      <c r="I49" s="132"/>
      <c r="J49" s="135">
        <f t="shared" si="5"/>
        <v>0</v>
      </c>
      <c r="K49" s="64" t="str">
        <f t="shared" si="0"/>
        <v>0</v>
      </c>
      <c r="L49" s="65" t="str">
        <f t="shared" si="1"/>
        <v>0</v>
      </c>
      <c r="M49" s="55">
        <f>SUMIFS($J:$J,$C:$C,Data!$B$6,$B:$B,$B49)</f>
        <v>0</v>
      </c>
      <c r="N49" s="55">
        <f>SUMIFS($J:$J,$C:$C,Data!$B$7,$B:$B,$B49)</f>
        <v>0</v>
      </c>
      <c r="O49" s="55">
        <f>SUMIFS($J:$J,$C:$C,Data!$B$8,$B:$B,$B49)</f>
        <v>0</v>
      </c>
      <c r="P49" s="55">
        <f t="shared" si="6"/>
        <v>0</v>
      </c>
      <c r="Q49" s="55">
        <f t="shared" si="7"/>
        <v>0</v>
      </c>
      <c r="R49" s="25" t="b">
        <f>AND($L49="A",$C$5=Data!$G$24)</f>
        <v>0</v>
      </c>
      <c r="S49" s="25" t="b">
        <f>AND($L49="A",$C$5=Data!$G$23)</f>
        <v>0</v>
      </c>
      <c r="T49" s="55">
        <f t="shared" si="8"/>
        <v>0</v>
      </c>
      <c r="U49" s="55">
        <f t="shared" si="2"/>
        <v>0</v>
      </c>
      <c r="V49" s="25" t="b">
        <f>AND($L49="B",$C$6=Data!$G$24)</f>
        <v>0</v>
      </c>
      <c r="W49" s="25" t="b">
        <f>AND($L49="B",$C$6=Data!$G$23)</f>
        <v>0</v>
      </c>
      <c r="X49" s="55">
        <f t="shared" si="9"/>
        <v>0</v>
      </c>
      <c r="Y49" s="55">
        <f t="shared" si="3"/>
        <v>0</v>
      </c>
      <c r="Z49" s="25" t="b">
        <f>AND($L49="C",$C$7=Data!$G$24)</f>
        <v>0</v>
      </c>
      <c r="AA49" s="25" t="b">
        <f>AND($L49="C",$C$7=Data!$G$23)</f>
        <v>0</v>
      </c>
      <c r="AB49" s="55">
        <f t="shared" si="10"/>
        <v>0</v>
      </c>
      <c r="AC49" s="55">
        <f t="shared" si="4"/>
        <v>0</v>
      </c>
      <c r="AE49" s="55">
        <f t="shared" si="11"/>
        <v>0</v>
      </c>
      <c r="AG49" s="125" t="b">
        <f>OR(AND($C$5=Data!$G$24,K49="A"),AND($C$6=Data!$G$24,K49="B"),AND($C$7=Data!$G$24,K49="C"))*COUNTIFS(B:B,B49,K:K,K49,B:B,"&lt;&gt;"&amp;"",C:C,"&lt;&gt;"&amp;"")&gt;1</f>
        <v>0</v>
      </c>
      <c r="AH49" s="125" t="b">
        <f t="shared" si="12"/>
        <v>0</v>
      </c>
      <c r="AI49" s="55">
        <f t="shared" si="13"/>
        <v>0</v>
      </c>
    </row>
    <row r="50" spans="1:35" ht="30.75" customHeight="1" x14ac:dyDescent="0.25">
      <c r="A50" s="57"/>
      <c r="B50" s="57"/>
      <c r="C50" s="59"/>
      <c r="D50" s="119"/>
      <c r="E50" s="43"/>
      <c r="F50" s="43"/>
      <c r="G50" s="58"/>
      <c r="H50" s="123"/>
      <c r="I50" s="132"/>
      <c r="J50" s="135">
        <f t="shared" si="5"/>
        <v>0</v>
      </c>
      <c r="K50" s="64" t="str">
        <f t="shared" si="0"/>
        <v>0</v>
      </c>
      <c r="L50" s="65" t="str">
        <f t="shared" si="1"/>
        <v>0</v>
      </c>
      <c r="M50" s="55">
        <f>SUMIFS($J:$J,$C:$C,Data!$B$6,$B:$B,$B50)</f>
        <v>0</v>
      </c>
      <c r="N50" s="55">
        <f>SUMIFS($J:$J,$C:$C,Data!$B$7,$B:$B,$B50)</f>
        <v>0</v>
      </c>
      <c r="O50" s="55">
        <f>SUMIFS($J:$J,$C:$C,Data!$B$8,$B:$B,$B50)</f>
        <v>0</v>
      </c>
      <c r="P50" s="55">
        <f t="shared" si="6"/>
        <v>0</v>
      </c>
      <c r="Q50" s="55">
        <f t="shared" si="7"/>
        <v>0</v>
      </c>
      <c r="R50" s="25" t="b">
        <f>AND($L50="A",$C$5=Data!$G$24)</f>
        <v>0</v>
      </c>
      <c r="S50" s="25" t="b">
        <f>AND($L50="A",$C$5=Data!$G$23)</f>
        <v>0</v>
      </c>
      <c r="T50" s="55">
        <f t="shared" si="8"/>
        <v>0</v>
      </c>
      <c r="U50" s="55">
        <f t="shared" si="2"/>
        <v>0</v>
      </c>
      <c r="V50" s="25" t="b">
        <f>AND($L50="B",$C$6=Data!$G$24)</f>
        <v>0</v>
      </c>
      <c r="W50" s="25" t="b">
        <f>AND($L50="B",$C$6=Data!$G$23)</f>
        <v>0</v>
      </c>
      <c r="X50" s="55">
        <f t="shared" si="9"/>
        <v>0</v>
      </c>
      <c r="Y50" s="55">
        <f t="shared" si="3"/>
        <v>0</v>
      </c>
      <c r="Z50" s="25" t="b">
        <f>AND($L50="C",$C$7=Data!$G$24)</f>
        <v>0</v>
      </c>
      <c r="AA50" s="25" t="b">
        <f>AND($L50="C",$C$7=Data!$G$23)</f>
        <v>0</v>
      </c>
      <c r="AB50" s="55">
        <f t="shared" si="10"/>
        <v>0</v>
      </c>
      <c r="AC50" s="55">
        <f t="shared" si="4"/>
        <v>0</v>
      </c>
      <c r="AE50" s="55">
        <f t="shared" si="11"/>
        <v>0</v>
      </c>
      <c r="AG50" s="125" t="b">
        <f>OR(AND($C$5=Data!$G$24,K50="A"),AND($C$6=Data!$G$24,K50="B"),AND($C$7=Data!$G$24,K50="C"))*COUNTIFS(B:B,B50,K:K,K50,B:B,"&lt;&gt;"&amp;"",C:C,"&lt;&gt;"&amp;"")&gt;1</f>
        <v>0</v>
      </c>
      <c r="AH50" s="125" t="b">
        <f t="shared" si="12"/>
        <v>0</v>
      </c>
      <c r="AI50" s="55">
        <f t="shared" si="13"/>
        <v>0</v>
      </c>
    </row>
    <row r="51" spans="1:35" ht="30.75" customHeight="1" x14ac:dyDescent="0.25">
      <c r="A51" s="57"/>
      <c r="B51" s="57"/>
      <c r="C51" s="59"/>
      <c r="D51" s="119"/>
      <c r="E51" s="43"/>
      <c r="F51" s="43"/>
      <c r="G51" s="58"/>
      <c r="H51" s="123"/>
      <c r="I51" s="132"/>
      <c r="J51" s="135">
        <f t="shared" si="5"/>
        <v>0</v>
      </c>
      <c r="K51" s="64" t="str">
        <f t="shared" si="0"/>
        <v>0</v>
      </c>
      <c r="L51" s="65" t="str">
        <f t="shared" si="1"/>
        <v>0</v>
      </c>
      <c r="M51" s="55">
        <f>SUMIFS($J:$J,$C:$C,Data!$B$6,$B:$B,$B51)</f>
        <v>0</v>
      </c>
      <c r="N51" s="55">
        <f>SUMIFS($J:$J,$C:$C,Data!$B$7,$B:$B,$B51)</f>
        <v>0</v>
      </c>
      <c r="O51" s="55">
        <f>SUMIFS($J:$J,$C:$C,Data!$B$8,$B:$B,$B51)</f>
        <v>0</v>
      </c>
      <c r="P51" s="55">
        <f t="shared" si="6"/>
        <v>0</v>
      </c>
      <c r="Q51" s="55">
        <f t="shared" si="7"/>
        <v>0</v>
      </c>
      <c r="R51" s="25" t="b">
        <f>AND($L51="A",$C$5=Data!$G$24)</f>
        <v>0</v>
      </c>
      <c r="S51" s="25" t="b">
        <f>AND($L51="A",$C$5=Data!$G$23)</f>
        <v>0</v>
      </c>
      <c r="T51" s="55">
        <f t="shared" si="8"/>
        <v>0</v>
      </c>
      <c r="U51" s="55">
        <f t="shared" si="2"/>
        <v>0</v>
      </c>
      <c r="V51" s="25" t="b">
        <f>AND($L51="B",$C$6=Data!$G$24)</f>
        <v>0</v>
      </c>
      <c r="W51" s="25" t="b">
        <f>AND($L51="B",$C$6=Data!$G$23)</f>
        <v>0</v>
      </c>
      <c r="X51" s="55">
        <f t="shared" si="9"/>
        <v>0</v>
      </c>
      <c r="Y51" s="55">
        <f t="shared" si="3"/>
        <v>0</v>
      </c>
      <c r="Z51" s="25" t="b">
        <f>AND($L51="C",$C$7=Data!$G$24)</f>
        <v>0</v>
      </c>
      <c r="AA51" s="25" t="b">
        <f>AND($L51="C",$C$7=Data!$G$23)</f>
        <v>0</v>
      </c>
      <c r="AB51" s="55">
        <f t="shared" si="10"/>
        <v>0</v>
      </c>
      <c r="AC51" s="55">
        <f t="shared" si="4"/>
        <v>0</v>
      </c>
      <c r="AE51" s="55">
        <f t="shared" si="11"/>
        <v>0</v>
      </c>
      <c r="AG51" s="125" t="b">
        <f>OR(AND($C$5=Data!$G$24,K51="A"),AND($C$6=Data!$G$24,K51="B"),AND($C$7=Data!$G$24,K51="C"))*COUNTIFS(B:B,B51,K:K,K51,B:B,"&lt;&gt;"&amp;"",C:C,"&lt;&gt;"&amp;"")&gt;1</f>
        <v>0</v>
      </c>
      <c r="AH51" s="125" t="b">
        <f t="shared" si="12"/>
        <v>0</v>
      </c>
      <c r="AI51" s="55">
        <f t="shared" si="13"/>
        <v>0</v>
      </c>
    </row>
    <row r="52" spans="1:35" ht="30.75" customHeight="1" x14ac:dyDescent="0.25">
      <c r="A52" s="57"/>
      <c r="B52" s="57"/>
      <c r="C52" s="59"/>
      <c r="D52" s="119"/>
      <c r="E52" s="43"/>
      <c r="F52" s="43"/>
      <c r="G52" s="58"/>
      <c r="H52" s="123"/>
      <c r="I52" s="132"/>
      <c r="J52" s="135">
        <f t="shared" si="5"/>
        <v>0</v>
      </c>
      <c r="K52" s="64" t="str">
        <f t="shared" si="0"/>
        <v>0</v>
      </c>
      <c r="L52" s="65" t="str">
        <f t="shared" si="1"/>
        <v>0</v>
      </c>
      <c r="M52" s="55">
        <f>SUMIFS($J:$J,$C:$C,Data!$B$6,$B:$B,$B52)</f>
        <v>0</v>
      </c>
      <c r="N52" s="55">
        <f>SUMIFS($J:$J,$C:$C,Data!$B$7,$B:$B,$B52)</f>
        <v>0</v>
      </c>
      <c r="O52" s="55">
        <f>SUMIFS($J:$J,$C:$C,Data!$B$8,$B:$B,$B52)</f>
        <v>0</v>
      </c>
      <c r="P52" s="55">
        <f t="shared" si="6"/>
        <v>0</v>
      </c>
      <c r="Q52" s="55">
        <f t="shared" si="7"/>
        <v>0</v>
      </c>
      <c r="R52" s="25" t="b">
        <f>AND($L52="A",$C$5=Data!$G$24)</f>
        <v>0</v>
      </c>
      <c r="S52" s="25" t="b">
        <f>AND($L52="A",$C$5=Data!$G$23)</f>
        <v>0</v>
      </c>
      <c r="T52" s="55">
        <f t="shared" si="8"/>
        <v>0</v>
      </c>
      <c r="U52" s="55">
        <f t="shared" si="2"/>
        <v>0</v>
      </c>
      <c r="V52" s="25" t="b">
        <f>AND($L52="B",$C$6=Data!$G$24)</f>
        <v>0</v>
      </c>
      <c r="W52" s="25" t="b">
        <f>AND($L52="B",$C$6=Data!$G$23)</f>
        <v>0</v>
      </c>
      <c r="X52" s="55">
        <f t="shared" si="9"/>
        <v>0</v>
      </c>
      <c r="Y52" s="55">
        <f t="shared" si="3"/>
        <v>0</v>
      </c>
      <c r="Z52" s="25" t="b">
        <f>AND($L52="C",$C$7=Data!$G$24)</f>
        <v>0</v>
      </c>
      <c r="AA52" s="25" t="b">
        <f>AND($L52="C",$C$7=Data!$G$23)</f>
        <v>0</v>
      </c>
      <c r="AB52" s="55">
        <f t="shared" si="10"/>
        <v>0</v>
      </c>
      <c r="AC52" s="55">
        <f t="shared" si="4"/>
        <v>0</v>
      </c>
      <c r="AE52" s="55">
        <f t="shared" si="11"/>
        <v>0</v>
      </c>
      <c r="AG52" s="125" t="b">
        <f>OR(AND($C$5=Data!$G$24,K52="A"),AND($C$6=Data!$G$24,K52="B"),AND($C$7=Data!$G$24,K52="C"))*COUNTIFS(B:B,B52,K:K,K52,B:B,"&lt;&gt;"&amp;"",C:C,"&lt;&gt;"&amp;"")&gt;1</f>
        <v>0</v>
      </c>
      <c r="AH52" s="125" t="b">
        <f t="shared" si="12"/>
        <v>0</v>
      </c>
      <c r="AI52" s="55">
        <f t="shared" si="13"/>
        <v>0</v>
      </c>
    </row>
    <row r="53" spans="1:35" ht="30.75" customHeight="1" x14ac:dyDescent="0.25">
      <c r="A53" s="57"/>
      <c r="B53" s="57"/>
      <c r="C53" s="59"/>
      <c r="D53" s="119"/>
      <c r="E53" s="43"/>
      <c r="F53" s="43"/>
      <c r="G53" s="58"/>
      <c r="H53" s="123"/>
      <c r="I53" s="132"/>
      <c r="J53" s="135">
        <f t="shared" si="5"/>
        <v>0</v>
      </c>
      <c r="K53" s="64" t="str">
        <f t="shared" si="0"/>
        <v>0</v>
      </c>
      <c r="L53" s="65" t="str">
        <f t="shared" si="1"/>
        <v>0</v>
      </c>
      <c r="M53" s="55">
        <f>SUMIFS($J:$J,$C:$C,Data!$B$6,$B:$B,$B53)</f>
        <v>0</v>
      </c>
      <c r="N53" s="55">
        <f>SUMIFS($J:$J,$C:$C,Data!$B$7,$B:$B,$B53)</f>
        <v>0</v>
      </c>
      <c r="O53" s="55">
        <f>SUMIFS($J:$J,$C:$C,Data!$B$8,$B:$B,$B53)</f>
        <v>0</v>
      </c>
      <c r="P53" s="55">
        <f t="shared" si="6"/>
        <v>0</v>
      </c>
      <c r="Q53" s="55">
        <f t="shared" si="7"/>
        <v>0</v>
      </c>
      <c r="R53" s="25" t="b">
        <f>AND($L53="A",$C$5=Data!$G$24)</f>
        <v>0</v>
      </c>
      <c r="S53" s="25" t="b">
        <f>AND($L53="A",$C$5=Data!$G$23)</f>
        <v>0</v>
      </c>
      <c r="T53" s="55">
        <f t="shared" si="8"/>
        <v>0</v>
      </c>
      <c r="U53" s="55">
        <f t="shared" si="2"/>
        <v>0</v>
      </c>
      <c r="V53" s="25" t="b">
        <f>AND($L53="B",$C$6=Data!$G$24)</f>
        <v>0</v>
      </c>
      <c r="W53" s="25" t="b">
        <f>AND($L53="B",$C$6=Data!$G$23)</f>
        <v>0</v>
      </c>
      <c r="X53" s="55">
        <f t="shared" si="9"/>
        <v>0</v>
      </c>
      <c r="Y53" s="55">
        <f t="shared" si="3"/>
        <v>0</v>
      </c>
      <c r="Z53" s="25" t="b">
        <f>AND($L53="C",$C$7=Data!$G$24)</f>
        <v>0</v>
      </c>
      <c r="AA53" s="25" t="b">
        <f>AND($L53="C",$C$7=Data!$G$23)</f>
        <v>0</v>
      </c>
      <c r="AB53" s="55">
        <f t="shared" si="10"/>
        <v>0</v>
      </c>
      <c r="AC53" s="55">
        <f t="shared" si="4"/>
        <v>0</v>
      </c>
      <c r="AE53" s="55">
        <f t="shared" si="11"/>
        <v>0</v>
      </c>
      <c r="AG53" s="125" t="b">
        <f>OR(AND($C$5=Data!$G$24,K53="A"),AND($C$6=Data!$G$24,K53="B"),AND($C$7=Data!$G$24,K53="C"))*COUNTIFS(B:B,B53,K:K,K53,B:B,"&lt;&gt;"&amp;"",C:C,"&lt;&gt;"&amp;"")&gt;1</f>
        <v>0</v>
      </c>
      <c r="AH53" s="125" t="b">
        <f t="shared" si="12"/>
        <v>0</v>
      </c>
      <c r="AI53" s="55">
        <f t="shared" si="13"/>
        <v>0</v>
      </c>
    </row>
    <row r="54" spans="1:35" ht="30.75" customHeight="1" x14ac:dyDescent="0.25">
      <c r="A54" s="57"/>
      <c r="B54" s="57"/>
      <c r="C54" s="59"/>
      <c r="D54" s="119"/>
      <c r="E54" s="43"/>
      <c r="F54" s="43"/>
      <c r="G54" s="58"/>
      <c r="H54" s="123"/>
      <c r="I54" s="132"/>
      <c r="J54" s="135">
        <f t="shared" si="5"/>
        <v>0</v>
      </c>
      <c r="K54" s="64" t="str">
        <f t="shared" si="0"/>
        <v>0</v>
      </c>
      <c r="L54" s="65" t="str">
        <f t="shared" si="1"/>
        <v>0</v>
      </c>
      <c r="M54" s="55">
        <f>SUMIFS($J:$J,$C:$C,Data!$B$6,$B:$B,$B54)</f>
        <v>0</v>
      </c>
      <c r="N54" s="55">
        <f>SUMIFS($J:$J,$C:$C,Data!$B$7,$B:$B,$B54)</f>
        <v>0</v>
      </c>
      <c r="O54" s="55">
        <f>SUMIFS($J:$J,$C:$C,Data!$B$8,$B:$B,$B54)</f>
        <v>0</v>
      </c>
      <c r="P54" s="55">
        <f t="shared" si="6"/>
        <v>0</v>
      </c>
      <c r="Q54" s="55">
        <f t="shared" si="7"/>
        <v>0</v>
      </c>
      <c r="R54" s="25" t="b">
        <f>AND($L54="A",$C$5=Data!$G$24)</f>
        <v>0</v>
      </c>
      <c r="S54" s="25" t="b">
        <f>AND($L54="A",$C$5=Data!$G$23)</f>
        <v>0</v>
      </c>
      <c r="T54" s="55">
        <f t="shared" si="8"/>
        <v>0</v>
      </c>
      <c r="U54" s="55">
        <f t="shared" si="2"/>
        <v>0</v>
      </c>
      <c r="V54" s="25" t="b">
        <f>AND($L54="B",$C$6=Data!$G$24)</f>
        <v>0</v>
      </c>
      <c r="W54" s="25" t="b">
        <f>AND($L54="B",$C$6=Data!$G$23)</f>
        <v>0</v>
      </c>
      <c r="X54" s="55">
        <f t="shared" si="9"/>
        <v>0</v>
      </c>
      <c r="Y54" s="55">
        <f t="shared" si="3"/>
        <v>0</v>
      </c>
      <c r="Z54" s="25" t="b">
        <f>AND($L54="C",$C$7=Data!$G$24)</f>
        <v>0</v>
      </c>
      <c r="AA54" s="25" t="b">
        <f>AND($L54="C",$C$7=Data!$G$23)</f>
        <v>0</v>
      </c>
      <c r="AB54" s="55">
        <f t="shared" si="10"/>
        <v>0</v>
      </c>
      <c r="AC54" s="55">
        <f t="shared" si="4"/>
        <v>0</v>
      </c>
      <c r="AE54" s="55">
        <f t="shared" si="11"/>
        <v>0</v>
      </c>
      <c r="AG54" s="125" t="b">
        <f>OR(AND($C$5=Data!$G$24,K54="A"),AND($C$6=Data!$G$24,K54="B"),AND($C$7=Data!$G$24,K54="C"))*COUNTIFS(B:B,B54,K:K,K54,B:B,"&lt;&gt;"&amp;"",C:C,"&lt;&gt;"&amp;"")&gt;1</f>
        <v>0</v>
      </c>
      <c r="AH54" s="125" t="b">
        <f t="shared" si="12"/>
        <v>0</v>
      </c>
      <c r="AI54" s="55">
        <f t="shared" si="13"/>
        <v>0</v>
      </c>
    </row>
    <row r="55" spans="1:35" ht="30.75" customHeight="1" x14ac:dyDescent="0.25">
      <c r="A55" s="57"/>
      <c r="B55" s="57"/>
      <c r="C55" s="59"/>
      <c r="D55" s="119"/>
      <c r="E55" s="43"/>
      <c r="F55" s="43"/>
      <c r="G55" s="58"/>
      <c r="H55" s="123"/>
      <c r="I55" s="132"/>
      <c r="J55" s="135">
        <f t="shared" si="5"/>
        <v>0</v>
      </c>
      <c r="K55" s="64" t="str">
        <f t="shared" si="0"/>
        <v>0</v>
      </c>
      <c r="L55" s="65" t="str">
        <f t="shared" si="1"/>
        <v>0</v>
      </c>
      <c r="M55" s="55">
        <f>SUMIFS($J:$J,$C:$C,Data!$B$6,$B:$B,$B55)</f>
        <v>0</v>
      </c>
      <c r="N55" s="55">
        <f>SUMIFS($J:$J,$C:$C,Data!$B$7,$B:$B,$B55)</f>
        <v>0</v>
      </c>
      <c r="O55" s="55">
        <f>SUMIFS($J:$J,$C:$C,Data!$B$8,$B:$B,$B55)</f>
        <v>0</v>
      </c>
      <c r="P55" s="55">
        <f t="shared" si="6"/>
        <v>0</v>
      </c>
      <c r="Q55" s="55">
        <f t="shared" si="7"/>
        <v>0</v>
      </c>
      <c r="R55" s="25" t="b">
        <f>AND($L55="A",$C$5=Data!$G$24)</f>
        <v>0</v>
      </c>
      <c r="S55" s="25" t="b">
        <f>AND($L55="A",$C$5=Data!$G$23)</f>
        <v>0</v>
      </c>
      <c r="T55" s="55">
        <f t="shared" si="8"/>
        <v>0</v>
      </c>
      <c r="U55" s="55">
        <f t="shared" si="2"/>
        <v>0</v>
      </c>
      <c r="V55" s="25" t="b">
        <f>AND($L55="B",$C$6=Data!$G$24)</f>
        <v>0</v>
      </c>
      <c r="W55" s="25" t="b">
        <f>AND($L55="B",$C$6=Data!$G$23)</f>
        <v>0</v>
      </c>
      <c r="X55" s="55">
        <f t="shared" si="9"/>
        <v>0</v>
      </c>
      <c r="Y55" s="55">
        <f t="shared" si="3"/>
        <v>0</v>
      </c>
      <c r="Z55" s="25" t="b">
        <f>AND($L55="C",$C$7=Data!$G$24)</f>
        <v>0</v>
      </c>
      <c r="AA55" s="25" t="b">
        <f>AND($L55="C",$C$7=Data!$G$23)</f>
        <v>0</v>
      </c>
      <c r="AB55" s="55">
        <f t="shared" si="10"/>
        <v>0</v>
      </c>
      <c r="AC55" s="55">
        <f t="shared" si="4"/>
        <v>0</v>
      </c>
      <c r="AE55" s="55">
        <f t="shared" si="11"/>
        <v>0</v>
      </c>
      <c r="AG55" s="125" t="b">
        <f>OR(AND($C$5=Data!$G$24,K55="A"),AND($C$6=Data!$G$24,K55="B"),AND($C$7=Data!$G$24,K55="C"))*COUNTIFS(B:B,B55,K:K,K55,B:B,"&lt;&gt;"&amp;"",C:C,"&lt;&gt;"&amp;"")&gt;1</f>
        <v>0</v>
      </c>
      <c r="AH55" s="125" t="b">
        <f t="shared" si="12"/>
        <v>0</v>
      </c>
      <c r="AI55" s="55">
        <f t="shared" si="13"/>
        <v>0</v>
      </c>
    </row>
    <row r="56" spans="1:35" ht="30.75" customHeight="1" x14ac:dyDescent="0.25">
      <c r="A56" s="57"/>
      <c r="B56" s="57"/>
      <c r="C56" s="59"/>
      <c r="D56" s="119"/>
      <c r="E56" s="43"/>
      <c r="F56" s="43"/>
      <c r="G56" s="58"/>
      <c r="H56" s="123"/>
      <c r="I56" s="132"/>
      <c r="J56" s="135">
        <f t="shared" si="5"/>
        <v>0</v>
      </c>
      <c r="K56" s="64" t="str">
        <f t="shared" si="0"/>
        <v>0</v>
      </c>
      <c r="L56" s="65" t="str">
        <f t="shared" si="1"/>
        <v>0</v>
      </c>
      <c r="M56" s="55">
        <f>SUMIFS($J:$J,$C:$C,Data!$B$6,$B:$B,$B56)</f>
        <v>0</v>
      </c>
      <c r="N56" s="55">
        <f>SUMIFS($J:$J,$C:$C,Data!$B$7,$B:$B,$B56)</f>
        <v>0</v>
      </c>
      <c r="O56" s="55">
        <f>SUMIFS($J:$J,$C:$C,Data!$B$8,$B:$B,$B56)</f>
        <v>0</v>
      </c>
      <c r="P56" s="55">
        <f t="shared" si="6"/>
        <v>0</v>
      </c>
      <c r="Q56" s="55">
        <f t="shared" si="7"/>
        <v>0</v>
      </c>
      <c r="R56" s="25" t="b">
        <f>AND($L56="A",$C$5=Data!$G$24)</f>
        <v>0</v>
      </c>
      <c r="S56" s="25" t="b">
        <f>AND($L56="A",$C$5=Data!$G$23)</f>
        <v>0</v>
      </c>
      <c r="T56" s="55">
        <f t="shared" si="8"/>
        <v>0</v>
      </c>
      <c r="U56" s="55">
        <f t="shared" si="2"/>
        <v>0</v>
      </c>
      <c r="V56" s="25" t="b">
        <f>AND($L56="B",$C$6=Data!$G$24)</f>
        <v>0</v>
      </c>
      <c r="W56" s="25" t="b">
        <f>AND($L56="B",$C$6=Data!$G$23)</f>
        <v>0</v>
      </c>
      <c r="X56" s="55">
        <f t="shared" si="9"/>
        <v>0</v>
      </c>
      <c r="Y56" s="55">
        <f t="shared" si="3"/>
        <v>0</v>
      </c>
      <c r="Z56" s="25" t="b">
        <f>AND($L56="C",$C$7=Data!$G$24)</f>
        <v>0</v>
      </c>
      <c r="AA56" s="25" t="b">
        <f>AND($L56="C",$C$7=Data!$G$23)</f>
        <v>0</v>
      </c>
      <c r="AB56" s="55">
        <f t="shared" si="10"/>
        <v>0</v>
      </c>
      <c r="AC56" s="55">
        <f t="shared" si="4"/>
        <v>0</v>
      </c>
      <c r="AE56" s="55">
        <f t="shared" si="11"/>
        <v>0</v>
      </c>
      <c r="AG56" s="125" t="b">
        <f>OR(AND($C$5=Data!$G$24,K56="A"),AND($C$6=Data!$G$24,K56="B"),AND($C$7=Data!$G$24,K56="C"))*COUNTIFS(B:B,B56,K:K,K56,B:B,"&lt;&gt;"&amp;"",C:C,"&lt;&gt;"&amp;"")&gt;1</f>
        <v>0</v>
      </c>
      <c r="AH56" s="125" t="b">
        <f t="shared" si="12"/>
        <v>0</v>
      </c>
      <c r="AI56" s="55">
        <f t="shared" si="13"/>
        <v>0</v>
      </c>
    </row>
    <row r="57" spans="1:35" ht="30.75" customHeight="1" x14ac:dyDescent="0.25">
      <c r="A57" s="57"/>
      <c r="B57" s="57"/>
      <c r="C57" s="59"/>
      <c r="D57" s="119"/>
      <c r="E57" s="43"/>
      <c r="F57" s="43"/>
      <c r="G57" s="58"/>
      <c r="H57" s="123"/>
      <c r="I57" s="132"/>
      <c r="J57" s="135">
        <f t="shared" si="5"/>
        <v>0</v>
      </c>
      <c r="K57" s="64" t="str">
        <f t="shared" si="0"/>
        <v>0</v>
      </c>
      <c r="L57" s="65" t="str">
        <f t="shared" si="1"/>
        <v>0</v>
      </c>
      <c r="M57" s="55">
        <f>SUMIFS($J:$J,$C:$C,Data!$B$6,$B:$B,$B57)</f>
        <v>0</v>
      </c>
      <c r="N57" s="55">
        <f>SUMIFS($J:$J,$C:$C,Data!$B$7,$B:$B,$B57)</f>
        <v>0</v>
      </c>
      <c r="O57" s="55">
        <f>SUMIFS($J:$J,$C:$C,Data!$B$8,$B:$B,$B57)</f>
        <v>0</v>
      </c>
      <c r="P57" s="55">
        <f t="shared" si="6"/>
        <v>0</v>
      </c>
      <c r="Q57" s="55">
        <f t="shared" si="7"/>
        <v>0</v>
      </c>
      <c r="R57" s="25" t="b">
        <f>AND($L57="A",$C$5=Data!$G$24)</f>
        <v>0</v>
      </c>
      <c r="S57" s="25" t="b">
        <f>AND($L57="A",$C$5=Data!$G$23)</f>
        <v>0</v>
      </c>
      <c r="T57" s="55">
        <f t="shared" si="8"/>
        <v>0</v>
      </c>
      <c r="U57" s="55">
        <f t="shared" si="2"/>
        <v>0</v>
      </c>
      <c r="V57" s="25" t="b">
        <f>AND($L57="B",$C$6=Data!$G$24)</f>
        <v>0</v>
      </c>
      <c r="W57" s="25" t="b">
        <f>AND($L57="B",$C$6=Data!$G$23)</f>
        <v>0</v>
      </c>
      <c r="X57" s="55">
        <f t="shared" si="9"/>
        <v>0</v>
      </c>
      <c r="Y57" s="55">
        <f t="shared" si="3"/>
        <v>0</v>
      </c>
      <c r="Z57" s="25" t="b">
        <f>AND($L57="C",$C$7=Data!$G$24)</f>
        <v>0</v>
      </c>
      <c r="AA57" s="25" t="b">
        <f>AND($L57="C",$C$7=Data!$G$23)</f>
        <v>0</v>
      </c>
      <c r="AB57" s="55">
        <f t="shared" si="10"/>
        <v>0</v>
      </c>
      <c r="AC57" s="55">
        <f t="shared" si="4"/>
        <v>0</v>
      </c>
      <c r="AE57" s="55">
        <f t="shared" si="11"/>
        <v>0</v>
      </c>
      <c r="AG57" s="125" t="b">
        <f>OR(AND($C$5=Data!$G$24,K57="A"),AND($C$6=Data!$G$24,K57="B"),AND($C$7=Data!$G$24,K57="C"))*COUNTIFS(B:B,B57,K:K,K57,B:B,"&lt;&gt;"&amp;"",C:C,"&lt;&gt;"&amp;"")&gt;1</f>
        <v>0</v>
      </c>
      <c r="AH57" s="125" t="b">
        <f t="shared" si="12"/>
        <v>0</v>
      </c>
      <c r="AI57" s="55">
        <f t="shared" si="13"/>
        <v>0</v>
      </c>
    </row>
    <row r="58" spans="1:35" ht="30.75" customHeight="1" x14ac:dyDescent="0.25">
      <c r="A58" s="57"/>
      <c r="B58" s="57"/>
      <c r="C58" s="59"/>
      <c r="D58" s="119"/>
      <c r="E58" s="43"/>
      <c r="F58" s="43"/>
      <c r="G58" s="58"/>
      <c r="H58" s="123"/>
      <c r="I58" s="132"/>
      <c r="J58" s="135">
        <f t="shared" si="5"/>
        <v>0</v>
      </c>
      <c r="K58" s="64" t="str">
        <f t="shared" si="0"/>
        <v>0</v>
      </c>
      <c r="L58" s="65" t="str">
        <f t="shared" si="1"/>
        <v>0</v>
      </c>
      <c r="M58" s="55">
        <f>SUMIFS($J:$J,$C:$C,Data!$B$6,$B:$B,$B58)</f>
        <v>0</v>
      </c>
      <c r="N58" s="55">
        <f>SUMIFS($J:$J,$C:$C,Data!$B$7,$B:$B,$B58)</f>
        <v>0</v>
      </c>
      <c r="O58" s="55">
        <f>SUMIFS($J:$J,$C:$C,Data!$B$8,$B:$B,$B58)</f>
        <v>0</v>
      </c>
      <c r="P58" s="55">
        <f t="shared" si="6"/>
        <v>0</v>
      </c>
      <c r="Q58" s="55">
        <f t="shared" si="7"/>
        <v>0</v>
      </c>
      <c r="R58" s="25" t="b">
        <f>AND($L58="A",$C$5=Data!$G$24)</f>
        <v>0</v>
      </c>
      <c r="S58" s="25" t="b">
        <f>AND($L58="A",$C$5=Data!$G$23)</f>
        <v>0</v>
      </c>
      <c r="T58" s="55">
        <f t="shared" si="8"/>
        <v>0</v>
      </c>
      <c r="U58" s="55">
        <f t="shared" si="2"/>
        <v>0</v>
      </c>
      <c r="V58" s="25" t="b">
        <f>AND($L58="B",$C$6=Data!$G$24)</f>
        <v>0</v>
      </c>
      <c r="W58" s="25" t="b">
        <f>AND($L58="B",$C$6=Data!$G$23)</f>
        <v>0</v>
      </c>
      <c r="X58" s="55">
        <f t="shared" si="9"/>
        <v>0</v>
      </c>
      <c r="Y58" s="55">
        <f t="shared" si="3"/>
        <v>0</v>
      </c>
      <c r="Z58" s="25" t="b">
        <f>AND($L58="C",$C$7=Data!$G$24)</f>
        <v>0</v>
      </c>
      <c r="AA58" s="25" t="b">
        <f>AND($L58="C",$C$7=Data!$G$23)</f>
        <v>0</v>
      </c>
      <c r="AB58" s="55">
        <f t="shared" si="10"/>
        <v>0</v>
      </c>
      <c r="AC58" s="55">
        <f t="shared" si="4"/>
        <v>0</v>
      </c>
      <c r="AE58" s="55">
        <f t="shared" si="11"/>
        <v>0</v>
      </c>
      <c r="AG58" s="125" t="b">
        <f>OR(AND($C$5=Data!$G$24,K58="A"),AND($C$6=Data!$G$24,K58="B"),AND($C$7=Data!$G$24,K58="C"))*COUNTIFS(B:B,B58,K:K,K58,B:B,"&lt;&gt;"&amp;"",C:C,"&lt;&gt;"&amp;"")&gt;1</f>
        <v>0</v>
      </c>
      <c r="AH58" s="125" t="b">
        <f t="shared" si="12"/>
        <v>0</v>
      </c>
      <c r="AI58" s="55">
        <f t="shared" si="13"/>
        <v>0</v>
      </c>
    </row>
    <row r="59" spans="1:35" ht="30.75" customHeight="1" x14ac:dyDescent="0.25">
      <c r="A59" s="57"/>
      <c r="B59" s="57"/>
      <c r="C59" s="59"/>
      <c r="D59" s="119"/>
      <c r="E59" s="43"/>
      <c r="F59" s="43"/>
      <c r="G59" s="58"/>
      <c r="H59" s="123"/>
      <c r="I59" s="132"/>
      <c r="J59" s="135">
        <f t="shared" si="5"/>
        <v>0</v>
      </c>
      <c r="K59" s="64" t="str">
        <f t="shared" si="0"/>
        <v>0</v>
      </c>
      <c r="L59" s="65" t="str">
        <f t="shared" si="1"/>
        <v>0</v>
      </c>
      <c r="M59" s="55">
        <f>SUMIFS($J:$J,$C:$C,Data!$B$6,$B:$B,$B59)</f>
        <v>0</v>
      </c>
      <c r="N59" s="55">
        <f>SUMIFS($J:$J,$C:$C,Data!$B$7,$B:$B,$B59)</f>
        <v>0</v>
      </c>
      <c r="O59" s="55">
        <f>SUMIFS($J:$J,$C:$C,Data!$B$8,$B:$B,$B59)</f>
        <v>0</v>
      </c>
      <c r="P59" s="55">
        <f t="shared" si="6"/>
        <v>0</v>
      </c>
      <c r="Q59" s="55">
        <f t="shared" si="7"/>
        <v>0</v>
      </c>
      <c r="R59" s="25" t="b">
        <f>AND($L59="A",$C$5=Data!$G$24)</f>
        <v>0</v>
      </c>
      <c r="S59" s="25" t="b">
        <f>AND($L59="A",$C$5=Data!$G$23)</f>
        <v>0</v>
      </c>
      <c r="T59" s="55">
        <f t="shared" si="8"/>
        <v>0</v>
      </c>
      <c r="U59" s="55">
        <f t="shared" si="2"/>
        <v>0</v>
      </c>
      <c r="V59" s="25" t="b">
        <f>AND($L59="B",$C$6=Data!$G$24)</f>
        <v>0</v>
      </c>
      <c r="W59" s="25" t="b">
        <f>AND($L59="B",$C$6=Data!$G$23)</f>
        <v>0</v>
      </c>
      <c r="X59" s="55">
        <f t="shared" si="9"/>
        <v>0</v>
      </c>
      <c r="Y59" s="55">
        <f t="shared" si="3"/>
        <v>0</v>
      </c>
      <c r="Z59" s="25" t="b">
        <f>AND($L59="C",$C$7=Data!$G$24)</f>
        <v>0</v>
      </c>
      <c r="AA59" s="25" t="b">
        <f>AND($L59="C",$C$7=Data!$G$23)</f>
        <v>0</v>
      </c>
      <c r="AB59" s="55">
        <f t="shared" si="10"/>
        <v>0</v>
      </c>
      <c r="AC59" s="55">
        <f t="shared" si="4"/>
        <v>0</v>
      </c>
      <c r="AE59" s="55">
        <f t="shared" si="11"/>
        <v>0</v>
      </c>
      <c r="AG59" s="125" t="b">
        <f>OR(AND($C$5=Data!$G$24,K59="A"),AND($C$6=Data!$G$24,K59="B"),AND($C$7=Data!$G$24,K59="C"))*COUNTIFS(B:B,B59,K:K,K59,B:B,"&lt;&gt;"&amp;"",C:C,"&lt;&gt;"&amp;"")&gt;1</f>
        <v>0</v>
      </c>
      <c r="AH59" s="125" t="b">
        <f t="shared" si="12"/>
        <v>0</v>
      </c>
      <c r="AI59" s="55">
        <f t="shared" si="13"/>
        <v>0</v>
      </c>
    </row>
    <row r="60" spans="1:35" ht="30.75" customHeight="1" x14ac:dyDescent="0.25">
      <c r="A60" s="57"/>
      <c r="B60" s="57"/>
      <c r="C60" s="59"/>
      <c r="D60" s="119"/>
      <c r="E60" s="43"/>
      <c r="F60" s="43"/>
      <c r="G60" s="58"/>
      <c r="H60" s="123"/>
      <c r="I60" s="132"/>
      <c r="J60" s="135">
        <f t="shared" si="5"/>
        <v>0</v>
      </c>
      <c r="K60" s="64" t="str">
        <f t="shared" si="0"/>
        <v>0</v>
      </c>
      <c r="L60" s="65" t="str">
        <f t="shared" si="1"/>
        <v>0</v>
      </c>
      <c r="M60" s="55">
        <f>SUMIFS($J:$J,$C:$C,Data!$B$6,$B:$B,$B60)</f>
        <v>0</v>
      </c>
      <c r="N60" s="55">
        <f>SUMIFS($J:$J,$C:$C,Data!$B$7,$B:$B,$B60)</f>
        <v>0</v>
      </c>
      <c r="O60" s="55">
        <f>SUMIFS($J:$J,$C:$C,Data!$B$8,$B:$B,$B60)</f>
        <v>0</v>
      </c>
      <c r="P60" s="55">
        <f t="shared" si="6"/>
        <v>0</v>
      </c>
      <c r="Q60" s="55">
        <f t="shared" si="7"/>
        <v>0</v>
      </c>
      <c r="R60" s="25" t="b">
        <f>AND($L60="A",$C$5=Data!$G$24)</f>
        <v>0</v>
      </c>
      <c r="S60" s="25" t="b">
        <f>AND($L60="A",$C$5=Data!$G$23)</f>
        <v>0</v>
      </c>
      <c r="T60" s="55">
        <f t="shared" si="8"/>
        <v>0</v>
      </c>
      <c r="U60" s="55">
        <f t="shared" si="2"/>
        <v>0</v>
      </c>
      <c r="V60" s="25" t="b">
        <f>AND($L60="B",$C$6=Data!$G$24)</f>
        <v>0</v>
      </c>
      <c r="W60" s="25" t="b">
        <f>AND($L60="B",$C$6=Data!$G$23)</f>
        <v>0</v>
      </c>
      <c r="X60" s="55">
        <f t="shared" si="9"/>
        <v>0</v>
      </c>
      <c r="Y60" s="55">
        <f t="shared" si="3"/>
        <v>0</v>
      </c>
      <c r="Z60" s="25" t="b">
        <f>AND($L60="C",$C$7=Data!$G$24)</f>
        <v>0</v>
      </c>
      <c r="AA60" s="25" t="b">
        <f>AND($L60="C",$C$7=Data!$G$23)</f>
        <v>0</v>
      </c>
      <c r="AB60" s="55">
        <f t="shared" si="10"/>
        <v>0</v>
      </c>
      <c r="AC60" s="55">
        <f t="shared" si="4"/>
        <v>0</v>
      </c>
      <c r="AE60" s="55">
        <f t="shared" si="11"/>
        <v>0</v>
      </c>
      <c r="AG60" s="125" t="b">
        <f>OR(AND($C$5=Data!$G$24,K60="A"),AND($C$6=Data!$G$24,K60="B"),AND($C$7=Data!$G$24,K60="C"))*COUNTIFS(B:B,B60,K:K,K60,B:B,"&lt;&gt;"&amp;"",C:C,"&lt;&gt;"&amp;"")&gt;1</f>
        <v>0</v>
      </c>
      <c r="AH60" s="125" t="b">
        <f t="shared" si="12"/>
        <v>0</v>
      </c>
      <c r="AI60" s="55">
        <f t="shared" si="13"/>
        <v>0</v>
      </c>
    </row>
    <row r="61" spans="1:35" ht="30.75" customHeight="1" x14ac:dyDescent="0.25">
      <c r="A61" s="57"/>
      <c r="B61" s="57"/>
      <c r="C61" s="59"/>
      <c r="D61" s="119"/>
      <c r="E61" s="43"/>
      <c r="F61" s="43"/>
      <c r="G61" s="58"/>
      <c r="H61" s="123"/>
      <c r="I61" s="132"/>
      <c r="J61" s="135">
        <f t="shared" si="5"/>
        <v>0</v>
      </c>
      <c r="K61" s="64" t="str">
        <f t="shared" si="0"/>
        <v>0</v>
      </c>
      <c r="L61" s="65" t="str">
        <f t="shared" si="1"/>
        <v>0</v>
      </c>
      <c r="M61" s="55">
        <f>SUMIFS($J:$J,$C:$C,Data!$B$6,$B:$B,$B61)</f>
        <v>0</v>
      </c>
      <c r="N61" s="55">
        <f>SUMIFS($J:$J,$C:$C,Data!$B$7,$B:$B,$B61)</f>
        <v>0</v>
      </c>
      <c r="O61" s="55">
        <f>SUMIFS($J:$J,$C:$C,Data!$B$8,$B:$B,$B61)</f>
        <v>0</v>
      </c>
      <c r="P61" s="55">
        <f t="shared" si="6"/>
        <v>0</v>
      </c>
      <c r="Q61" s="55">
        <f t="shared" si="7"/>
        <v>0</v>
      </c>
      <c r="R61" s="25" t="b">
        <f>AND($L61="A",$C$5=Data!$G$24)</f>
        <v>0</v>
      </c>
      <c r="S61" s="25" t="b">
        <f>AND($L61="A",$C$5=Data!$G$23)</f>
        <v>0</v>
      </c>
      <c r="T61" s="55">
        <f t="shared" si="8"/>
        <v>0</v>
      </c>
      <c r="U61" s="55">
        <f t="shared" si="2"/>
        <v>0</v>
      </c>
      <c r="V61" s="25" t="b">
        <f>AND($L61="B",$C$6=Data!$G$24)</f>
        <v>0</v>
      </c>
      <c r="W61" s="25" t="b">
        <f>AND($L61="B",$C$6=Data!$G$23)</f>
        <v>0</v>
      </c>
      <c r="X61" s="55">
        <f t="shared" si="9"/>
        <v>0</v>
      </c>
      <c r="Y61" s="55">
        <f t="shared" si="3"/>
        <v>0</v>
      </c>
      <c r="Z61" s="25" t="b">
        <f>AND($L61="C",$C$7=Data!$G$24)</f>
        <v>0</v>
      </c>
      <c r="AA61" s="25" t="b">
        <f>AND($L61="C",$C$7=Data!$G$23)</f>
        <v>0</v>
      </c>
      <c r="AB61" s="55">
        <f t="shared" si="10"/>
        <v>0</v>
      </c>
      <c r="AC61" s="55">
        <f t="shared" si="4"/>
        <v>0</v>
      </c>
      <c r="AE61" s="55">
        <f t="shared" si="11"/>
        <v>0</v>
      </c>
      <c r="AG61" s="125" t="b">
        <f>OR(AND($C$5=Data!$G$24,K61="A"),AND($C$6=Data!$G$24,K61="B"),AND($C$7=Data!$G$24,K61="C"))*COUNTIFS(B:B,B61,K:K,K61,B:B,"&lt;&gt;"&amp;"",C:C,"&lt;&gt;"&amp;"")&gt;1</f>
        <v>0</v>
      </c>
      <c r="AH61" s="125" t="b">
        <f t="shared" si="12"/>
        <v>0</v>
      </c>
      <c r="AI61" s="55">
        <f t="shared" si="13"/>
        <v>0</v>
      </c>
    </row>
    <row r="62" spans="1:35" ht="30.75" customHeight="1" x14ac:dyDescent="0.25">
      <c r="A62" s="57"/>
      <c r="B62" s="57"/>
      <c r="C62" s="59"/>
      <c r="D62" s="119"/>
      <c r="E62" s="43"/>
      <c r="F62" s="43"/>
      <c r="G62" s="58"/>
      <c r="H62" s="123"/>
      <c r="I62" s="132"/>
      <c r="J62" s="135">
        <f t="shared" si="5"/>
        <v>0</v>
      </c>
      <c r="K62" s="64" t="str">
        <f t="shared" si="0"/>
        <v>0</v>
      </c>
      <c r="L62" s="65" t="str">
        <f t="shared" si="1"/>
        <v>0</v>
      </c>
      <c r="M62" s="55">
        <f>SUMIFS($J:$J,$C:$C,Data!$B$6,$B:$B,$B62)</f>
        <v>0</v>
      </c>
      <c r="N62" s="55">
        <f>SUMIFS($J:$J,$C:$C,Data!$B$7,$B:$B,$B62)</f>
        <v>0</v>
      </c>
      <c r="O62" s="55">
        <f>SUMIFS($J:$J,$C:$C,Data!$B$8,$B:$B,$B62)</f>
        <v>0</v>
      </c>
      <c r="P62" s="55">
        <f t="shared" si="6"/>
        <v>0</v>
      </c>
      <c r="Q62" s="55">
        <f t="shared" si="7"/>
        <v>0</v>
      </c>
      <c r="R62" s="25" t="b">
        <f>AND($L62="A",$C$5=Data!$G$24)</f>
        <v>0</v>
      </c>
      <c r="S62" s="25" t="b">
        <f>AND($L62="A",$C$5=Data!$G$23)</f>
        <v>0</v>
      </c>
      <c r="T62" s="55">
        <f t="shared" si="8"/>
        <v>0</v>
      </c>
      <c r="U62" s="55">
        <f t="shared" si="2"/>
        <v>0</v>
      </c>
      <c r="V62" s="25" t="b">
        <f>AND($L62="B",$C$6=Data!$G$24)</f>
        <v>0</v>
      </c>
      <c r="W62" s="25" t="b">
        <f>AND($L62="B",$C$6=Data!$G$23)</f>
        <v>0</v>
      </c>
      <c r="X62" s="55">
        <f t="shared" si="9"/>
        <v>0</v>
      </c>
      <c r="Y62" s="55">
        <f t="shared" si="3"/>
        <v>0</v>
      </c>
      <c r="Z62" s="25" t="b">
        <f>AND($L62="C",$C$7=Data!$G$24)</f>
        <v>0</v>
      </c>
      <c r="AA62" s="25" t="b">
        <f>AND($L62="C",$C$7=Data!$G$23)</f>
        <v>0</v>
      </c>
      <c r="AB62" s="55">
        <f t="shared" si="10"/>
        <v>0</v>
      </c>
      <c r="AC62" s="55">
        <f t="shared" si="4"/>
        <v>0</v>
      </c>
      <c r="AE62" s="55">
        <f t="shared" si="11"/>
        <v>0</v>
      </c>
      <c r="AG62" s="125" t="b">
        <f>OR(AND($C$5=Data!$G$24,K62="A"),AND($C$6=Data!$G$24,K62="B"),AND($C$7=Data!$G$24,K62="C"))*COUNTIFS(B:B,B62,K:K,K62,B:B,"&lt;&gt;"&amp;"",C:C,"&lt;&gt;"&amp;"")&gt;1</f>
        <v>0</v>
      </c>
      <c r="AH62" s="125" t="b">
        <f t="shared" si="12"/>
        <v>0</v>
      </c>
      <c r="AI62" s="55">
        <f t="shared" si="13"/>
        <v>0</v>
      </c>
    </row>
    <row r="63" spans="1:35" ht="30.75" customHeight="1" x14ac:dyDescent="0.25">
      <c r="A63" s="57"/>
      <c r="B63" s="57"/>
      <c r="C63" s="59"/>
      <c r="D63" s="119"/>
      <c r="E63" s="43"/>
      <c r="F63" s="43"/>
      <c r="G63" s="58"/>
      <c r="H63" s="123"/>
      <c r="I63" s="132"/>
      <c r="J63" s="135">
        <f t="shared" si="5"/>
        <v>0</v>
      </c>
      <c r="K63" s="64" t="str">
        <f t="shared" si="0"/>
        <v>0</v>
      </c>
      <c r="L63" s="65" t="str">
        <f t="shared" si="1"/>
        <v>0</v>
      </c>
      <c r="M63" s="55">
        <f>SUMIFS($J:$J,$C:$C,Data!$B$6,$B:$B,$B63)</f>
        <v>0</v>
      </c>
      <c r="N63" s="55">
        <f>SUMIFS($J:$J,$C:$C,Data!$B$7,$B:$B,$B63)</f>
        <v>0</v>
      </c>
      <c r="O63" s="55">
        <f>SUMIFS($J:$J,$C:$C,Data!$B$8,$B:$B,$B63)</f>
        <v>0</v>
      </c>
      <c r="P63" s="55">
        <f t="shared" si="6"/>
        <v>0</v>
      </c>
      <c r="Q63" s="55">
        <f t="shared" si="7"/>
        <v>0</v>
      </c>
      <c r="R63" s="25" t="b">
        <f>AND($L63="A",$C$5=Data!$G$24)</f>
        <v>0</v>
      </c>
      <c r="S63" s="25" t="b">
        <f>AND($L63="A",$C$5=Data!$G$23)</f>
        <v>0</v>
      </c>
      <c r="T63" s="55">
        <f t="shared" si="8"/>
        <v>0</v>
      </c>
      <c r="U63" s="55">
        <f t="shared" si="2"/>
        <v>0</v>
      </c>
      <c r="V63" s="25" t="b">
        <f>AND($L63="B",$C$6=Data!$G$24)</f>
        <v>0</v>
      </c>
      <c r="W63" s="25" t="b">
        <f>AND($L63="B",$C$6=Data!$G$23)</f>
        <v>0</v>
      </c>
      <c r="X63" s="55">
        <f t="shared" si="9"/>
        <v>0</v>
      </c>
      <c r="Y63" s="55">
        <f t="shared" si="3"/>
        <v>0</v>
      </c>
      <c r="Z63" s="25" t="b">
        <f>AND($L63="C",$C$7=Data!$G$24)</f>
        <v>0</v>
      </c>
      <c r="AA63" s="25" t="b">
        <f>AND($L63="C",$C$7=Data!$G$23)</f>
        <v>0</v>
      </c>
      <c r="AB63" s="55">
        <f t="shared" si="10"/>
        <v>0</v>
      </c>
      <c r="AC63" s="55">
        <f t="shared" si="4"/>
        <v>0</v>
      </c>
      <c r="AE63" s="55">
        <f t="shared" si="11"/>
        <v>0</v>
      </c>
      <c r="AG63" s="125" t="b">
        <f>OR(AND($C$5=Data!$G$24,K63="A"),AND($C$6=Data!$G$24,K63="B"),AND($C$7=Data!$G$24,K63="C"))*COUNTIFS(B:B,B63,K:K,K63,B:B,"&lt;&gt;"&amp;"",C:C,"&lt;&gt;"&amp;"")&gt;1</f>
        <v>0</v>
      </c>
      <c r="AH63" s="125" t="b">
        <f t="shared" si="12"/>
        <v>0</v>
      </c>
      <c r="AI63" s="55">
        <f t="shared" si="13"/>
        <v>0</v>
      </c>
    </row>
    <row r="64" spans="1:35" ht="30.75" customHeight="1" x14ac:dyDescent="0.25">
      <c r="A64" s="57"/>
      <c r="B64" s="57"/>
      <c r="C64" s="59"/>
      <c r="D64" s="119"/>
      <c r="E64" s="43"/>
      <c r="F64" s="43"/>
      <c r="G64" s="58"/>
      <c r="H64" s="123"/>
      <c r="I64" s="132"/>
      <c r="J64" s="135">
        <f t="shared" si="5"/>
        <v>0</v>
      </c>
      <c r="K64" s="64" t="str">
        <f t="shared" si="0"/>
        <v>0</v>
      </c>
      <c r="L64" s="65" t="str">
        <f t="shared" si="1"/>
        <v>0</v>
      </c>
      <c r="M64" s="55">
        <f>SUMIFS($J:$J,$C:$C,Data!$B$6,$B:$B,$B64)</f>
        <v>0</v>
      </c>
      <c r="N64" s="55">
        <f>SUMIFS($J:$J,$C:$C,Data!$B$7,$B:$B,$B64)</f>
        <v>0</v>
      </c>
      <c r="O64" s="55">
        <f>SUMIFS($J:$J,$C:$C,Data!$B$8,$B:$B,$B64)</f>
        <v>0</v>
      </c>
      <c r="P64" s="55">
        <f t="shared" si="6"/>
        <v>0</v>
      </c>
      <c r="Q64" s="55">
        <f t="shared" si="7"/>
        <v>0</v>
      </c>
      <c r="R64" s="25" t="b">
        <f>AND($L64="A",$C$5=Data!$G$24)</f>
        <v>0</v>
      </c>
      <c r="S64" s="25" t="b">
        <f>AND($L64="A",$C$5=Data!$G$23)</f>
        <v>0</v>
      </c>
      <c r="T64" s="55">
        <f t="shared" si="8"/>
        <v>0</v>
      </c>
      <c r="U64" s="55">
        <f t="shared" si="2"/>
        <v>0</v>
      </c>
      <c r="V64" s="25" t="b">
        <f>AND($L64="B",$C$6=Data!$G$24)</f>
        <v>0</v>
      </c>
      <c r="W64" s="25" t="b">
        <f>AND($L64="B",$C$6=Data!$G$23)</f>
        <v>0</v>
      </c>
      <c r="X64" s="55">
        <f t="shared" si="9"/>
        <v>0</v>
      </c>
      <c r="Y64" s="55">
        <f t="shared" si="3"/>
        <v>0</v>
      </c>
      <c r="Z64" s="25" t="b">
        <f>AND($L64="C",$C$7=Data!$G$24)</f>
        <v>0</v>
      </c>
      <c r="AA64" s="25" t="b">
        <f>AND($L64="C",$C$7=Data!$G$23)</f>
        <v>0</v>
      </c>
      <c r="AB64" s="55">
        <f t="shared" si="10"/>
        <v>0</v>
      </c>
      <c r="AC64" s="55">
        <f t="shared" si="4"/>
        <v>0</v>
      </c>
      <c r="AE64" s="55">
        <f t="shared" si="11"/>
        <v>0</v>
      </c>
      <c r="AG64" s="125" t="b">
        <f>OR(AND($C$5=Data!$G$24,K64="A"),AND($C$6=Data!$G$24,K64="B"),AND($C$7=Data!$G$24,K64="C"))*COUNTIFS(B:B,B64,K:K,K64,B:B,"&lt;&gt;"&amp;"",C:C,"&lt;&gt;"&amp;"")&gt;1</f>
        <v>0</v>
      </c>
      <c r="AH64" s="125" t="b">
        <f t="shared" si="12"/>
        <v>0</v>
      </c>
      <c r="AI64" s="55">
        <f t="shared" si="13"/>
        <v>0</v>
      </c>
    </row>
    <row r="65" spans="1:35" ht="30.75" customHeight="1" x14ac:dyDescent="0.25">
      <c r="A65" s="57"/>
      <c r="B65" s="57"/>
      <c r="C65" s="59"/>
      <c r="D65" s="119"/>
      <c r="E65" s="43"/>
      <c r="F65" s="43"/>
      <c r="G65" s="58"/>
      <c r="H65" s="123"/>
      <c r="I65" s="132"/>
      <c r="J65" s="135">
        <f t="shared" si="5"/>
        <v>0</v>
      </c>
      <c r="K65" s="64" t="str">
        <f t="shared" si="0"/>
        <v>0</v>
      </c>
      <c r="L65" s="65" t="str">
        <f t="shared" si="1"/>
        <v>0</v>
      </c>
      <c r="M65" s="55">
        <f>SUMIFS($J:$J,$C:$C,Data!$B$6,$B:$B,$B65)</f>
        <v>0</v>
      </c>
      <c r="N65" s="55">
        <f>SUMIFS($J:$J,$C:$C,Data!$B$7,$B:$B,$B65)</f>
        <v>0</v>
      </c>
      <c r="O65" s="55">
        <f>SUMIFS($J:$J,$C:$C,Data!$B$8,$B:$B,$B65)</f>
        <v>0</v>
      </c>
      <c r="P65" s="55">
        <f t="shared" si="6"/>
        <v>0</v>
      </c>
      <c r="Q65" s="55">
        <f t="shared" si="7"/>
        <v>0</v>
      </c>
      <c r="R65" s="25" t="b">
        <f>AND($L65="A",$C$5=Data!$G$24)</f>
        <v>0</v>
      </c>
      <c r="S65" s="25" t="b">
        <f>AND($L65="A",$C$5=Data!$G$23)</f>
        <v>0</v>
      </c>
      <c r="T65" s="55">
        <f t="shared" si="8"/>
        <v>0</v>
      </c>
      <c r="U65" s="55">
        <f t="shared" si="2"/>
        <v>0</v>
      </c>
      <c r="V65" s="25" t="b">
        <f>AND($L65="B",$C$6=Data!$G$24)</f>
        <v>0</v>
      </c>
      <c r="W65" s="25" t="b">
        <f>AND($L65="B",$C$6=Data!$G$23)</f>
        <v>0</v>
      </c>
      <c r="X65" s="55">
        <f t="shared" si="9"/>
        <v>0</v>
      </c>
      <c r="Y65" s="55">
        <f t="shared" si="3"/>
        <v>0</v>
      </c>
      <c r="Z65" s="25" t="b">
        <f>AND($L65="C",$C$7=Data!$G$24)</f>
        <v>0</v>
      </c>
      <c r="AA65" s="25" t="b">
        <f>AND($L65="C",$C$7=Data!$G$23)</f>
        <v>0</v>
      </c>
      <c r="AB65" s="55">
        <f t="shared" si="10"/>
        <v>0</v>
      </c>
      <c r="AC65" s="55">
        <f t="shared" si="4"/>
        <v>0</v>
      </c>
      <c r="AE65" s="55">
        <f t="shared" si="11"/>
        <v>0</v>
      </c>
      <c r="AG65" s="125" t="b">
        <f>OR(AND($C$5=Data!$G$24,K65="A"),AND($C$6=Data!$G$24,K65="B"),AND($C$7=Data!$G$24,K65="C"))*COUNTIFS(B:B,B65,K:K,K65,B:B,"&lt;&gt;"&amp;"",C:C,"&lt;&gt;"&amp;"")&gt;1</f>
        <v>0</v>
      </c>
      <c r="AH65" s="125" t="b">
        <f t="shared" si="12"/>
        <v>0</v>
      </c>
      <c r="AI65" s="55">
        <f t="shared" si="13"/>
        <v>0</v>
      </c>
    </row>
    <row r="66" spans="1:35" ht="30.75" customHeight="1" x14ac:dyDescent="0.25">
      <c r="A66" s="57"/>
      <c r="B66" s="57"/>
      <c r="C66" s="59"/>
      <c r="D66" s="119"/>
      <c r="E66" s="43"/>
      <c r="F66" s="43"/>
      <c r="G66" s="58"/>
      <c r="H66" s="123"/>
      <c r="I66" s="132"/>
      <c r="J66" s="135">
        <f t="shared" si="5"/>
        <v>0</v>
      </c>
      <c r="K66" s="64" t="str">
        <f t="shared" si="0"/>
        <v>0</v>
      </c>
      <c r="L66" s="65" t="str">
        <f t="shared" si="1"/>
        <v>0</v>
      </c>
      <c r="M66" s="55">
        <f>SUMIFS($J:$J,$C:$C,Data!$B$6,$B:$B,$B66)</f>
        <v>0</v>
      </c>
      <c r="N66" s="55">
        <f>SUMIFS($J:$J,$C:$C,Data!$B$7,$B:$B,$B66)</f>
        <v>0</v>
      </c>
      <c r="O66" s="55">
        <f>SUMIFS($J:$J,$C:$C,Data!$B$8,$B:$B,$B66)</f>
        <v>0</v>
      </c>
      <c r="P66" s="55">
        <f t="shared" si="6"/>
        <v>0</v>
      </c>
      <c r="Q66" s="55">
        <f t="shared" si="7"/>
        <v>0</v>
      </c>
      <c r="R66" s="25" t="b">
        <f>AND($L66="A",$C$5=Data!$G$24)</f>
        <v>0</v>
      </c>
      <c r="S66" s="25" t="b">
        <f>AND($L66="A",$C$5=Data!$G$23)</f>
        <v>0</v>
      </c>
      <c r="T66" s="55">
        <f t="shared" si="8"/>
        <v>0</v>
      </c>
      <c r="U66" s="55">
        <f t="shared" si="2"/>
        <v>0</v>
      </c>
      <c r="V66" s="25" t="b">
        <f>AND($L66="B",$C$6=Data!$G$24)</f>
        <v>0</v>
      </c>
      <c r="W66" s="25" t="b">
        <f>AND($L66="B",$C$6=Data!$G$23)</f>
        <v>0</v>
      </c>
      <c r="X66" s="55">
        <f t="shared" si="9"/>
        <v>0</v>
      </c>
      <c r="Y66" s="55">
        <f t="shared" si="3"/>
        <v>0</v>
      </c>
      <c r="Z66" s="25" t="b">
        <f>AND($L66="C",$C$7=Data!$G$24)</f>
        <v>0</v>
      </c>
      <c r="AA66" s="25" t="b">
        <f>AND($L66="C",$C$7=Data!$G$23)</f>
        <v>0</v>
      </c>
      <c r="AB66" s="55">
        <f t="shared" si="10"/>
        <v>0</v>
      </c>
      <c r="AC66" s="55">
        <f t="shared" si="4"/>
        <v>0</v>
      </c>
      <c r="AE66" s="55">
        <f t="shared" si="11"/>
        <v>0</v>
      </c>
      <c r="AG66" s="125" t="b">
        <f>OR(AND($C$5=Data!$G$24,K66="A"),AND($C$6=Data!$G$24,K66="B"),AND($C$7=Data!$G$24,K66="C"))*COUNTIFS(B:B,B66,K:K,K66,B:B,"&lt;&gt;"&amp;"",C:C,"&lt;&gt;"&amp;"")&gt;1</f>
        <v>0</v>
      </c>
      <c r="AH66" s="125" t="b">
        <f t="shared" si="12"/>
        <v>0</v>
      </c>
      <c r="AI66" s="55">
        <f t="shared" si="13"/>
        <v>0</v>
      </c>
    </row>
    <row r="67" spans="1:35" ht="30.75" customHeight="1" x14ac:dyDescent="0.25">
      <c r="A67" s="57"/>
      <c r="B67" s="57"/>
      <c r="C67" s="59"/>
      <c r="D67" s="119"/>
      <c r="E67" s="43"/>
      <c r="F67" s="43"/>
      <c r="G67" s="58"/>
      <c r="H67" s="123"/>
      <c r="I67" s="132"/>
      <c r="J67" s="135">
        <f t="shared" si="5"/>
        <v>0</v>
      </c>
      <c r="K67" s="64" t="str">
        <f t="shared" si="0"/>
        <v>0</v>
      </c>
      <c r="L67" s="65" t="str">
        <f t="shared" si="1"/>
        <v>0</v>
      </c>
      <c r="M67" s="55">
        <f>SUMIFS($J:$J,$C:$C,Data!$B$6,$B:$B,$B67)</f>
        <v>0</v>
      </c>
      <c r="N67" s="55">
        <f>SUMIFS($J:$J,$C:$C,Data!$B$7,$B:$B,$B67)</f>
        <v>0</v>
      </c>
      <c r="O67" s="55">
        <f>SUMIFS($J:$J,$C:$C,Data!$B$8,$B:$B,$B67)</f>
        <v>0</v>
      </c>
      <c r="P67" s="55">
        <f t="shared" si="6"/>
        <v>0</v>
      </c>
      <c r="Q67" s="55">
        <f t="shared" si="7"/>
        <v>0</v>
      </c>
      <c r="R67" s="25" t="b">
        <f>AND($L67="A",$C$5=Data!$G$24)</f>
        <v>0</v>
      </c>
      <c r="S67" s="25" t="b">
        <f>AND($L67="A",$C$5=Data!$G$23)</f>
        <v>0</v>
      </c>
      <c r="T67" s="55">
        <f t="shared" si="8"/>
        <v>0</v>
      </c>
      <c r="U67" s="55">
        <f t="shared" si="2"/>
        <v>0</v>
      </c>
      <c r="V67" s="25" t="b">
        <f>AND($L67="B",$C$6=Data!$G$24)</f>
        <v>0</v>
      </c>
      <c r="W67" s="25" t="b">
        <f>AND($L67="B",$C$6=Data!$G$23)</f>
        <v>0</v>
      </c>
      <c r="X67" s="55">
        <f t="shared" si="9"/>
        <v>0</v>
      </c>
      <c r="Y67" s="55">
        <f t="shared" si="3"/>
        <v>0</v>
      </c>
      <c r="Z67" s="25" t="b">
        <f>AND($L67="C",$C$7=Data!$G$24)</f>
        <v>0</v>
      </c>
      <c r="AA67" s="25" t="b">
        <f>AND($L67="C",$C$7=Data!$G$23)</f>
        <v>0</v>
      </c>
      <c r="AB67" s="55">
        <f t="shared" si="10"/>
        <v>0</v>
      </c>
      <c r="AC67" s="55">
        <f t="shared" si="4"/>
        <v>0</v>
      </c>
      <c r="AE67" s="55">
        <f t="shared" si="11"/>
        <v>0</v>
      </c>
      <c r="AG67" s="125" t="b">
        <f>OR(AND($C$5=Data!$G$24,K67="A"),AND($C$6=Data!$G$24,K67="B"),AND($C$7=Data!$G$24,K67="C"))*COUNTIFS(B:B,B67,K:K,K67,B:B,"&lt;&gt;"&amp;"",C:C,"&lt;&gt;"&amp;"")&gt;1</f>
        <v>0</v>
      </c>
      <c r="AH67" s="125" t="b">
        <f t="shared" si="12"/>
        <v>0</v>
      </c>
      <c r="AI67" s="55">
        <f t="shared" si="13"/>
        <v>0</v>
      </c>
    </row>
    <row r="68" spans="1:35" ht="30.75" customHeight="1" x14ac:dyDescent="0.25">
      <c r="A68" s="57"/>
      <c r="B68" s="57"/>
      <c r="C68" s="59"/>
      <c r="D68" s="119"/>
      <c r="E68" s="43"/>
      <c r="F68" s="43"/>
      <c r="G68" s="58"/>
      <c r="H68" s="123"/>
      <c r="I68" s="132"/>
      <c r="J68" s="135">
        <f t="shared" si="5"/>
        <v>0</v>
      </c>
      <c r="K68" s="64" t="str">
        <f t="shared" si="0"/>
        <v>0</v>
      </c>
      <c r="L68" s="65" t="str">
        <f t="shared" si="1"/>
        <v>0</v>
      </c>
      <c r="M68" s="55">
        <f>SUMIFS($J:$J,$C:$C,Data!$B$6,$B:$B,$B68)</f>
        <v>0</v>
      </c>
      <c r="N68" s="55">
        <f>SUMIFS($J:$J,$C:$C,Data!$B$7,$B:$B,$B68)</f>
        <v>0</v>
      </c>
      <c r="O68" s="55">
        <f>SUMIFS($J:$J,$C:$C,Data!$B$8,$B:$B,$B68)</f>
        <v>0</v>
      </c>
      <c r="P68" s="55">
        <f t="shared" si="6"/>
        <v>0</v>
      </c>
      <c r="Q68" s="55">
        <f t="shared" si="7"/>
        <v>0</v>
      </c>
      <c r="R68" s="25" t="b">
        <f>AND($L68="A",$C$5=Data!$G$24)</f>
        <v>0</v>
      </c>
      <c r="S68" s="25" t="b">
        <f>AND($L68="A",$C$5=Data!$G$23)</f>
        <v>0</v>
      </c>
      <c r="T68" s="55">
        <f t="shared" si="8"/>
        <v>0</v>
      </c>
      <c r="U68" s="55">
        <f t="shared" si="2"/>
        <v>0</v>
      </c>
      <c r="V68" s="25" t="b">
        <f>AND($L68="B",$C$6=Data!$G$24)</f>
        <v>0</v>
      </c>
      <c r="W68" s="25" t="b">
        <f>AND($L68="B",$C$6=Data!$G$23)</f>
        <v>0</v>
      </c>
      <c r="X68" s="55">
        <f t="shared" si="9"/>
        <v>0</v>
      </c>
      <c r="Y68" s="55">
        <f t="shared" si="3"/>
        <v>0</v>
      </c>
      <c r="Z68" s="25" t="b">
        <f>AND($L68="C",$C$7=Data!$G$24)</f>
        <v>0</v>
      </c>
      <c r="AA68" s="25" t="b">
        <f>AND($L68="C",$C$7=Data!$G$23)</f>
        <v>0</v>
      </c>
      <c r="AB68" s="55">
        <f t="shared" si="10"/>
        <v>0</v>
      </c>
      <c r="AC68" s="55">
        <f t="shared" si="4"/>
        <v>0</v>
      </c>
      <c r="AE68" s="55">
        <f t="shared" si="11"/>
        <v>0</v>
      </c>
      <c r="AG68" s="125" t="b">
        <f>OR(AND($C$5=Data!$G$24,K68="A"),AND($C$6=Data!$G$24,K68="B"),AND($C$7=Data!$G$24,K68="C"))*COUNTIFS(B:B,B68,K:K,K68,B:B,"&lt;&gt;"&amp;"",C:C,"&lt;&gt;"&amp;"")&gt;1</f>
        <v>0</v>
      </c>
      <c r="AH68" s="125" t="b">
        <f t="shared" si="12"/>
        <v>0</v>
      </c>
      <c r="AI68" s="55">
        <f t="shared" si="13"/>
        <v>0</v>
      </c>
    </row>
    <row r="69" spans="1:35" ht="30.75" customHeight="1" x14ac:dyDescent="0.25">
      <c r="A69" s="57"/>
      <c r="B69" s="57"/>
      <c r="C69" s="59"/>
      <c r="D69" s="119"/>
      <c r="E69" s="43"/>
      <c r="F69" s="43"/>
      <c r="G69" s="58"/>
      <c r="H69" s="123"/>
      <c r="I69" s="132"/>
      <c r="J69" s="135">
        <f t="shared" si="5"/>
        <v>0</v>
      </c>
      <c r="K69" s="64" t="str">
        <f t="shared" si="0"/>
        <v>0</v>
      </c>
      <c r="L69" s="65" t="str">
        <f t="shared" si="1"/>
        <v>0</v>
      </c>
      <c r="M69" s="55">
        <f>SUMIFS($J:$J,$C:$C,Data!$B$6,$B:$B,$B69)</f>
        <v>0</v>
      </c>
      <c r="N69" s="55">
        <f>SUMIFS($J:$J,$C:$C,Data!$B$7,$B:$B,$B69)</f>
        <v>0</v>
      </c>
      <c r="O69" s="55">
        <f>SUMIFS($J:$J,$C:$C,Data!$B$8,$B:$B,$B69)</f>
        <v>0</v>
      </c>
      <c r="P69" s="55">
        <f t="shared" si="6"/>
        <v>0</v>
      </c>
      <c r="Q69" s="55">
        <f t="shared" si="7"/>
        <v>0</v>
      </c>
      <c r="R69" s="25" t="b">
        <f>AND($L69="A",$C$5=Data!$G$24)</f>
        <v>0</v>
      </c>
      <c r="S69" s="25" t="b">
        <f>AND($L69="A",$C$5=Data!$G$23)</f>
        <v>0</v>
      </c>
      <c r="T69" s="55">
        <f t="shared" si="8"/>
        <v>0</v>
      </c>
      <c r="U69" s="55">
        <f t="shared" si="2"/>
        <v>0</v>
      </c>
      <c r="V69" s="25" t="b">
        <f>AND($L69="B",$C$6=Data!$G$24)</f>
        <v>0</v>
      </c>
      <c r="W69" s="25" t="b">
        <f>AND($L69="B",$C$6=Data!$G$23)</f>
        <v>0</v>
      </c>
      <c r="X69" s="55">
        <f t="shared" si="9"/>
        <v>0</v>
      </c>
      <c r="Y69" s="55">
        <f t="shared" si="3"/>
        <v>0</v>
      </c>
      <c r="Z69" s="25" t="b">
        <f>AND($L69="C",$C$7=Data!$G$24)</f>
        <v>0</v>
      </c>
      <c r="AA69" s="25" t="b">
        <f>AND($L69="C",$C$7=Data!$G$23)</f>
        <v>0</v>
      </c>
      <c r="AB69" s="55">
        <f t="shared" si="10"/>
        <v>0</v>
      </c>
      <c r="AC69" s="55">
        <f t="shared" si="4"/>
        <v>0</v>
      </c>
      <c r="AE69" s="55">
        <f t="shared" si="11"/>
        <v>0</v>
      </c>
      <c r="AG69" s="125" t="b">
        <f>OR(AND($C$5=Data!$G$24,K69="A"),AND($C$6=Data!$G$24,K69="B"),AND($C$7=Data!$G$24,K69="C"))*COUNTIFS(B:B,B69,K:K,K69,B:B,"&lt;&gt;"&amp;"",C:C,"&lt;&gt;"&amp;"")&gt;1</f>
        <v>0</v>
      </c>
      <c r="AH69" s="125" t="b">
        <f t="shared" si="12"/>
        <v>0</v>
      </c>
      <c r="AI69" s="55">
        <f t="shared" si="13"/>
        <v>0</v>
      </c>
    </row>
    <row r="70" spans="1:35" ht="30.75" customHeight="1" x14ac:dyDescent="0.25">
      <c r="A70" s="57"/>
      <c r="B70" s="57"/>
      <c r="C70" s="59"/>
      <c r="D70" s="119"/>
      <c r="E70" s="43"/>
      <c r="F70" s="43"/>
      <c r="G70" s="58"/>
      <c r="H70" s="123"/>
      <c r="I70" s="132"/>
      <c r="J70" s="135">
        <f t="shared" si="5"/>
        <v>0</v>
      </c>
      <c r="K70" s="64" t="str">
        <f t="shared" si="0"/>
        <v>0</v>
      </c>
      <c r="L70" s="65" t="str">
        <f t="shared" si="1"/>
        <v>0</v>
      </c>
      <c r="M70" s="55">
        <f>SUMIFS($J:$J,$C:$C,Data!$B$6,$B:$B,$B70)</f>
        <v>0</v>
      </c>
      <c r="N70" s="55">
        <f>SUMIFS($J:$J,$C:$C,Data!$B$7,$B:$B,$B70)</f>
        <v>0</v>
      </c>
      <c r="O70" s="55">
        <f>SUMIFS($J:$J,$C:$C,Data!$B$8,$B:$B,$B70)</f>
        <v>0</v>
      </c>
      <c r="P70" s="55">
        <f t="shared" si="6"/>
        <v>0</v>
      </c>
      <c r="Q70" s="55">
        <f t="shared" si="7"/>
        <v>0</v>
      </c>
      <c r="R70" s="25" t="b">
        <f>AND($L70="A",$C$5=Data!$G$24)</f>
        <v>0</v>
      </c>
      <c r="S70" s="25" t="b">
        <f>AND($L70="A",$C$5=Data!$G$23)</f>
        <v>0</v>
      </c>
      <c r="T70" s="55">
        <f t="shared" si="8"/>
        <v>0</v>
      </c>
      <c r="U70" s="55">
        <f t="shared" si="2"/>
        <v>0</v>
      </c>
      <c r="V70" s="25" t="b">
        <f>AND($L70="B",$C$6=Data!$G$24)</f>
        <v>0</v>
      </c>
      <c r="W70" s="25" t="b">
        <f>AND($L70="B",$C$6=Data!$G$23)</f>
        <v>0</v>
      </c>
      <c r="X70" s="55">
        <f t="shared" si="9"/>
        <v>0</v>
      </c>
      <c r="Y70" s="55">
        <f t="shared" si="3"/>
        <v>0</v>
      </c>
      <c r="Z70" s="25" t="b">
        <f>AND($L70="C",$C$7=Data!$G$24)</f>
        <v>0</v>
      </c>
      <c r="AA70" s="25" t="b">
        <f>AND($L70="C",$C$7=Data!$G$23)</f>
        <v>0</v>
      </c>
      <c r="AB70" s="55">
        <f t="shared" si="10"/>
        <v>0</v>
      </c>
      <c r="AC70" s="55">
        <f t="shared" si="4"/>
        <v>0</v>
      </c>
      <c r="AE70" s="55">
        <f t="shared" si="11"/>
        <v>0</v>
      </c>
      <c r="AG70" s="125" t="b">
        <f>OR(AND($C$5=Data!$G$24,K70="A"),AND($C$6=Data!$G$24,K70="B"),AND($C$7=Data!$G$24,K70="C"))*COUNTIFS(B:B,B70,K:K,K70,B:B,"&lt;&gt;"&amp;"",C:C,"&lt;&gt;"&amp;"")&gt;1</f>
        <v>0</v>
      </c>
      <c r="AH70" s="125" t="b">
        <f t="shared" si="12"/>
        <v>0</v>
      </c>
      <c r="AI70" s="55">
        <f t="shared" si="13"/>
        <v>0</v>
      </c>
    </row>
    <row r="71" spans="1:35" ht="30.75" customHeight="1" x14ac:dyDescent="0.25">
      <c r="A71" s="57"/>
      <c r="B71" s="57"/>
      <c r="C71" s="59"/>
      <c r="D71" s="119"/>
      <c r="E71" s="43"/>
      <c r="F71" s="43"/>
      <c r="G71" s="58"/>
      <c r="H71" s="123"/>
      <c r="I71" s="132"/>
      <c r="J71" s="135">
        <f t="shared" si="5"/>
        <v>0</v>
      </c>
      <c r="K71" s="64" t="str">
        <f t="shared" si="0"/>
        <v>0</v>
      </c>
      <c r="L71" s="65" t="str">
        <f t="shared" si="1"/>
        <v>0</v>
      </c>
      <c r="M71" s="55">
        <f>SUMIFS($J:$J,$C:$C,Data!$B$6,$B:$B,$B71)</f>
        <v>0</v>
      </c>
      <c r="N71" s="55">
        <f>SUMIFS($J:$J,$C:$C,Data!$B$7,$B:$B,$B71)</f>
        <v>0</v>
      </c>
      <c r="O71" s="55">
        <f>SUMIFS($J:$J,$C:$C,Data!$B$8,$B:$B,$B71)</f>
        <v>0</v>
      </c>
      <c r="P71" s="55">
        <f t="shared" si="6"/>
        <v>0</v>
      </c>
      <c r="Q71" s="55">
        <f t="shared" si="7"/>
        <v>0</v>
      </c>
      <c r="R71" s="25" t="b">
        <f>AND($L71="A",$C$5=Data!$G$24)</f>
        <v>0</v>
      </c>
      <c r="S71" s="25" t="b">
        <f>AND($L71="A",$C$5=Data!$G$23)</f>
        <v>0</v>
      </c>
      <c r="T71" s="55">
        <f t="shared" si="8"/>
        <v>0</v>
      </c>
      <c r="U71" s="55">
        <f t="shared" si="2"/>
        <v>0</v>
      </c>
      <c r="V71" s="25" t="b">
        <f>AND($L71="B",$C$6=Data!$G$24)</f>
        <v>0</v>
      </c>
      <c r="W71" s="25" t="b">
        <f>AND($L71="B",$C$6=Data!$G$23)</f>
        <v>0</v>
      </c>
      <c r="X71" s="55">
        <f t="shared" si="9"/>
        <v>0</v>
      </c>
      <c r="Y71" s="55">
        <f t="shared" si="3"/>
        <v>0</v>
      </c>
      <c r="Z71" s="25" t="b">
        <f>AND($L71="C",$C$7=Data!$G$24)</f>
        <v>0</v>
      </c>
      <c r="AA71" s="25" t="b">
        <f>AND($L71="C",$C$7=Data!$G$23)</f>
        <v>0</v>
      </c>
      <c r="AB71" s="55">
        <f t="shared" si="10"/>
        <v>0</v>
      </c>
      <c r="AC71" s="55">
        <f t="shared" si="4"/>
        <v>0</v>
      </c>
      <c r="AE71" s="55">
        <f t="shared" si="11"/>
        <v>0</v>
      </c>
      <c r="AG71" s="125" t="b">
        <f>OR(AND($C$5=Data!$G$24,K71="A"),AND($C$6=Data!$G$24,K71="B"),AND($C$7=Data!$G$24,K71="C"))*COUNTIFS(B:B,B71,K:K,K71,B:B,"&lt;&gt;"&amp;"",C:C,"&lt;&gt;"&amp;"")&gt;1</f>
        <v>0</v>
      </c>
      <c r="AH71" s="125" t="b">
        <f t="shared" si="12"/>
        <v>0</v>
      </c>
      <c r="AI71" s="55">
        <f t="shared" si="13"/>
        <v>0</v>
      </c>
    </row>
    <row r="72" spans="1:35" ht="30.75" customHeight="1" x14ac:dyDescent="0.25">
      <c r="A72" s="57"/>
      <c r="B72" s="57"/>
      <c r="C72" s="59"/>
      <c r="D72" s="119"/>
      <c r="E72" s="43"/>
      <c r="F72" s="43"/>
      <c r="G72" s="58"/>
      <c r="H72" s="123"/>
      <c r="I72" s="132"/>
      <c r="J72" s="135">
        <f t="shared" si="5"/>
        <v>0</v>
      </c>
      <c r="K72" s="64" t="str">
        <f t="shared" si="0"/>
        <v>0</v>
      </c>
      <c r="L72" s="65" t="str">
        <f t="shared" si="1"/>
        <v>0</v>
      </c>
      <c r="M72" s="55">
        <f>SUMIFS($J:$J,$C:$C,Data!$B$6,$B:$B,$B72)</f>
        <v>0</v>
      </c>
      <c r="N72" s="55">
        <f>SUMIFS($J:$J,$C:$C,Data!$B$7,$B:$B,$B72)</f>
        <v>0</v>
      </c>
      <c r="O72" s="55">
        <f>SUMIFS($J:$J,$C:$C,Data!$B$8,$B:$B,$B72)</f>
        <v>0</v>
      </c>
      <c r="P72" s="55">
        <f t="shared" si="6"/>
        <v>0</v>
      </c>
      <c r="Q72" s="55">
        <f t="shared" si="7"/>
        <v>0</v>
      </c>
      <c r="R72" s="25" t="b">
        <f>AND($L72="A",$C$5=Data!$G$24)</f>
        <v>0</v>
      </c>
      <c r="S72" s="25" t="b">
        <f>AND($L72="A",$C$5=Data!$G$23)</f>
        <v>0</v>
      </c>
      <c r="T72" s="55">
        <f t="shared" si="8"/>
        <v>0</v>
      </c>
      <c r="U72" s="55">
        <f t="shared" si="2"/>
        <v>0</v>
      </c>
      <c r="V72" s="25" t="b">
        <f>AND($L72="B",$C$6=Data!$G$24)</f>
        <v>0</v>
      </c>
      <c r="W72" s="25" t="b">
        <f>AND($L72="B",$C$6=Data!$G$23)</f>
        <v>0</v>
      </c>
      <c r="X72" s="55">
        <f t="shared" si="9"/>
        <v>0</v>
      </c>
      <c r="Y72" s="55">
        <f t="shared" si="3"/>
        <v>0</v>
      </c>
      <c r="Z72" s="25" t="b">
        <f>AND($L72="C",$C$7=Data!$G$24)</f>
        <v>0</v>
      </c>
      <c r="AA72" s="25" t="b">
        <f>AND($L72="C",$C$7=Data!$G$23)</f>
        <v>0</v>
      </c>
      <c r="AB72" s="55">
        <f t="shared" si="10"/>
        <v>0</v>
      </c>
      <c r="AC72" s="55">
        <f t="shared" si="4"/>
        <v>0</v>
      </c>
      <c r="AE72" s="55">
        <f t="shared" si="11"/>
        <v>0</v>
      </c>
      <c r="AG72" s="125" t="b">
        <f>OR(AND($C$5=Data!$G$24,K72="A"),AND($C$6=Data!$G$24,K72="B"),AND($C$7=Data!$G$24,K72="C"))*COUNTIFS(B:B,B72,K:K,K72,B:B,"&lt;&gt;"&amp;"",C:C,"&lt;&gt;"&amp;"")&gt;1</f>
        <v>0</v>
      </c>
      <c r="AH72" s="125" t="b">
        <f t="shared" si="12"/>
        <v>0</v>
      </c>
      <c r="AI72" s="55">
        <f t="shared" si="13"/>
        <v>0</v>
      </c>
    </row>
    <row r="73" spans="1:35" ht="30.75" customHeight="1" x14ac:dyDescent="0.25">
      <c r="A73" s="57"/>
      <c r="B73" s="57"/>
      <c r="C73" s="59"/>
      <c r="D73" s="119"/>
      <c r="E73" s="43"/>
      <c r="F73" s="43"/>
      <c r="G73" s="58"/>
      <c r="H73" s="123"/>
      <c r="I73" s="132"/>
      <c r="J73" s="135">
        <f t="shared" si="5"/>
        <v>0</v>
      </c>
      <c r="K73" s="64" t="str">
        <f t="shared" si="0"/>
        <v>0</v>
      </c>
      <c r="L73" s="65" t="str">
        <f t="shared" si="1"/>
        <v>0</v>
      </c>
      <c r="M73" s="55">
        <f>SUMIFS($J:$J,$C:$C,Data!$B$6,$B:$B,$B73)</f>
        <v>0</v>
      </c>
      <c r="N73" s="55">
        <f>SUMIFS($J:$J,$C:$C,Data!$B$7,$B:$B,$B73)</f>
        <v>0</v>
      </c>
      <c r="O73" s="55">
        <f>SUMIFS($J:$J,$C:$C,Data!$B$8,$B:$B,$B73)</f>
        <v>0</v>
      </c>
      <c r="P73" s="55">
        <f t="shared" si="6"/>
        <v>0</v>
      </c>
      <c r="Q73" s="55">
        <f t="shared" si="7"/>
        <v>0</v>
      </c>
      <c r="R73" s="25" t="b">
        <f>AND($L73="A",$C$5=Data!$G$24)</f>
        <v>0</v>
      </c>
      <c r="S73" s="25" t="b">
        <f>AND($L73="A",$C$5=Data!$G$23)</f>
        <v>0</v>
      </c>
      <c r="T73" s="55">
        <f t="shared" si="8"/>
        <v>0</v>
      </c>
      <c r="U73" s="55">
        <f t="shared" si="2"/>
        <v>0</v>
      </c>
      <c r="V73" s="25" t="b">
        <f>AND($L73="B",$C$6=Data!$G$24)</f>
        <v>0</v>
      </c>
      <c r="W73" s="25" t="b">
        <f>AND($L73="B",$C$6=Data!$G$23)</f>
        <v>0</v>
      </c>
      <c r="X73" s="55">
        <f t="shared" si="9"/>
        <v>0</v>
      </c>
      <c r="Y73" s="55">
        <f t="shared" si="3"/>
        <v>0</v>
      </c>
      <c r="Z73" s="25" t="b">
        <f>AND($L73="C",$C$7=Data!$G$24)</f>
        <v>0</v>
      </c>
      <c r="AA73" s="25" t="b">
        <f>AND($L73="C",$C$7=Data!$G$23)</f>
        <v>0</v>
      </c>
      <c r="AB73" s="55">
        <f t="shared" si="10"/>
        <v>0</v>
      </c>
      <c r="AC73" s="55">
        <f t="shared" si="4"/>
        <v>0</v>
      </c>
      <c r="AE73" s="55">
        <f t="shared" si="11"/>
        <v>0</v>
      </c>
      <c r="AG73" s="125" t="b">
        <f>OR(AND($C$5=Data!$G$24,K73="A"),AND($C$6=Data!$G$24,K73="B"),AND($C$7=Data!$G$24,K73="C"))*COUNTIFS(B:B,B73,K:K,K73,B:B,"&lt;&gt;"&amp;"",C:C,"&lt;&gt;"&amp;"")&gt;1</f>
        <v>0</v>
      </c>
      <c r="AH73" s="125" t="b">
        <f t="shared" si="12"/>
        <v>0</v>
      </c>
      <c r="AI73" s="55">
        <f t="shared" si="13"/>
        <v>0</v>
      </c>
    </row>
    <row r="74" spans="1:35" ht="30.75" customHeight="1" x14ac:dyDescent="0.25">
      <c r="A74" s="57"/>
      <c r="B74" s="57"/>
      <c r="C74" s="59"/>
      <c r="D74" s="119"/>
      <c r="E74" s="43"/>
      <c r="F74" s="43"/>
      <c r="G74" s="58"/>
      <c r="H74" s="123"/>
      <c r="I74" s="132"/>
      <c r="J74" s="135">
        <f t="shared" si="5"/>
        <v>0</v>
      </c>
      <c r="K74" s="64" t="str">
        <f t="shared" ref="K74:K137" si="14">IF(C74&lt;&gt;"",VLOOKUP(C74,budgetLine11ext,2,FALSE),"0")</f>
        <v>0</v>
      </c>
      <c r="L74" s="65" t="str">
        <f t="shared" ref="L74:L137" si="15">IF(C74&lt;&gt;"",VLOOKUP(C74,budgetLine11ext,3,FALSE),"0")</f>
        <v>0</v>
      </c>
      <c r="M74" s="55">
        <f>SUMIFS($J:$J,$C:$C,Data!$B$6,$B:$B,$B74)</f>
        <v>0</v>
      </c>
      <c r="N74" s="55">
        <f>SUMIFS($J:$J,$C:$C,Data!$B$7,$B:$B,$B74)</f>
        <v>0</v>
      </c>
      <c r="O74" s="55">
        <f>SUMIFS($J:$J,$C:$C,Data!$B$8,$B:$B,$B74)</f>
        <v>0</v>
      </c>
      <c r="P74" s="55">
        <f t="shared" si="6"/>
        <v>0</v>
      </c>
      <c r="Q74" s="55">
        <f t="shared" si="7"/>
        <v>0</v>
      </c>
      <c r="R74" s="25" t="b">
        <f>AND($L74="A",$C$5=Data!$G$24)</f>
        <v>0</v>
      </c>
      <c r="S74" s="25" t="b">
        <f>AND($L74="A",$C$5=Data!$G$23)</f>
        <v>0</v>
      </c>
      <c r="T74" s="55">
        <f t="shared" si="8"/>
        <v>0</v>
      </c>
      <c r="U74" s="55">
        <f t="shared" ref="U74:U137" si="16">IF(R74,P74*$D$5,0)</f>
        <v>0</v>
      </c>
      <c r="V74" s="25" t="b">
        <f>AND($L74="B",$C$6=Data!$G$24)</f>
        <v>0</v>
      </c>
      <c r="W74" s="25" t="b">
        <f>AND($L74="B",$C$6=Data!$G$23)</f>
        <v>0</v>
      </c>
      <c r="X74" s="55">
        <f t="shared" si="9"/>
        <v>0</v>
      </c>
      <c r="Y74" s="55">
        <f t="shared" ref="Y74:Y137" si="17">IF(V74,Q74*$D$6,0)</f>
        <v>0</v>
      </c>
      <c r="Z74" s="25" t="b">
        <f>AND($L74="C",$C$7=Data!$G$24)</f>
        <v>0</v>
      </c>
      <c r="AA74" s="25" t="b">
        <f>AND($L74="C",$C$7=Data!$G$23)</f>
        <v>0</v>
      </c>
      <c r="AB74" s="55">
        <f t="shared" si="10"/>
        <v>0</v>
      </c>
      <c r="AC74" s="55">
        <f t="shared" ref="AC74:AC137" si="18">IF(Z74,Q74*$D$7,0)</f>
        <v>0</v>
      </c>
      <c r="AE74" s="55">
        <f t="shared" si="11"/>
        <v>0</v>
      </c>
      <c r="AG74" s="125" t="b">
        <f>OR(AND($C$5=Data!$G$24,K74="A"),AND($C$6=Data!$G$24,K74="B"),AND($C$7=Data!$G$24,K74="C"))*COUNTIFS(B:B,B74,K:K,K74,B:B,"&lt;&gt;"&amp;"",C:C,"&lt;&gt;"&amp;"")&gt;1</f>
        <v>0</v>
      </c>
      <c r="AH74" s="125" t="b">
        <f t="shared" si="12"/>
        <v>0</v>
      </c>
      <c r="AI74" s="55">
        <f t="shared" si="13"/>
        <v>0</v>
      </c>
    </row>
    <row r="75" spans="1:35" ht="30.75" customHeight="1" x14ac:dyDescent="0.25">
      <c r="A75" s="57"/>
      <c r="B75" s="57"/>
      <c r="C75" s="59"/>
      <c r="D75" s="119"/>
      <c r="E75" s="43"/>
      <c r="F75" s="43"/>
      <c r="G75" s="58"/>
      <c r="H75" s="123"/>
      <c r="I75" s="132"/>
      <c r="J75" s="135">
        <f t="shared" ref="J75:J138" si="19">AI75</f>
        <v>0</v>
      </c>
      <c r="K75" s="64" t="str">
        <f t="shared" si="14"/>
        <v>0</v>
      </c>
      <c r="L75" s="65" t="str">
        <f t="shared" si="15"/>
        <v>0</v>
      </c>
      <c r="M75" s="55">
        <f>SUMIFS($J:$J,$C:$C,Data!$B$6,$B:$B,$B75)</f>
        <v>0</v>
      </c>
      <c r="N75" s="55">
        <f>SUMIFS($J:$J,$C:$C,Data!$B$7,$B:$B,$B75)</f>
        <v>0</v>
      </c>
      <c r="O75" s="55">
        <f>SUMIFS($J:$J,$C:$C,Data!$B$8,$B:$B,$B75)</f>
        <v>0</v>
      </c>
      <c r="P75" s="55">
        <f t="shared" ref="P75:P138" si="20">M75+N75+O75</f>
        <v>0</v>
      </c>
      <c r="Q75" s="55">
        <f t="shared" ref="Q75:Q138" si="21">SUMIFS(J:J,L:L,"A*",B:B,B75)</f>
        <v>0</v>
      </c>
      <c r="R75" s="25" t="b">
        <f>AND($L75="A",$C$5=Data!$G$24)</f>
        <v>0</v>
      </c>
      <c r="S75" s="25" t="b">
        <f>AND($L75="A",$C$5=Data!$G$23)</f>
        <v>0</v>
      </c>
      <c r="T75" s="55">
        <f t="shared" ref="T75:T138" si="22">IF(S75,$G75*$H75*$I75,0)</f>
        <v>0</v>
      </c>
      <c r="U75" s="55">
        <f t="shared" si="16"/>
        <v>0</v>
      </c>
      <c r="V75" s="25" t="b">
        <f>AND($L75="B",$C$6=Data!$G$24)</f>
        <v>0</v>
      </c>
      <c r="W75" s="25" t="b">
        <f>AND($L75="B",$C$6=Data!$G$23)</f>
        <v>0</v>
      </c>
      <c r="X75" s="55">
        <f t="shared" ref="X75:X138" si="23">IF(W75,$G75*$I75,0)</f>
        <v>0</v>
      </c>
      <c r="Y75" s="55">
        <f t="shared" si="17"/>
        <v>0</v>
      </c>
      <c r="Z75" s="25" t="b">
        <f>AND($L75="C",$C$7=Data!$G$24)</f>
        <v>0</v>
      </c>
      <c r="AA75" s="25" t="b">
        <f>AND($L75="C",$C$7=Data!$G$23)</f>
        <v>0</v>
      </c>
      <c r="AB75" s="55">
        <f t="shared" ref="AB75:AB138" si="24">IF(AA75,$G75*$H75*$I75,0)</f>
        <v>0</v>
      </c>
      <c r="AC75" s="55">
        <f t="shared" si="18"/>
        <v>0</v>
      </c>
      <c r="AE75" s="55">
        <f t="shared" ref="AE75:AE138" si="25">IF(OR(L75="D",L75="E",L75="F"),$G75*$I75,0)</f>
        <v>0</v>
      </c>
      <c r="AG75" s="125" t="b">
        <f>OR(AND($C$5=Data!$G$24,K75="A"),AND($C$6=Data!$G$24,K75="B"),AND($C$7=Data!$G$24,K75="C"))*COUNTIFS(B:B,B75,K:K,K75,B:B,"&lt;&gt;"&amp;"",C:C,"&lt;&gt;"&amp;"")&gt;1</f>
        <v>0</v>
      </c>
      <c r="AH75" s="125" t="b">
        <f t="shared" ref="AH75:AH138" si="26">AND(AND(A75&lt;&gt;"",B75&lt;&gt;""),RIGHT(A75,1)&lt;&gt;MID(B75,3,1))</f>
        <v>0</v>
      </c>
      <c r="AI75" s="55">
        <f t="shared" ref="AI75:AI138" si="27">T75+U75+X75+Y75+AB75+AC75+AE75</f>
        <v>0</v>
      </c>
    </row>
    <row r="76" spans="1:35" ht="30.75" customHeight="1" x14ac:dyDescent="0.25">
      <c r="A76" s="57"/>
      <c r="B76" s="57"/>
      <c r="C76" s="59"/>
      <c r="D76" s="119"/>
      <c r="E76" s="43"/>
      <c r="F76" s="43"/>
      <c r="G76" s="58"/>
      <c r="H76" s="123"/>
      <c r="I76" s="132"/>
      <c r="J76" s="135">
        <f t="shared" si="19"/>
        <v>0</v>
      </c>
      <c r="K76" s="64" t="str">
        <f t="shared" si="14"/>
        <v>0</v>
      </c>
      <c r="L76" s="65" t="str">
        <f t="shared" si="15"/>
        <v>0</v>
      </c>
      <c r="M76" s="55">
        <f>SUMIFS($J:$J,$C:$C,Data!$B$6,$B:$B,$B76)</f>
        <v>0</v>
      </c>
      <c r="N76" s="55">
        <f>SUMIFS($J:$J,$C:$C,Data!$B$7,$B:$B,$B76)</f>
        <v>0</v>
      </c>
      <c r="O76" s="55">
        <f>SUMIFS($J:$J,$C:$C,Data!$B$8,$B:$B,$B76)</f>
        <v>0</v>
      </c>
      <c r="P76" s="55">
        <f t="shared" si="20"/>
        <v>0</v>
      </c>
      <c r="Q76" s="55">
        <f t="shared" si="21"/>
        <v>0</v>
      </c>
      <c r="R76" s="25" t="b">
        <f>AND($L76="A",$C$5=Data!$G$24)</f>
        <v>0</v>
      </c>
      <c r="S76" s="25" t="b">
        <f>AND($L76="A",$C$5=Data!$G$23)</f>
        <v>0</v>
      </c>
      <c r="T76" s="55">
        <f t="shared" si="22"/>
        <v>0</v>
      </c>
      <c r="U76" s="55">
        <f t="shared" si="16"/>
        <v>0</v>
      </c>
      <c r="V76" s="25" t="b">
        <f>AND($L76="B",$C$6=Data!$G$24)</f>
        <v>0</v>
      </c>
      <c r="W76" s="25" t="b">
        <f>AND($L76="B",$C$6=Data!$G$23)</f>
        <v>0</v>
      </c>
      <c r="X76" s="55">
        <f t="shared" si="23"/>
        <v>0</v>
      </c>
      <c r="Y76" s="55">
        <f t="shared" si="17"/>
        <v>0</v>
      </c>
      <c r="Z76" s="25" t="b">
        <f>AND($L76="C",$C$7=Data!$G$24)</f>
        <v>0</v>
      </c>
      <c r="AA76" s="25" t="b">
        <f>AND($L76="C",$C$7=Data!$G$23)</f>
        <v>0</v>
      </c>
      <c r="AB76" s="55">
        <f t="shared" si="24"/>
        <v>0</v>
      </c>
      <c r="AC76" s="55">
        <f t="shared" si="18"/>
        <v>0</v>
      </c>
      <c r="AE76" s="55">
        <f t="shared" si="25"/>
        <v>0</v>
      </c>
      <c r="AG76" s="125" t="b">
        <f>OR(AND($C$5=Data!$G$24,K76="A"),AND($C$6=Data!$G$24,K76="B"),AND($C$7=Data!$G$24,K76="C"))*COUNTIFS(B:B,B76,K:K,K76,B:B,"&lt;&gt;"&amp;"",C:C,"&lt;&gt;"&amp;"")&gt;1</f>
        <v>0</v>
      </c>
      <c r="AH76" s="125" t="b">
        <f t="shared" si="26"/>
        <v>0</v>
      </c>
      <c r="AI76" s="55">
        <f t="shared" si="27"/>
        <v>0</v>
      </c>
    </row>
    <row r="77" spans="1:35" ht="30.75" customHeight="1" x14ac:dyDescent="0.25">
      <c r="A77" s="57"/>
      <c r="B77" s="57"/>
      <c r="C77" s="59"/>
      <c r="D77" s="119"/>
      <c r="E77" s="43"/>
      <c r="F77" s="43"/>
      <c r="G77" s="58"/>
      <c r="H77" s="123"/>
      <c r="I77" s="132"/>
      <c r="J77" s="135">
        <f t="shared" si="19"/>
        <v>0</v>
      </c>
      <c r="K77" s="64" t="str">
        <f t="shared" si="14"/>
        <v>0</v>
      </c>
      <c r="L77" s="65" t="str">
        <f t="shared" si="15"/>
        <v>0</v>
      </c>
      <c r="M77" s="55">
        <f>SUMIFS($J:$J,$C:$C,Data!$B$6,$B:$B,$B77)</f>
        <v>0</v>
      </c>
      <c r="N77" s="55">
        <f>SUMIFS($J:$J,$C:$C,Data!$B$7,$B:$B,$B77)</f>
        <v>0</v>
      </c>
      <c r="O77" s="55">
        <f>SUMIFS($J:$J,$C:$C,Data!$B$8,$B:$B,$B77)</f>
        <v>0</v>
      </c>
      <c r="P77" s="55">
        <f t="shared" si="20"/>
        <v>0</v>
      </c>
      <c r="Q77" s="55">
        <f t="shared" si="21"/>
        <v>0</v>
      </c>
      <c r="R77" s="25" t="b">
        <f>AND($L77="A",$C$5=Data!$G$24)</f>
        <v>0</v>
      </c>
      <c r="S77" s="25" t="b">
        <f>AND($L77="A",$C$5=Data!$G$23)</f>
        <v>0</v>
      </c>
      <c r="T77" s="55">
        <f t="shared" si="22"/>
        <v>0</v>
      </c>
      <c r="U77" s="55">
        <f t="shared" si="16"/>
        <v>0</v>
      </c>
      <c r="V77" s="25" t="b">
        <f>AND($L77="B",$C$6=Data!$G$24)</f>
        <v>0</v>
      </c>
      <c r="W77" s="25" t="b">
        <f>AND($L77="B",$C$6=Data!$G$23)</f>
        <v>0</v>
      </c>
      <c r="X77" s="55">
        <f t="shared" si="23"/>
        <v>0</v>
      </c>
      <c r="Y77" s="55">
        <f t="shared" si="17"/>
        <v>0</v>
      </c>
      <c r="Z77" s="25" t="b">
        <f>AND($L77="C",$C$7=Data!$G$24)</f>
        <v>0</v>
      </c>
      <c r="AA77" s="25" t="b">
        <f>AND($L77="C",$C$7=Data!$G$23)</f>
        <v>0</v>
      </c>
      <c r="AB77" s="55">
        <f t="shared" si="24"/>
        <v>0</v>
      </c>
      <c r="AC77" s="55">
        <f t="shared" si="18"/>
        <v>0</v>
      </c>
      <c r="AE77" s="55">
        <f t="shared" si="25"/>
        <v>0</v>
      </c>
      <c r="AG77" s="125" t="b">
        <f>OR(AND($C$5=Data!$G$24,K77="A"),AND($C$6=Data!$G$24,K77="B"),AND($C$7=Data!$G$24,K77="C"))*COUNTIFS(B:B,B77,K:K,K77,B:B,"&lt;&gt;"&amp;"",C:C,"&lt;&gt;"&amp;"")&gt;1</f>
        <v>0</v>
      </c>
      <c r="AH77" s="125" t="b">
        <f t="shared" si="26"/>
        <v>0</v>
      </c>
      <c r="AI77" s="55">
        <f t="shared" si="27"/>
        <v>0</v>
      </c>
    </row>
    <row r="78" spans="1:35" ht="30.75" customHeight="1" x14ac:dyDescent="0.25">
      <c r="A78" s="57"/>
      <c r="B78" s="57"/>
      <c r="C78" s="59"/>
      <c r="D78" s="119"/>
      <c r="E78" s="43"/>
      <c r="F78" s="43"/>
      <c r="G78" s="58"/>
      <c r="H78" s="123"/>
      <c r="I78" s="132"/>
      <c r="J78" s="135">
        <f t="shared" si="19"/>
        <v>0</v>
      </c>
      <c r="K78" s="64" t="str">
        <f t="shared" si="14"/>
        <v>0</v>
      </c>
      <c r="L78" s="65" t="str">
        <f t="shared" si="15"/>
        <v>0</v>
      </c>
      <c r="M78" s="55">
        <f>SUMIFS($J:$J,$C:$C,Data!$B$6,$B:$B,$B78)</f>
        <v>0</v>
      </c>
      <c r="N78" s="55">
        <f>SUMIFS($J:$J,$C:$C,Data!$B$7,$B:$B,$B78)</f>
        <v>0</v>
      </c>
      <c r="O78" s="55">
        <f>SUMIFS($J:$J,$C:$C,Data!$B$8,$B:$B,$B78)</f>
        <v>0</v>
      </c>
      <c r="P78" s="55">
        <f t="shared" si="20"/>
        <v>0</v>
      </c>
      <c r="Q78" s="55">
        <f t="shared" si="21"/>
        <v>0</v>
      </c>
      <c r="R78" s="25" t="b">
        <f>AND($L78="A",$C$5=Data!$G$24)</f>
        <v>0</v>
      </c>
      <c r="S78" s="25" t="b">
        <f>AND($L78="A",$C$5=Data!$G$23)</f>
        <v>0</v>
      </c>
      <c r="T78" s="55">
        <f t="shared" si="22"/>
        <v>0</v>
      </c>
      <c r="U78" s="55">
        <f t="shared" si="16"/>
        <v>0</v>
      </c>
      <c r="V78" s="25" t="b">
        <f>AND($L78="B",$C$6=Data!$G$24)</f>
        <v>0</v>
      </c>
      <c r="W78" s="25" t="b">
        <f>AND($L78="B",$C$6=Data!$G$23)</f>
        <v>0</v>
      </c>
      <c r="X78" s="55">
        <f t="shared" si="23"/>
        <v>0</v>
      </c>
      <c r="Y78" s="55">
        <f t="shared" si="17"/>
        <v>0</v>
      </c>
      <c r="Z78" s="25" t="b">
        <f>AND($L78="C",$C$7=Data!$G$24)</f>
        <v>0</v>
      </c>
      <c r="AA78" s="25" t="b">
        <f>AND($L78="C",$C$7=Data!$G$23)</f>
        <v>0</v>
      </c>
      <c r="AB78" s="55">
        <f t="shared" si="24"/>
        <v>0</v>
      </c>
      <c r="AC78" s="55">
        <f t="shared" si="18"/>
        <v>0</v>
      </c>
      <c r="AE78" s="55">
        <f t="shared" si="25"/>
        <v>0</v>
      </c>
      <c r="AG78" s="125" t="b">
        <f>OR(AND($C$5=Data!$G$24,K78="A"),AND($C$6=Data!$G$24,K78="B"),AND($C$7=Data!$G$24,K78="C"))*COUNTIFS(B:B,B78,K:K,K78,B:B,"&lt;&gt;"&amp;"",C:C,"&lt;&gt;"&amp;"")&gt;1</f>
        <v>0</v>
      </c>
      <c r="AH78" s="125" t="b">
        <f t="shared" si="26"/>
        <v>0</v>
      </c>
      <c r="AI78" s="55">
        <f t="shared" si="27"/>
        <v>0</v>
      </c>
    </row>
    <row r="79" spans="1:35" ht="30.75" customHeight="1" x14ac:dyDescent="0.25">
      <c r="A79" s="57"/>
      <c r="B79" s="57"/>
      <c r="C79" s="59"/>
      <c r="D79" s="119"/>
      <c r="E79" s="43"/>
      <c r="F79" s="43"/>
      <c r="G79" s="58"/>
      <c r="H79" s="123"/>
      <c r="I79" s="132"/>
      <c r="J79" s="135">
        <f t="shared" si="19"/>
        <v>0</v>
      </c>
      <c r="K79" s="64" t="str">
        <f t="shared" si="14"/>
        <v>0</v>
      </c>
      <c r="L79" s="65" t="str">
        <f t="shared" si="15"/>
        <v>0</v>
      </c>
      <c r="M79" s="55">
        <f>SUMIFS($J:$J,$C:$C,Data!$B$6,$B:$B,$B79)</f>
        <v>0</v>
      </c>
      <c r="N79" s="55">
        <f>SUMIFS($J:$J,$C:$C,Data!$B$7,$B:$B,$B79)</f>
        <v>0</v>
      </c>
      <c r="O79" s="55">
        <f>SUMIFS($J:$J,$C:$C,Data!$B$8,$B:$B,$B79)</f>
        <v>0</v>
      </c>
      <c r="P79" s="55">
        <f t="shared" si="20"/>
        <v>0</v>
      </c>
      <c r="Q79" s="55">
        <f t="shared" si="21"/>
        <v>0</v>
      </c>
      <c r="R79" s="25" t="b">
        <f>AND($L79="A",$C$5=Data!$G$24)</f>
        <v>0</v>
      </c>
      <c r="S79" s="25" t="b">
        <f>AND($L79="A",$C$5=Data!$G$23)</f>
        <v>0</v>
      </c>
      <c r="T79" s="55">
        <f t="shared" si="22"/>
        <v>0</v>
      </c>
      <c r="U79" s="55">
        <f t="shared" si="16"/>
        <v>0</v>
      </c>
      <c r="V79" s="25" t="b">
        <f>AND($L79="B",$C$6=Data!$G$24)</f>
        <v>0</v>
      </c>
      <c r="W79" s="25" t="b">
        <f>AND($L79="B",$C$6=Data!$G$23)</f>
        <v>0</v>
      </c>
      <c r="X79" s="55">
        <f t="shared" si="23"/>
        <v>0</v>
      </c>
      <c r="Y79" s="55">
        <f t="shared" si="17"/>
        <v>0</v>
      </c>
      <c r="Z79" s="25" t="b">
        <f>AND($L79="C",$C$7=Data!$G$24)</f>
        <v>0</v>
      </c>
      <c r="AA79" s="25" t="b">
        <f>AND($L79="C",$C$7=Data!$G$23)</f>
        <v>0</v>
      </c>
      <c r="AB79" s="55">
        <f t="shared" si="24"/>
        <v>0</v>
      </c>
      <c r="AC79" s="55">
        <f t="shared" si="18"/>
        <v>0</v>
      </c>
      <c r="AE79" s="55">
        <f t="shared" si="25"/>
        <v>0</v>
      </c>
      <c r="AG79" s="125" t="b">
        <f>OR(AND($C$5=Data!$G$24,K79="A"),AND($C$6=Data!$G$24,K79="B"),AND($C$7=Data!$G$24,K79="C"))*COUNTIFS(B:B,B79,K:K,K79,B:B,"&lt;&gt;"&amp;"",C:C,"&lt;&gt;"&amp;"")&gt;1</f>
        <v>0</v>
      </c>
      <c r="AH79" s="125" t="b">
        <f t="shared" si="26"/>
        <v>0</v>
      </c>
      <c r="AI79" s="55">
        <f t="shared" si="27"/>
        <v>0</v>
      </c>
    </row>
    <row r="80" spans="1:35" ht="30.75" customHeight="1" x14ac:dyDescent="0.25">
      <c r="A80" s="57"/>
      <c r="B80" s="57"/>
      <c r="C80" s="59"/>
      <c r="D80" s="119"/>
      <c r="E80" s="43"/>
      <c r="F80" s="43"/>
      <c r="G80" s="58"/>
      <c r="H80" s="123"/>
      <c r="I80" s="132"/>
      <c r="J80" s="135">
        <f t="shared" si="19"/>
        <v>0</v>
      </c>
      <c r="K80" s="64" t="str">
        <f t="shared" si="14"/>
        <v>0</v>
      </c>
      <c r="L80" s="65" t="str">
        <f t="shared" si="15"/>
        <v>0</v>
      </c>
      <c r="M80" s="55">
        <f>SUMIFS($J:$J,$C:$C,Data!$B$6,$B:$B,$B80)</f>
        <v>0</v>
      </c>
      <c r="N80" s="55">
        <f>SUMIFS($J:$J,$C:$C,Data!$B$7,$B:$B,$B80)</f>
        <v>0</v>
      </c>
      <c r="O80" s="55">
        <f>SUMIFS($J:$J,$C:$C,Data!$B$8,$B:$B,$B80)</f>
        <v>0</v>
      </c>
      <c r="P80" s="55">
        <f t="shared" si="20"/>
        <v>0</v>
      </c>
      <c r="Q80" s="55">
        <f t="shared" si="21"/>
        <v>0</v>
      </c>
      <c r="R80" s="25" t="b">
        <f>AND($L80="A",$C$5=Data!$G$24)</f>
        <v>0</v>
      </c>
      <c r="S80" s="25" t="b">
        <f>AND($L80="A",$C$5=Data!$G$23)</f>
        <v>0</v>
      </c>
      <c r="T80" s="55">
        <f t="shared" si="22"/>
        <v>0</v>
      </c>
      <c r="U80" s="55">
        <f t="shared" si="16"/>
        <v>0</v>
      </c>
      <c r="V80" s="25" t="b">
        <f>AND($L80="B",$C$6=Data!$G$24)</f>
        <v>0</v>
      </c>
      <c r="W80" s="25" t="b">
        <f>AND($L80="B",$C$6=Data!$G$23)</f>
        <v>0</v>
      </c>
      <c r="X80" s="55">
        <f t="shared" si="23"/>
        <v>0</v>
      </c>
      <c r="Y80" s="55">
        <f t="shared" si="17"/>
        <v>0</v>
      </c>
      <c r="Z80" s="25" t="b">
        <f>AND($L80="C",$C$7=Data!$G$24)</f>
        <v>0</v>
      </c>
      <c r="AA80" s="25" t="b">
        <f>AND($L80="C",$C$7=Data!$G$23)</f>
        <v>0</v>
      </c>
      <c r="AB80" s="55">
        <f t="shared" si="24"/>
        <v>0</v>
      </c>
      <c r="AC80" s="55">
        <f t="shared" si="18"/>
        <v>0</v>
      </c>
      <c r="AE80" s="55">
        <f t="shared" si="25"/>
        <v>0</v>
      </c>
      <c r="AG80" s="125" t="b">
        <f>OR(AND($C$5=Data!$G$24,K80="A"),AND($C$6=Data!$G$24,K80="B"),AND($C$7=Data!$G$24,K80="C"))*COUNTIFS(B:B,B80,K:K,K80,B:B,"&lt;&gt;"&amp;"",C:C,"&lt;&gt;"&amp;"")&gt;1</f>
        <v>0</v>
      </c>
      <c r="AH80" s="125" t="b">
        <f t="shared" si="26"/>
        <v>0</v>
      </c>
      <c r="AI80" s="55">
        <f t="shared" si="27"/>
        <v>0</v>
      </c>
    </row>
    <row r="81" spans="1:35" ht="30.75" customHeight="1" x14ac:dyDescent="0.25">
      <c r="A81" s="57"/>
      <c r="B81" s="57"/>
      <c r="C81" s="59"/>
      <c r="D81" s="119"/>
      <c r="E81" s="43"/>
      <c r="F81" s="43"/>
      <c r="G81" s="58"/>
      <c r="H81" s="123"/>
      <c r="I81" s="132"/>
      <c r="J81" s="135">
        <f t="shared" si="19"/>
        <v>0</v>
      </c>
      <c r="K81" s="64" t="str">
        <f t="shared" si="14"/>
        <v>0</v>
      </c>
      <c r="L81" s="65" t="str">
        <f t="shared" si="15"/>
        <v>0</v>
      </c>
      <c r="M81" s="55">
        <f>SUMIFS($J:$J,$C:$C,Data!$B$6,$B:$B,$B81)</f>
        <v>0</v>
      </c>
      <c r="N81" s="55">
        <f>SUMIFS($J:$J,$C:$C,Data!$B$7,$B:$B,$B81)</f>
        <v>0</v>
      </c>
      <c r="O81" s="55">
        <f>SUMIFS($J:$J,$C:$C,Data!$B$8,$B:$B,$B81)</f>
        <v>0</v>
      </c>
      <c r="P81" s="55">
        <f t="shared" si="20"/>
        <v>0</v>
      </c>
      <c r="Q81" s="55">
        <f t="shared" si="21"/>
        <v>0</v>
      </c>
      <c r="R81" s="25" t="b">
        <f>AND($L81="A",$C$5=Data!$G$24)</f>
        <v>0</v>
      </c>
      <c r="S81" s="25" t="b">
        <f>AND($L81="A",$C$5=Data!$G$23)</f>
        <v>0</v>
      </c>
      <c r="T81" s="55">
        <f t="shared" si="22"/>
        <v>0</v>
      </c>
      <c r="U81" s="55">
        <f t="shared" si="16"/>
        <v>0</v>
      </c>
      <c r="V81" s="25" t="b">
        <f>AND($L81="B",$C$6=Data!$G$24)</f>
        <v>0</v>
      </c>
      <c r="W81" s="25" t="b">
        <f>AND($L81="B",$C$6=Data!$G$23)</f>
        <v>0</v>
      </c>
      <c r="X81" s="55">
        <f t="shared" si="23"/>
        <v>0</v>
      </c>
      <c r="Y81" s="55">
        <f t="shared" si="17"/>
        <v>0</v>
      </c>
      <c r="Z81" s="25" t="b">
        <f>AND($L81="C",$C$7=Data!$G$24)</f>
        <v>0</v>
      </c>
      <c r="AA81" s="25" t="b">
        <f>AND($L81="C",$C$7=Data!$G$23)</f>
        <v>0</v>
      </c>
      <c r="AB81" s="55">
        <f t="shared" si="24"/>
        <v>0</v>
      </c>
      <c r="AC81" s="55">
        <f t="shared" si="18"/>
        <v>0</v>
      </c>
      <c r="AE81" s="55">
        <f t="shared" si="25"/>
        <v>0</v>
      </c>
      <c r="AG81" s="125" t="b">
        <f>OR(AND($C$5=Data!$G$24,K81="A"),AND($C$6=Data!$G$24,K81="B"),AND($C$7=Data!$G$24,K81="C"))*COUNTIFS(B:B,B81,K:K,K81,B:B,"&lt;&gt;"&amp;"",C:C,"&lt;&gt;"&amp;"")&gt;1</f>
        <v>0</v>
      </c>
      <c r="AH81" s="125" t="b">
        <f t="shared" si="26"/>
        <v>0</v>
      </c>
      <c r="AI81" s="55">
        <f t="shared" si="27"/>
        <v>0</v>
      </c>
    </row>
    <row r="82" spans="1:35" ht="30.75" customHeight="1" x14ac:dyDescent="0.25">
      <c r="A82" s="57"/>
      <c r="B82" s="57"/>
      <c r="C82" s="59"/>
      <c r="D82" s="119"/>
      <c r="E82" s="43"/>
      <c r="F82" s="43"/>
      <c r="G82" s="58"/>
      <c r="H82" s="123"/>
      <c r="I82" s="132"/>
      <c r="J82" s="135">
        <f t="shared" si="19"/>
        <v>0</v>
      </c>
      <c r="K82" s="64" t="str">
        <f t="shared" si="14"/>
        <v>0</v>
      </c>
      <c r="L82" s="65" t="str">
        <f t="shared" si="15"/>
        <v>0</v>
      </c>
      <c r="M82" s="55">
        <f>SUMIFS($J:$J,$C:$C,Data!$B$6,$B:$B,$B82)</f>
        <v>0</v>
      </c>
      <c r="N82" s="55">
        <f>SUMIFS($J:$J,$C:$C,Data!$B$7,$B:$B,$B82)</f>
        <v>0</v>
      </c>
      <c r="O82" s="55">
        <f>SUMIFS($J:$J,$C:$C,Data!$B$8,$B:$B,$B82)</f>
        <v>0</v>
      </c>
      <c r="P82" s="55">
        <f t="shared" si="20"/>
        <v>0</v>
      </c>
      <c r="Q82" s="55">
        <f t="shared" si="21"/>
        <v>0</v>
      </c>
      <c r="R82" s="25" t="b">
        <f>AND($L82="A",$C$5=Data!$G$24)</f>
        <v>0</v>
      </c>
      <c r="S82" s="25" t="b">
        <f>AND($L82="A",$C$5=Data!$G$23)</f>
        <v>0</v>
      </c>
      <c r="T82" s="55">
        <f t="shared" si="22"/>
        <v>0</v>
      </c>
      <c r="U82" s="55">
        <f t="shared" si="16"/>
        <v>0</v>
      </c>
      <c r="V82" s="25" t="b">
        <f>AND($L82="B",$C$6=Data!$G$24)</f>
        <v>0</v>
      </c>
      <c r="W82" s="25" t="b">
        <f>AND($L82="B",$C$6=Data!$G$23)</f>
        <v>0</v>
      </c>
      <c r="X82" s="55">
        <f t="shared" si="23"/>
        <v>0</v>
      </c>
      <c r="Y82" s="55">
        <f t="shared" si="17"/>
        <v>0</v>
      </c>
      <c r="Z82" s="25" t="b">
        <f>AND($L82="C",$C$7=Data!$G$24)</f>
        <v>0</v>
      </c>
      <c r="AA82" s="25" t="b">
        <f>AND($L82="C",$C$7=Data!$G$23)</f>
        <v>0</v>
      </c>
      <c r="AB82" s="55">
        <f t="shared" si="24"/>
        <v>0</v>
      </c>
      <c r="AC82" s="55">
        <f t="shared" si="18"/>
        <v>0</v>
      </c>
      <c r="AE82" s="55">
        <f t="shared" si="25"/>
        <v>0</v>
      </c>
      <c r="AG82" s="125" t="b">
        <f>OR(AND($C$5=Data!$G$24,K82="A"),AND($C$6=Data!$G$24,K82="B"),AND($C$7=Data!$G$24,K82="C"))*COUNTIFS(B:B,B82,K:K,K82,B:B,"&lt;&gt;"&amp;"",C:C,"&lt;&gt;"&amp;"")&gt;1</f>
        <v>0</v>
      </c>
      <c r="AH82" s="125" t="b">
        <f t="shared" si="26"/>
        <v>0</v>
      </c>
      <c r="AI82" s="55">
        <f t="shared" si="27"/>
        <v>0</v>
      </c>
    </row>
    <row r="83" spans="1:35" ht="30.75" customHeight="1" x14ac:dyDescent="0.25">
      <c r="A83" s="57"/>
      <c r="B83" s="57"/>
      <c r="C83" s="59"/>
      <c r="D83" s="119"/>
      <c r="E83" s="43"/>
      <c r="F83" s="43"/>
      <c r="G83" s="58"/>
      <c r="H83" s="123"/>
      <c r="I83" s="132"/>
      <c r="J83" s="135">
        <f t="shared" si="19"/>
        <v>0</v>
      </c>
      <c r="K83" s="64" t="str">
        <f t="shared" si="14"/>
        <v>0</v>
      </c>
      <c r="L83" s="65" t="str">
        <f t="shared" si="15"/>
        <v>0</v>
      </c>
      <c r="M83" s="55">
        <f>SUMIFS($J:$J,$C:$C,Data!$B$6,$B:$B,$B83)</f>
        <v>0</v>
      </c>
      <c r="N83" s="55">
        <f>SUMIFS($J:$J,$C:$C,Data!$B$7,$B:$B,$B83)</f>
        <v>0</v>
      </c>
      <c r="O83" s="55">
        <f>SUMIFS($J:$J,$C:$C,Data!$B$8,$B:$B,$B83)</f>
        <v>0</v>
      </c>
      <c r="P83" s="55">
        <f t="shared" si="20"/>
        <v>0</v>
      </c>
      <c r="Q83" s="55">
        <f t="shared" si="21"/>
        <v>0</v>
      </c>
      <c r="R83" s="25" t="b">
        <f>AND($L83="A",$C$5=Data!$G$24)</f>
        <v>0</v>
      </c>
      <c r="S83" s="25" t="b">
        <f>AND($L83="A",$C$5=Data!$G$23)</f>
        <v>0</v>
      </c>
      <c r="T83" s="55">
        <f t="shared" si="22"/>
        <v>0</v>
      </c>
      <c r="U83" s="55">
        <f t="shared" si="16"/>
        <v>0</v>
      </c>
      <c r="V83" s="25" t="b">
        <f>AND($L83="B",$C$6=Data!$G$24)</f>
        <v>0</v>
      </c>
      <c r="W83" s="25" t="b">
        <f>AND($L83="B",$C$6=Data!$G$23)</f>
        <v>0</v>
      </c>
      <c r="X83" s="55">
        <f t="shared" si="23"/>
        <v>0</v>
      </c>
      <c r="Y83" s="55">
        <f t="shared" si="17"/>
        <v>0</v>
      </c>
      <c r="Z83" s="25" t="b">
        <f>AND($L83="C",$C$7=Data!$G$24)</f>
        <v>0</v>
      </c>
      <c r="AA83" s="25" t="b">
        <f>AND($L83="C",$C$7=Data!$G$23)</f>
        <v>0</v>
      </c>
      <c r="AB83" s="55">
        <f t="shared" si="24"/>
        <v>0</v>
      </c>
      <c r="AC83" s="55">
        <f t="shared" si="18"/>
        <v>0</v>
      </c>
      <c r="AE83" s="55">
        <f t="shared" si="25"/>
        <v>0</v>
      </c>
      <c r="AG83" s="125" t="b">
        <f>OR(AND($C$5=Data!$G$24,K83="A"),AND($C$6=Data!$G$24,K83="B"),AND($C$7=Data!$G$24,K83="C"))*COUNTIFS(B:B,B83,K:K,K83,B:B,"&lt;&gt;"&amp;"",C:C,"&lt;&gt;"&amp;"")&gt;1</f>
        <v>0</v>
      </c>
      <c r="AH83" s="125" t="b">
        <f t="shared" si="26"/>
        <v>0</v>
      </c>
      <c r="AI83" s="55">
        <f t="shared" si="27"/>
        <v>0</v>
      </c>
    </row>
    <row r="84" spans="1:35" ht="30.75" customHeight="1" x14ac:dyDescent="0.25">
      <c r="A84" s="57"/>
      <c r="B84" s="57"/>
      <c r="C84" s="59"/>
      <c r="D84" s="119"/>
      <c r="E84" s="43"/>
      <c r="F84" s="43"/>
      <c r="G84" s="58"/>
      <c r="H84" s="123"/>
      <c r="I84" s="132"/>
      <c r="J84" s="135">
        <f t="shared" si="19"/>
        <v>0</v>
      </c>
      <c r="K84" s="64" t="str">
        <f t="shared" si="14"/>
        <v>0</v>
      </c>
      <c r="L84" s="65" t="str">
        <f t="shared" si="15"/>
        <v>0</v>
      </c>
      <c r="M84" s="55">
        <f>SUMIFS($J:$J,$C:$C,Data!$B$6,$B:$B,$B84)</f>
        <v>0</v>
      </c>
      <c r="N84" s="55">
        <f>SUMIFS($J:$J,$C:$C,Data!$B$7,$B:$B,$B84)</f>
        <v>0</v>
      </c>
      <c r="O84" s="55">
        <f>SUMIFS($J:$J,$C:$C,Data!$B$8,$B:$B,$B84)</f>
        <v>0</v>
      </c>
      <c r="P84" s="55">
        <f t="shared" si="20"/>
        <v>0</v>
      </c>
      <c r="Q84" s="55">
        <f t="shared" si="21"/>
        <v>0</v>
      </c>
      <c r="R84" s="25" t="b">
        <f>AND($L84="A",$C$5=Data!$G$24)</f>
        <v>0</v>
      </c>
      <c r="S84" s="25" t="b">
        <f>AND($L84="A",$C$5=Data!$G$23)</f>
        <v>0</v>
      </c>
      <c r="T84" s="55">
        <f t="shared" si="22"/>
        <v>0</v>
      </c>
      <c r="U84" s="55">
        <f t="shared" si="16"/>
        <v>0</v>
      </c>
      <c r="V84" s="25" t="b">
        <f>AND($L84="B",$C$6=Data!$G$24)</f>
        <v>0</v>
      </c>
      <c r="W84" s="25" t="b">
        <f>AND($L84="B",$C$6=Data!$G$23)</f>
        <v>0</v>
      </c>
      <c r="X84" s="55">
        <f t="shared" si="23"/>
        <v>0</v>
      </c>
      <c r="Y84" s="55">
        <f t="shared" si="17"/>
        <v>0</v>
      </c>
      <c r="Z84" s="25" t="b">
        <f>AND($L84="C",$C$7=Data!$G$24)</f>
        <v>0</v>
      </c>
      <c r="AA84" s="25" t="b">
        <f>AND($L84="C",$C$7=Data!$G$23)</f>
        <v>0</v>
      </c>
      <c r="AB84" s="55">
        <f t="shared" si="24"/>
        <v>0</v>
      </c>
      <c r="AC84" s="55">
        <f t="shared" si="18"/>
        <v>0</v>
      </c>
      <c r="AE84" s="55">
        <f t="shared" si="25"/>
        <v>0</v>
      </c>
      <c r="AG84" s="125" t="b">
        <f>OR(AND($C$5=Data!$G$24,K84="A"),AND($C$6=Data!$G$24,K84="B"),AND($C$7=Data!$G$24,K84="C"))*COUNTIFS(B:B,B84,K:K,K84,B:B,"&lt;&gt;"&amp;"",C:C,"&lt;&gt;"&amp;"")&gt;1</f>
        <v>0</v>
      </c>
      <c r="AH84" s="125" t="b">
        <f t="shared" si="26"/>
        <v>0</v>
      </c>
      <c r="AI84" s="55">
        <f t="shared" si="27"/>
        <v>0</v>
      </c>
    </row>
    <row r="85" spans="1:35" ht="30.75" customHeight="1" x14ac:dyDescent="0.25">
      <c r="A85" s="57"/>
      <c r="B85" s="57"/>
      <c r="C85" s="59"/>
      <c r="D85" s="119"/>
      <c r="E85" s="43"/>
      <c r="F85" s="43"/>
      <c r="G85" s="58"/>
      <c r="H85" s="123"/>
      <c r="I85" s="132"/>
      <c r="J85" s="135">
        <f t="shared" si="19"/>
        <v>0</v>
      </c>
      <c r="K85" s="64" t="str">
        <f t="shared" si="14"/>
        <v>0</v>
      </c>
      <c r="L85" s="65" t="str">
        <f t="shared" si="15"/>
        <v>0</v>
      </c>
      <c r="M85" s="55">
        <f>SUMIFS($J:$J,$C:$C,Data!$B$6,$B:$B,$B85)</f>
        <v>0</v>
      </c>
      <c r="N85" s="55">
        <f>SUMIFS($J:$J,$C:$C,Data!$B$7,$B:$B,$B85)</f>
        <v>0</v>
      </c>
      <c r="O85" s="55">
        <f>SUMIFS($J:$J,$C:$C,Data!$B$8,$B:$B,$B85)</f>
        <v>0</v>
      </c>
      <c r="P85" s="55">
        <f t="shared" si="20"/>
        <v>0</v>
      </c>
      <c r="Q85" s="55">
        <f t="shared" si="21"/>
        <v>0</v>
      </c>
      <c r="R85" s="25" t="b">
        <f>AND($L85="A",$C$5=Data!$G$24)</f>
        <v>0</v>
      </c>
      <c r="S85" s="25" t="b">
        <f>AND($L85="A",$C$5=Data!$G$23)</f>
        <v>0</v>
      </c>
      <c r="T85" s="55">
        <f t="shared" si="22"/>
        <v>0</v>
      </c>
      <c r="U85" s="55">
        <f t="shared" si="16"/>
        <v>0</v>
      </c>
      <c r="V85" s="25" t="b">
        <f>AND($L85="B",$C$6=Data!$G$24)</f>
        <v>0</v>
      </c>
      <c r="W85" s="25" t="b">
        <f>AND($L85="B",$C$6=Data!$G$23)</f>
        <v>0</v>
      </c>
      <c r="X85" s="55">
        <f t="shared" si="23"/>
        <v>0</v>
      </c>
      <c r="Y85" s="55">
        <f t="shared" si="17"/>
        <v>0</v>
      </c>
      <c r="Z85" s="25" t="b">
        <f>AND($L85="C",$C$7=Data!$G$24)</f>
        <v>0</v>
      </c>
      <c r="AA85" s="25" t="b">
        <f>AND($L85="C",$C$7=Data!$G$23)</f>
        <v>0</v>
      </c>
      <c r="AB85" s="55">
        <f t="shared" si="24"/>
        <v>0</v>
      </c>
      <c r="AC85" s="55">
        <f t="shared" si="18"/>
        <v>0</v>
      </c>
      <c r="AE85" s="55">
        <f t="shared" si="25"/>
        <v>0</v>
      </c>
      <c r="AG85" s="125" t="b">
        <f>OR(AND($C$5=Data!$G$24,K85="A"),AND($C$6=Data!$G$24,K85="B"),AND($C$7=Data!$G$24,K85="C"))*COUNTIFS(B:B,B85,K:K,K85,B:B,"&lt;&gt;"&amp;"",C:C,"&lt;&gt;"&amp;"")&gt;1</f>
        <v>0</v>
      </c>
      <c r="AH85" s="125" t="b">
        <f t="shared" si="26"/>
        <v>0</v>
      </c>
      <c r="AI85" s="55">
        <f t="shared" si="27"/>
        <v>0</v>
      </c>
    </row>
    <row r="86" spans="1:35" ht="30.75" customHeight="1" x14ac:dyDescent="0.25">
      <c r="A86" s="57"/>
      <c r="B86" s="57"/>
      <c r="C86" s="59"/>
      <c r="D86" s="119"/>
      <c r="E86" s="43"/>
      <c r="F86" s="43"/>
      <c r="G86" s="58"/>
      <c r="H86" s="123"/>
      <c r="I86" s="132"/>
      <c r="J86" s="135">
        <f t="shared" si="19"/>
        <v>0</v>
      </c>
      <c r="K86" s="64" t="str">
        <f t="shared" si="14"/>
        <v>0</v>
      </c>
      <c r="L86" s="65" t="str">
        <f t="shared" si="15"/>
        <v>0</v>
      </c>
      <c r="M86" s="55">
        <f>SUMIFS($J:$J,$C:$C,Data!$B$6,$B:$B,$B86)</f>
        <v>0</v>
      </c>
      <c r="N86" s="55">
        <f>SUMIFS($J:$J,$C:$C,Data!$B$7,$B:$B,$B86)</f>
        <v>0</v>
      </c>
      <c r="O86" s="55">
        <f>SUMIFS($J:$J,$C:$C,Data!$B$8,$B:$B,$B86)</f>
        <v>0</v>
      </c>
      <c r="P86" s="55">
        <f t="shared" si="20"/>
        <v>0</v>
      </c>
      <c r="Q86" s="55">
        <f t="shared" si="21"/>
        <v>0</v>
      </c>
      <c r="R86" s="25" t="b">
        <f>AND($L86="A",$C$5=Data!$G$24)</f>
        <v>0</v>
      </c>
      <c r="S86" s="25" t="b">
        <f>AND($L86="A",$C$5=Data!$G$23)</f>
        <v>0</v>
      </c>
      <c r="T86" s="55">
        <f t="shared" si="22"/>
        <v>0</v>
      </c>
      <c r="U86" s="55">
        <f t="shared" si="16"/>
        <v>0</v>
      </c>
      <c r="V86" s="25" t="b">
        <f>AND($L86="B",$C$6=Data!$G$24)</f>
        <v>0</v>
      </c>
      <c r="W86" s="25" t="b">
        <f>AND($L86="B",$C$6=Data!$G$23)</f>
        <v>0</v>
      </c>
      <c r="X86" s="55">
        <f t="shared" si="23"/>
        <v>0</v>
      </c>
      <c r="Y86" s="55">
        <f t="shared" si="17"/>
        <v>0</v>
      </c>
      <c r="Z86" s="25" t="b">
        <f>AND($L86="C",$C$7=Data!$G$24)</f>
        <v>0</v>
      </c>
      <c r="AA86" s="25" t="b">
        <f>AND($L86="C",$C$7=Data!$G$23)</f>
        <v>0</v>
      </c>
      <c r="AB86" s="55">
        <f t="shared" si="24"/>
        <v>0</v>
      </c>
      <c r="AC86" s="55">
        <f t="shared" si="18"/>
        <v>0</v>
      </c>
      <c r="AE86" s="55">
        <f t="shared" si="25"/>
        <v>0</v>
      </c>
      <c r="AG86" s="125" t="b">
        <f>OR(AND($C$5=Data!$G$24,K86="A"),AND($C$6=Data!$G$24,K86="B"),AND($C$7=Data!$G$24,K86="C"))*COUNTIFS(B:B,B86,K:K,K86,B:B,"&lt;&gt;"&amp;"",C:C,"&lt;&gt;"&amp;"")&gt;1</f>
        <v>0</v>
      </c>
      <c r="AH86" s="125" t="b">
        <f t="shared" si="26"/>
        <v>0</v>
      </c>
      <c r="AI86" s="55">
        <f t="shared" si="27"/>
        <v>0</v>
      </c>
    </row>
    <row r="87" spans="1:35" ht="30.75" customHeight="1" x14ac:dyDescent="0.25">
      <c r="A87" s="57"/>
      <c r="B87" s="57"/>
      <c r="C87" s="59"/>
      <c r="D87" s="119"/>
      <c r="E87" s="43"/>
      <c r="F87" s="43"/>
      <c r="G87" s="58"/>
      <c r="H87" s="123"/>
      <c r="I87" s="132"/>
      <c r="J87" s="135">
        <f t="shared" si="19"/>
        <v>0</v>
      </c>
      <c r="K87" s="64" t="str">
        <f t="shared" si="14"/>
        <v>0</v>
      </c>
      <c r="L87" s="65" t="str">
        <f t="shared" si="15"/>
        <v>0</v>
      </c>
      <c r="M87" s="55">
        <f>SUMIFS($J:$J,$C:$C,Data!$B$6,$B:$B,$B87)</f>
        <v>0</v>
      </c>
      <c r="N87" s="55">
        <f>SUMIFS($J:$J,$C:$C,Data!$B$7,$B:$B,$B87)</f>
        <v>0</v>
      </c>
      <c r="O87" s="55">
        <f>SUMIFS($J:$J,$C:$C,Data!$B$8,$B:$B,$B87)</f>
        <v>0</v>
      </c>
      <c r="P87" s="55">
        <f t="shared" si="20"/>
        <v>0</v>
      </c>
      <c r="Q87" s="55">
        <f t="shared" si="21"/>
        <v>0</v>
      </c>
      <c r="R87" s="25" t="b">
        <f>AND($L87="A",$C$5=Data!$G$24)</f>
        <v>0</v>
      </c>
      <c r="S87" s="25" t="b">
        <f>AND($L87="A",$C$5=Data!$G$23)</f>
        <v>0</v>
      </c>
      <c r="T87" s="55">
        <f t="shared" si="22"/>
        <v>0</v>
      </c>
      <c r="U87" s="55">
        <f t="shared" si="16"/>
        <v>0</v>
      </c>
      <c r="V87" s="25" t="b">
        <f>AND($L87="B",$C$6=Data!$G$24)</f>
        <v>0</v>
      </c>
      <c r="W87" s="25" t="b">
        <f>AND($L87="B",$C$6=Data!$G$23)</f>
        <v>0</v>
      </c>
      <c r="X87" s="55">
        <f t="shared" si="23"/>
        <v>0</v>
      </c>
      <c r="Y87" s="55">
        <f t="shared" si="17"/>
        <v>0</v>
      </c>
      <c r="Z87" s="25" t="b">
        <f>AND($L87="C",$C$7=Data!$G$24)</f>
        <v>0</v>
      </c>
      <c r="AA87" s="25" t="b">
        <f>AND($L87="C",$C$7=Data!$G$23)</f>
        <v>0</v>
      </c>
      <c r="AB87" s="55">
        <f t="shared" si="24"/>
        <v>0</v>
      </c>
      <c r="AC87" s="55">
        <f t="shared" si="18"/>
        <v>0</v>
      </c>
      <c r="AE87" s="55">
        <f t="shared" si="25"/>
        <v>0</v>
      </c>
      <c r="AG87" s="125" t="b">
        <f>OR(AND($C$5=Data!$G$24,K87="A"),AND($C$6=Data!$G$24,K87="B"),AND($C$7=Data!$G$24,K87="C"))*COUNTIFS(B:B,B87,K:K,K87,B:B,"&lt;&gt;"&amp;"",C:C,"&lt;&gt;"&amp;"")&gt;1</f>
        <v>0</v>
      </c>
      <c r="AH87" s="125" t="b">
        <f t="shared" si="26"/>
        <v>0</v>
      </c>
      <c r="AI87" s="55">
        <f t="shared" si="27"/>
        <v>0</v>
      </c>
    </row>
    <row r="88" spans="1:35" ht="30.75" customHeight="1" x14ac:dyDescent="0.25">
      <c r="A88" s="57"/>
      <c r="B88" s="57"/>
      <c r="C88" s="59"/>
      <c r="D88" s="119"/>
      <c r="E88" s="43"/>
      <c r="F88" s="43"/>
      <c r="G88" s="58"/>
      <c r="H88" s="123"/>
      <c r="I88" s="132"/>
      <c r="J88" s="135">
        <f t="shared" si="19"/>
        <v>0</v>
      </c>
      <c r="K88" s="64" t="str">
        <f t="shared" si="14"/>
        <v>0</v>
      </c>
      <c r="L88" s="65" t="str">
        <f t="shared" si="15"/>
        <v>0</v>
      </c>
      <c r="M88" s="55">
        <f>SUMIFS($J:$J,$C:$C,Data!$B$6,$B:$B,$B88)</f>
        <v>0</v>
      </c>
      <c r="N88" s="55">
        <f>SUMIFS($J:$J,$C:$C,Data!$B$7,$B:$B,$B88)</f>
        <v>0</v>
      </c>
      <c r="O88" s="55">
        <f>SUMIFS($J:$J,$C:$C,Data!$B$8,$B:$B,$B88)</f>
        <v>0</v>
      </c>
      <c r="P88" s="55">
        <f t="shared" si="20"/>
        <v>0</v>
      </c>
      <c r="Q88" s="55">
        <f t="shared" si="21"/>
        <v>0</v>
      </c>
      <c r="R88" s="25" t="b">
        <f>AND($L88="A",$C$5=Data!$G$24)</f>
        <v>0</v>
      </c>
      <c r="S88" s="25" t="b">
        <f>AND($L88="A",$C$5=Data!$G$23)</f>
        <v>0</v>
      </c>
      <c r="T88" s="55">
        <f t="shared" si="22"/>
        <v>0</v>
      </c>
      <c r="U88" s="55">
        <f t="shared" si="16"/>
        <v>0</v>
      </c>
      <c r="V88" s="25" t="b">
        <f>AND($L88="B",$C$6=Data!$G$24)</f>
        <v>0</v>
      </c>
      <c r="W88" s="25" t="b">
        <f>AND($L88="B",$C$6=Data!$G$23)</f>
        <v>0</v>
      </c>
      <c r="X88" s="55">
        <f t="shared" si="23"/>
        <v>0</v>
      </c>
      <c r="Y88" s="55">
        <f t="shared" si="17"/>
        <v>0</v>
      </c>
      <c r="Z88" s="25" t="b">
        <f>AND($L88="C",$C$7=Data!$G$24)</f>
        <v>0</v>
      </c>
      <c r="AA88" s="25" t="b">
        <f>AND($L88="C",$C$7=Data!$G$23)</f>
        <v>0</v>
      </c>
      <c r="AB88" s="55">
        <f t="shared" si="24"/>
        <v>0</v>
      </c>
      <c r="AC88" s="55">
        <f t="shared" si="18"/>
        <v>0</v>
      </c>
      <c r="AE88" s="55">
        <f t="shared" si="25"/>
        <v>0</v>
      </c>
      <c r="AG88" s="125" t="b">
        <f>OR(AND($C$5=Data!$G$24,K88="A"),AND($C$6=Data!$G$24,K88="B"),AND($C$7=Data!$G$24,K88="C"))*COUNTIFS(B:B,B88,K:K,K88,B:B,"&lt;&gt;"&amp;"",C:C,"&lt;&gt;"&amp;"")&gt;1</f>
        <v>0</v>
      </c>
      <c r="AH88" s="125" t="b">
        <f t="shared" si="26"/>
        <v>0</v>
      </c>
      <c r="AI88" s="55">
        <f t="shared" si="27"/>
        <v>0</v>
      </c>
    </row>
    <row r="89" spans="1:35" ht="30.75" customHeight="1" x14ac:dyDescent="0.25">
      <c r="A89" s="57"/>
      <c r="B89" s="57"/>
      <c r="C89" s="59"/>
      <c r="D89" s="119"/>
      <c r="E89" s="43"/>
      <c r="F89" s="43"/>
      <c r="G89" s="58"/>
      <c r="H89" s="123"/>
      <c r="I89" s="132"/>
      <c r="J89" s="135">
        <f t="shared" si="19"/>
        <v>0</v>
      </c>
      <c r="K89" s="64" t="str">
        <f t="shared" si="14"/>
        <v>0</v>
      </c>
      <c r="L89" s="65" t="str">
        <f t="shared" si="15"/>
        <v>0</v>
      </c>
      <c r="M89" s="55">
        <f>SUMIFS($J:$J,$C:$C,Data!$B$6,$B:$B,$B89)</f>
        <v>0</v>
      </c>
      <c r="N89" s="55">
        <f>SUMIFS($J:$J,$C:$C,Data!$B$7,$B:$B,$B89)</f>
        <v>0</v>
      </c>
      <c r="O89" s="55">
        <f>SUMIFS($J:$J,$C:$C,Data!$B$8,$B:$B,$B89)</f>
        <v>0</v>
      </c>
      <c r="P89" s="55">
        <f t="shared" si="20"/>
        <v>0</v>
      </c>
      <c r="Q89" s="55">
        <f t="shared" si="21"/>
        <v>0</v>
      </c>
      <c r="R89" s="25" t="b">
        <f>AND($L89="A",$C$5=Data!$G$24)</f>
        <v>0</v>
      </c>
      <c r="S89" s="25" t="b">
        <f>AND($L89="A",$C$5=Data!$G$23)</f>
        <v>0</v>
      </c>
      <c r="T89" s="55">
        <f t="shared" si="22"/>
        <v>0</v>
      </c>
      <c r="U89" s="55">
        <f t="shared" si="16"/>
        <v>0</v>
      </c>
      <c r="V89" s="25" t="b">
        <f>AND($L89="B",$C$6=Data!$G$24)</f>
        <v>0</v>
      </c>
      <c r="W89" s="25" t="b">
        <f>AND($L89="B",$C$6=Data!$G$23)</f>
        <v>0</v>
      </c>
      <c r="X89" s="55">
        <f t="shared" si="23"/>
        <v>0</v>
      </c>
      <c r="Y89" s="55">
        <f t="shared" si="17"/>
        <v>0</v>
      </c>
      <c r="Z89" s="25" t="b">
        <f>AND($L89="C",$C$7=Data!$G$24)</f>
        <v>0</v>
      </c>
      <c r="AA89" s="25" t="b">
        <f>AND($L89="C",$C$7=Data!$G$23)</f>
        <v>0</v>
      </c>
      <c r="AB89" s="55">
        <f t="shared" si="24"/>
        <v>0</v>
      </c>
      <c r="AC89" s="55">
        <f t="shared" si="18"/>
        <v>0</v>
      </c>
      <c r="AE89" s="55">
        <f t="shared" si="25"/>
        <v>0</v>
      </c>
      <c r="AG89" s="125" t="b">
        <f>OR(AND($C$5=Data!$G$24,K89="A"),AND($C$6=Data!$G$24,K89="B"),AND($C$7=Data!$G$24,K89="C"))*COUNTIFS(B:B,B89,K:K,K89,B:B,"&lt;&gt;"&amp;"",C:C,"&lt;&gt;"&amp;"")&gt;1</f>
        <v>0</v>
      </c>
      <c r="AH89" s="125" t="b">
        <f t="shared" si="26"/>
        <v>0</v>
      </c>
      <c r="AI89" s="55">
        <f t="shared" si="27"/>
        <v>0</v>
      </c>
    </row>
    <row r="90" spans="1:35" ht="30.75" customHeight="1" x14ac:dyDescent="0.25">
      <c r="A90" s="57"/>
      <c r="B90" s="57"/>
      <c r="C90" s="59"/>
      <c r="D90" s="119"/>
      <c r="E90" s="43"/>
      <c r="F90" s="43"/>
      <c r="G90" s="58"/>
      <c r="H90" s="123"/>
      <c r="I90" s="132"/>
      <c r="J90" s="135">
        <f t="shared" si="19"/>
        <v>0</v>
      </c>
      <c r="K90" s="64" t="str">
        <f t="shared" si="14"/>
        <v>0</v>
      </c>
      <c r="L90" s="65" t="str">
        <f t="shared" si="15"/>
        <v>0</v>
      </c>
      <c r="M90" s="55">
        <f>SUMIFS($J:$J,$C:$C,Data!$B$6,$B:$B,$B90)</f>
        <v>0</v>
      </c>
      <c r="N90" s="55">
        <f>SUMIFS($J:$J,$C:$C,Data!$B$7,$B:$B,$B90)</f>
        <v>0</v>
      </c>
      <c r="O90" s="55">
        <f>SUMIFS($J:$J,$C:$C,Data!$B$8,$B:$B,$B90)</f>
        <v>0</v>
      </c>
      <c r="P90" s="55">
        <f t="shared" si="20"/>
        <v>0</v>
      </c>
      <c r="Q90" s="55">
        <f t="shared" si="21"/>
        <v>0</v>
      </c>
      <c r="R90" s="25" t="b">
        <f>AND($L90="A",$C$5=Data!$G$24)</f>
        <v>0</v>
      </c>
      <c r="S90" s="25" t="b">
        <f>AND($L90="A",$C$5=Data!$G$23)</f>
        <v>0</v>
      </c>
      <c r="T90" s="55">
        <f t="shared" si="22"/>
        <v>0</v>
      </c>
      <c r="U90" s="55">
        <f t="shared" si="16"/>
        <v>0</v>
      </c>
      <c r="V90" s="25" t="b">
        <f>AND($L90="B",$C$6=Data!$G$24)</f>
        <v>0</v>
      </c>
      <c r="W90" s="25" t="b">
        <f>AND($L90="B",$C$6=Data!$G$23)</f>
        <v>0</v>
      </c>
      <c r="X90" s="55">
        <f t="shared" si="23"/>
        <v>0</v>
      </c>
      <c r="Y90" s="55">
        <f t="shared" si="17"/>
        <v>0</v>
      </c>
      <c r="Z90" s="25" t="b">
        <f>AND($L90="C",$C$7=Data!$G$24)</f>
        <v>0</v>
      </c>
      <c r="AA90" s="25" t="b">
        <f>AND($L90="C",$C$7=Data!$G$23)</f>
        <v>0</v>
      </c>
      <c r="AB90" s="55">
        <f t="shared" si="24"/>
        <v>0</v>
      </c>
      <c r="AC90" s="55">
        <f t="shared" si="18"/>
        <v>0</v>
      </c>
      <c r="AE90" s="55">
        <f t="shared" si="25"/>
        <v>0</v>
      </c>
      <c r="AG90" s="125" t="b">
        <f>OR(AND($C$5=Data!$G$24,K90="A"),AND($C$6=Data!$G$24,K90="B"),AND($C$7=Data!$G$24,K90="C"))*COUNTIFS(B:B,B90,K:K,K90,B:B,"&lt;&gt;"&amp;"",C:C,"&lt;&gt;"&amp;"")&gt;1</f>
        <v>0</v>
      </c>
      <c r="AH90" s="125" t="b">
        <f t="shared" si="26"/>
        <v>0</v>
      </c>
      <c r="AI90" s="55">
        <f t="shared" si="27"/>
        <v>0</v>
      </c>
    </row>
    <row r="91" spans="1:35" ht="30.75" customHeight="1" x14ac:dyDescent="0.25">
      <c r="A91" s="57"/>
      <c r="B91" s="57"/>
      <c r="C91" s="59"/>
      <c r="D91" s="119"/>
      <c r="E91" s="43"/>
      <c r="F91" s="43"/>
      <c r="G91" s="58"/>
      <c r="H91" s="123"/>
      <c r="I91" s="132"/>
      <c r="J91" s="135">
        <f t="shared" si="19"/>
        <v>0</v>
      </c>
      <c r="K91" s="64" t="str">
        <f t="shared" si="14"/>
        <v>0</v>
      </c>
      <c r="L91" s="65" t="str">
        <f t="shared" si="15"/>
        <v>0</v>
      </c>
      <c r="M91" s="55">
        <f>SUMIFS($J:$J,$C:$C,Data!$B$6,$B:$B,$B91)</f>
        <v>0</v>
      </c>
      <c r="N91" s="55">
        <f>SUMIFS($J:$J,$C:$C,Data!$B$7,$B:$B,$B91)</f>
        <v>0</v>
      </c>
      <c r="O91" s="55">
        <f>SUMIFS($J:$J,$C:$C,Data!$B$8,$B:$B,$B91)</f>
        <v>0</v>
      </c>
      <c r="P91" s="55">
        <f t="shared" si="20"/>
        <v>0</v>
      </c>
      <c r="Q91" s="55">
        <f t="shared" si="21"/>
        <v>0</v>
      </c>
      <c r="R91" s="25" t="b">
        <f>AND($L91="A",$C$5=Data!$G$24)</f>
        <v>0</v>
      </c>
      <c r="S91" s="25" t="b">
        <f>AND($L91="A",$C$5=Data!$G$23)</f>
        <v>0</v>
      </c>
      <c r="T91" s="55">
        <f t="shared" si="22"/>
        <v>0</v>
      </c>
      <c r="U91" s="55">
        <f t="shared" si="16"/>
        <v>0</v>
      </c>
      <c r="V91" s="25" t="b">
        <f>AND($L91="B",$C$6=Data!$G$24)</f>
        <v>0</v>
      </c>
      <c r="W91" s="25" t="b">
        <f>AND($L91="B",$C$6=Data!$G$23)</f>
        <v>0</v>
      </c>
      <c r="X91" s="55">
        <f t="shared" si="23"/>
        <v>0</v>
      </c>
      <c r="Y91" s="55">
        <f t="shared" si="17"/>
        <v>0</v>
      </c>
      <c r="Z91" s="25" t="b">
        <f>AND($L91="C",$C$7=Data!$G$24)</f>
        <v>0</v>
      </c>
      <c r="AA91" s="25" t="b">
        <f>AND($L91="C",$C$7=Data!$G$23)</f>
        <v>0</v>
      </c>
      <c r="AB91" s="55">
        <f t="shared" si="24"/>
        <v>0</v>
      </c>
      <c r="AC91" s="55">
        <f t="shared" si="18"/>
        <v>0</v>
      </c>
      <c r="AE91" s="55">
        <f t="shared" si="25"/>
        <v>0</v>
      </c>
      <c r="AG91" s="125" t="b">
        <f>OR(AND($C$5=Data!$G$24,K91="A"),AND($C$6=Data!$G$24,K91="B"),AND($C$7=Data!$G$24,K91="C"))*COUNTIFS(B:B,B91,K:K,K91,B:B,"&lt;&gt;"&amp;"",C:C,"&lt;&gt;"&amp;"")&gt;1</f>
        <v>0</v>
      </c>
      <c r="AH91" s="125" t="b">
        <f t="shared" si="26"/>
        <v>0</v>
      </c>
      <c r="AI91" s="55">
        <f t="shared" si="27"/>
        <v>0</v>
      </c>
    </row>
    <row r="92" spans="1:35" ht="30.75" customHeight="1" x14ac:dyDescent="0.25">
      <c r="A92" s="57"/>
      <c r="B92" s="57"/>
      <c r="C92" s="59"/>
      <c r="D92" s="119"/>
      <c r="E92" s="43"/>
      <c r="F92" s="43"/>
      <c r="G92" s="58"/>
      <c r="H92" s="123"/>
      <c r="I92" s="132"/>
      <c r="J92" s="135">
        <f t="shared" si="19"/>
        <v>0</v>
      </c>
      <c r="K92" s="64" t="str">
        <f t="shared" si="14"/>
        <v>0</v>
      </c>
      <c r="L92" s="65" t="str">
        <f t="shared" si="15"/>
        <v>0</v>
      </c>
      <c r="M92" s="55">
        <f>SUMIFS($J:$J,$C:$C,Data!$B$6,$B:$B,$B92)</f>
        <v>0</v>
      </c>
      <c r="N92" s="55">
        <f>SUMIFS($J:$J,$C:$C,Data!$B$7,$B:$B,$B92)</f>
        <v>0</v>
      </c>
      <c r="O92" s="55">
        <f>SUMIFS($J:$J,$C:$C,Data!$B$8,$B:$B,$B92)</f>
        <v>0</v>
      </c>
      <c r="P92" s="55">
        <f t="shared" si="20"/>
        <v>0</v>
      </c>
      <c r="Q92" s="55">
        <f t="shared" si="21"/>
        <v>0</v>
      </c>
      <c r="R92" s="25" t="b">
        <f>AND($L92="A",$C$5=Data!$G$24)</f>
        <v>0</v>
      </c>
      <c r="S92" s="25" t="b">
        <f>AND($L92="A",$C$5=Data!$G$23)</f>
        <v>0</v>
      </c>
      <c r="T92" s="55">
        <f t="shared" si="22"/>
        <v>0</v>
      </c>
      <c r="U92" s="55">
        <f t="shared" si="16"/>
        <v>0</v>
      </c>
      <c r="V92" s="25" t="b">
        <f>AND($L92="B",$C$6=Data!$G$24)</f>
        <v>0</v>
      </c>
      <c r="W92" s="25" t="b">
        <f>AND($L92="B",$C$6=Data!$G$23)</f>
        <v>0</v>
      </c>
      <c r="X92" s="55">
        <f t="shared" si="23"/>
        <v>0</v>
      </c>
      <c r="Y92" s="55">
        <f t="shared" si="17"/>
        <v>0</v>
      </c>
      <c r="Z92" s="25" t="b">
        <f>AND($L92="C",$C$7=Data!$G$24)</f>
        <v>0</v>
      </c>
      <c r="AA92" s="25" t="b">
        <f>AND($L92="C",$C$7=Data!$G$23)</f>
        <v>0</v>
      </c>
      <c r="AB92" s="55">
        <f t="shared" si="24"/>
        <v>0</v>
      </c>
      <c r="AC92" s="55">
        <f t="shared" si="18"/>
        <v>0</v>
      </c>
      <c r="AE92" s="55">
        <f t="shared" si="25"/>
        <v>0</v>
      </c>
      <c r="AG92" s="125" t="b">
        <f>OR(AND($C$5=Data!$G$24,K92="A"),AND($C$6=Data!$G$24,K92="B"),AND($C$7=Data!$G$24,K92="C"))*COUNTIFS(B:B,B92,K:K,K92,B:B,"&lt;&gt;"&amp;"",C:C,"&lt;&gt;"&amp;"")&gt;1</f>
        <v>0</v>
      </c>
      <c r="AH92" s="125" t="b">
        <f t="shared" si="26"/>
        <v>0</v>
      </c>
      <c r="AI92" s="55">
        <f t="shared" si="27"/>
        <v>0</v>
      </c>
    </row>
    <row r="93" spans="1:35" ht="30.75" customHeight="1" x14ac:dyDescent="0.25">
      <c r="A93" s="57"/>
      <c r="B93" s="57"/>
      <c r="C93" s="59"/>
      <c r="D93" s="119"/>
      <c r="E93" s="43"/>
      <c r="F93" s="43"/>
      <c r="G93" s="58"/>
      <c r="H93" s="123"/>
      <c r="I93" s="132"/>
      <c r="J93" s="135">
        <f t="shared" si="19"/>
        <v>0</v>
      </c>
      <c r="K93" s="64" t="str">
        <f t="shared" si="14"/>
        <v>0</v>
      </c>
      <c r="L93" s="65" t="str">
        <f t="shared" si="15"/>
        <v>0</v>
      </c>
      <c r="M93" s="55">
        <f>SUMIFS($J:$J,$C:$C,Data!$B$6,$B:$B,$B93)</f>
        <v>0</v>
      </c>
      <c r="N93" s="55">
        <f>SUMIFS($J:$J,$C:$C,Data!$B$7,$B:$B,$B93)</f>
        <v>0</v>
      </c>
      <c r="O93" s="55">
        <f>SUMIFS($J:$J,$C:$C,Data!$B$8,$B:$B,$B93)</f>
        <v>0</v>
      </c>
      <c r="P93" s="55">
        <f t="shared" si="20"/>
        <v>0</v>
      </c>
      <c r="Q93" s="55">
        <f t="shared" si="21"/>
        <v>0</v>
      </c>
      <c r="R93" s="25" t="b">
        <f>AND($L93="A",$C$5=Data!$G$24)</f>
        <v>0</v>
      </c>
      <c r="S93" s="25" t="b">
        <f>AND($L93="A",$C$5=Data!$G$23)</f>
        <v>0</v>
      </c>
      <c r="T93" s="55">
        <f t="shared" si="22"/>
        <v>0</v>
      </c>
      <c r="U93" s="55">
        <f t="shared" si="16"/>
        <v>0</v>
      </c>
      <c r="V93" s="25" t="b">
        <f>AND($L93="B",$C$6=Data!$G$24)</f>
        <v>0</v>
      </c>
      <c r="W93" s="25" t="b">
        <f>AND($L93="B",$C$6=Data!$G$23)</f>
        <v>0</v>
      </c>
      <c r="X93" s="55">
        <f t="shared" si="23"/>
        <v>0</v>
      </c>
      <c r="Y93" s="55">
        <f t="shared" si="17"/>
        <v>0</v>
      </c>
      <c r="Z93" s="25" t="b">
        <f>AND($L93="C",$C$7=Data!$G$24)</f>
        <v>0</v>
      </c>
      <c r="AA93" s="25" t="b">
        <f>AND($L93="C",$C$7=Data!$G$23)</f>
        <v>0</v>
      </c>
      <c r="AB93" s="55">
        <f t="shared" si="24"/>
        <v>0</v>
      </c>
      <c r="AC93" s="55">
        <f t="shared" si="18"/>
        <v>0</v>
      </c>
      <c r="AE93" s="55">
        <f t="shared" si="25"/>
        <v>0</v>
      </c>
      <c r="AG93" s="125" t="b">
        <f>OR(AND($C$5=Data!$G$24,K93="A"),AND($C$6=Data!$G$24,K93="B"),AND($C$7=Data!$G$24,K93="C"))*COUNTIFS(B:B,B93,K:K,K93,B:B,"&lt;&gt;"&amp;"",C:C,"&lt;&gt;"&amp;"")&gt;1</f>
        <v>0</v>
      </c>
      <c r="AH93" s="125" t="b">
        <f t="shared" si="26"/>
        <v>0</v>
      </c>
      <c r="AI93" s="55">
        <f t="shared" si="27"/>
        <v>0</v>
      </c>
    </row>
    <row r="94" spans="1:35" ht="30.75" customHeight="1" x14ac:dyDescent="0.25">
      <c r="A94" s="57"/>
      <c r="B94" s="57"/>
      <c r="C94" s="59"/>
      <c r="D94" s="119"/>
      <c r="E94" s="43"/>
      <c r="F94" s="43"/>
      <c r="G94" s="58"/>
      <c r="H94" s="123"/>
      <c r="I94" s="132"/>
      <c r="J94" s="135">
        <f t="shared" si="19"/>
        <v>0</v>
      </c>
      <c r="K94" s="64" t="str">
        <f t="shared" si="14"/>
        <v>0</v>
      </c>
      <c r="L94" s="65" t="str">
        <f t="shared" si="15"/>
        <v>0</v>
      </c>
      <c r="M94" s="55">
        <f>SUMIFS($J:$J,$C:$C,Data!$B$6,$B:$B,$B94)</f>
        <v>0</v>
      </c>
      <c r="N94" s="55">
        <f>SUMIFS($J:$J,$C:$C,Data!$B$7,$B:$B,$B94)</f>
        <v>0</v>
      </c>
      <c r="O94" s="55">
        <f>SUMIFS($J:$J,$C:$C,Data!$B$8,$B:$B,$B94)</f>
        <v>0</v>
      </c>
      <c r="P94" s="55">
        <f t="shared" si="20"/>
        <v>0</v>
      </c>
      <c r="Q94" s="55">
        <f t="shared" si="21"/>
        <v>0</v>
      </c>
      <c r="R94" s="25" t="b">
        <f>AND($L94="A",$C$5=Data!$G$24)</f>
        <v>0</v>
      </c>
      <c r="S94" s="25" t="b">
        <f>AND($L94="A",$C$5=Data!$G$23)</f>
        <v>0</v>
      </c>
      <c r="T94" s="55">
        <f t="shared" si="22"/>
        <v>0</v>
      </c>
      <c r="U94" s="55">
        <f t="shared" si="16"/>
        <v>0</v>
      </c>
      <c r="V94" s="25" t="b">
        <f>AND($L94="B",$C$6=Data!$G$24)</f>
        <v>0</v>
      </c>
      <c r="W94" s="25" t="b">
        <f>AND($L94="B",$C$6=Data!$G$23)</f>
        <v>0</v>
      </c>
      <c r="X94" s="55">
        <f t="shared" si="23"/>
        <v>0</v>
      </c>
      <c r="Y94" s="55">
        <f t="shared" si="17"/>
        <v>0</v>
      </c>
      <c r="Z94" s="25" t="b">
        <f>AND($L94="C",$C$7=Data!$G$24)</f>
        <v>0</v>
      </c>
      <c r="AA94" s="25" t="b">
        <f>AND($L94="C",$C$7=Data!$G$23)</f>
        <v>0</v>
      </c>
      <c r="AB94" s="55">
        <f t="shared" si="24"/>
        <v>0</v>
      </c>
      <c r="AC94" s="55">
        <f t="shared" si="18"/>
        <v>0</v>
      </c>
      <c r="AE94" s="55">
        <f t="shared" si="25"/>
        <v>0</v>
      </c>
      <c r="AG94" s="125" t="b">
        <f>OR(AND($C$5=Data!$G$24,K94="A"),AND($C$6=Data!$G$24,K94="B"),AND($C$7=Data!$G$24,K94="C"))*COUNTIFS(B:B,B94,K:K,K94,B:B,"&lt;&gt;"&amp;"",C:C,"&lt;&gt;"&amp;"")&gt;1</f>
        <v>0</v>
      </c>
      <c r="AH94" s="125" t="b">
        <f t="shared" si="26"/>
        <v>0</v>
      </c>
      <c r="AI94" s="55">
        <f t="shared" si="27"/>
        <v>0</v>
      </c>
    </row>
    <row r="95" spans="1:35" ht="30.75" customHeight="1" x14ac:dyDescent="0.25">
      <c r="A95" s="57"/>
      <c r="B95" s="57"/>
      <c r="C95" s="59"/>
      <c r="D95" s="119"/>
      <c r="E95" s="43"/>
      <c r="F95" s="43"/>
      <c r="G95" s="58"/>
      <c r="H95" s="123"/>
      <c r="I95" s="132"/>
      <c r="J95" s="135">
        <f t="shared" si="19"/>
        <v>0</v>
      </c>
      <c r="K95" s="64" t="str">
        <f t="shared" si="14"/>
        <v>0</v>
      </c>
      <c r="L95" s="65" t="str">
        <f t="shared" si="15"/>
        <v>0</v>
      </c>
      <c r="M95" s="55">
        <f>SUMIFS($J:$J,$C:$C,Data!$B$6,$B:$B,$B95)</f>
        <v>0</v>
      </c>
      <c r="N95" s="55">
        <f>SUMIFS($J:$J,$C:$C,Data!$B$7,$B:$B,$B95)</f>
        <v>0</v>
      </c>
      <c r="O95" s="55">
        <f>SUMIFS($J:$J,$C:$C,Data!$B$8,$B:$B,$B95)</f>
        <v>0</v>
      </c>
      <c r="P95" s="55">
        <f t="shared" si="20"/>
        <v>0</v>
      </c>
      <c r="Q95" s="55">
        <f t="shared" si="21"/>
        <v>0</v>
      </c>
      <c r="R95" s="25" t="b">
        <f>AND($L95="A",$C$5=Data!$G$24)</f>
        <v>0</v>
      </c>
      <c r="S95" s="25" t="b">
        <f>AND($L95="A",$C$5=Data!$G$23)</f>
        <v>0</v>
      </c>
      <c r="T95" s="55">
        <f t="shared" si="22"/>
        <v>0</v>
      </c>
      <c r="U95" s="55">
        <f t="shared" si="16"/>
        <v>0</v>
      </c>
      <c r="V95" s="25" t="b">
        <f>AND($L95="B",$C$6=Data!$G$24)</f>
        <v>0</v>
      </c>
      <c r="W95" s="25" t="b">
        <f>AND($L95="B",$C$6=Data!$G$23)</f>
        <v>0</v>
      </c>
      <c r="X95" s="55">
        <f t="shared" si="23"/>
        <v>0</v>
      </c>
      <c r="Y95" s="55">
        <f t="shared" si="17"/>
        <v>0</v>
      </c>
      <c r="Z95" s="25" t="b">
        <f>AND($L95="C",$C$7=Data!$G$24)</f>
        <v>0</v>
      </c>
      <c r="AA95" s="25" t="b">
        <f>AND($L95="C",$C$7=Data!$G$23)</f>
        <v>0</v>
      </c>
      <c r="AB95" s="55">
        <f t="shared" si="24"/>
        <v>0</v>
      </c>
      <c r="AC95" s="55">
        <f t="shared" si="18"/>
        <v>0</v>
      </c>
      <c r="AE95" s="55">
        <f t="shared" si="25"/>
        <v>0</v>
      </c>
      <c r="AG95" s="125" t="b">
        <f>OR(AND($C$5=Data!$G$24,K95="A"),AND($C$6=Data!$G$24,K95="B"),AND($C$7=Data!$G$24,K95="C"))*COUNTIFS(B:B,B95,K:K,K95,B:B,"&lt;&gt;"&amp;"",C:C,"&lt;&gt;"&amp;"")&gt;1</f>
        <v>0</v>
      </c>
      <c r="AH95" s="125" t="b">
        <f t="shared" si="26"/>
        <v>0</v>
      </c>
      <c r="AI95" s="55">
        <f t="shared" si="27"/>
        <v>0</v>
      </c>
    </row>
    <row r="96" spans="1:35" ht="30.75" customHeight="1" x14ac:dyDescent="0.25">
      <c r="A96" s="57"/>
      <c r="B96" s="57"/>
      <c r="C96" s="59"/>
      <c r="D96" s="119"/>
      <c r="E96" s="43"/>
      <c r="F96" s="43"/>
      <c r="G96" s="58"/>
      <c r="H96" s="123"/>
      <c r="I96" s="132"/>
      <c r="J96" s="135">
        <f t="shared" si="19"/>
        <v>0</v>
      </c>
      <c r="K96" s="64" t="str">
        <f t="shared" si="14"/>
        <v>0</v>
      </c>
      <c r="L96" s="65" t="str">
        <f t="shared" si="15"/>
        <v>0</v>
      </c>
      <c r="M96" s="55">
        <f>SUMIFS($J:$J,$C:$C,Data!$B$6,$B:$B,$B96)</f>
        <v>0</v>
      </c>
      <c r="N96" s="55">
        <f>SUMIFS($J:$J,$C:$C,Data!$B$7,$B:$B,$B96)</f>
        <v>0</v>
      </c>
      <c r="O96" s="55">
        <f>SUMIFS($J:$J,$C:$C,Data!$B$8,$B:$B,$B96)</f>
        <v>0</v>
      </c>
      <c r="P96" s="55">
        <f t="shared" si="20"/>
        <v>0</v>
      </c>
      <c r="Q96" s="55">
        <f t="shared" si="21"/>
        <v>0</v>
      </c>
      <c r="R96" s="25" t="b">
        <f>AND($L96="A",$C$5=Data!$G$24)</f>
        <v>0</v>
      </c>
      <c r="S96" s="25" t="b">
        <f>AND($L96="A",$C$5=Data!$G$23)</f>
        <v>0</v>
      </c>
      <c r="T96" s="55">
        <f t="shared" si="22"/>
        <v>0</v>
      </c>
      <c r="U96" s="55">
        <f t="shared" si="16"/>
        <v>0</v>
      </c>
      <c r="V96" s="25" t="b">
        <f>AND($L96="B",$C$6=Data!$G$24)</f>
        <v>0</v>
      </c>
      <c r="W96" s="25" t="b">
        <f>AND($L96="B",$C$6=Data!$G$23)</f>
        <v>0</v>
      </c>
      <c r="X96" s="55">
        <f t="shared" si="23"/>
        <v>0</v>
      </c>
      <c r="Y96" s="55">
        <f t="shared" si="17"/>
        <v>0</v>
      </c>
      <c r="Z96" s="25" t="b">
        <f>AND($L96="C",$C$7=Data!$G$24)</f>
        <v>0</v>
      </c>
      <c r="AA96" s="25" t="b">
        <f>AND($L96="C",$C$7=Data!$G$23)</f>
        <v>0</v>
      </c>
      <c r="AB96" s="55">
        <f t="shared" si="24"/>
        <v>0</v>
      </c>
      <c r="AC96" s="55">
        <f t="shared" si="18"/>
        <v>0</v>
      </c>
      <c r="AE96" s="55">
        <f t="shared" si="25"/>
        <v>0</v>
      </c>
      <c r="AG96" s="125" t="b">
        <f>OR(AND($C$5=Data!$G$24,K96="A"),AND($C$6=Data!$G$24,K96="B"),AND($C$7=Data!$G$24,K96="C"))*COUNTIFS(B:B,B96,K:K,K96,B:B,"&lt;&gt;"&amp;"",C:C,"&lt;&gt;"&amp;"")&gt;1</f>
        <v>0</v>
      </c>
      <c r="AH96" s="125" t="b">
        <f t="shared" si="26"/>
        <v>0</v>
      </c>
      <c r="AI96" s="55">
        <f t="shared" si="27"/>
        <v>0</v>
      </c>
    </row>
    <row r="97" spans="1:35" ht="30.75" customHeight="1" x14ac:dyDescent="0.25">
      <c r="A97" s="57"/>
      <c r="B97" s="57"/>
      <c r="C97" s="59"/>
      <c r="D97" s="119"/>
      <c r="E97" s="43"/>
      <c r="F97" s="43"/>
      <c r="G97" s="58"/>
      <c r="H97" s="123"/>
      <c r="I97" s="132"/>
      <c r="J97" s="135">
        <f t="shared" si="19"/>
        <v>0</v>
      </c>
      <c r="K97" s="64" t="str">
        <f t="shared" si="14"/>
        <v>0</v>
      </c>
      <c r="L97" s="65" t="str">
        <f t="shared" si="15"/>
        <v>0</v>
      </c>
      <c r="M97" s="55">
        <f>SUMIFS($J:$J,$C:$C,Data!$B$6,$B:$B,$B97)</f>
        <v>0</v>
      </c>
      <c r="N97" s="55">
        <f>SUMIFS($J:$J,$C:$C,Data!$B$7,$B:$B,$B97)</f>
        <v>0</v>
      </c>
      <c r="O97" s="55">
        <f>SUMIFS($J:$J,$C:$C,Data!$B$8,$B:$B,$B97)</f>
        <v>0</v>
      </c>
      <c r="P97" s="55">
        <f t="shared" si="20"/>
        <v>0</v>
      </c>
      <c r="Q97" s="55">
        <f t="shared" si="21"/>
        <v>0</v>
      </c>
      <c r="R97" s="25" t="b">
        <f>AND($L97="A",$C$5=Data!$G$24)</f>
        <v>0</v>
      </c>
      <c r="S97" s="25" t="b">
        <f>AND($L97="A",$C$5=Data!$G$23)</f>
        <v>0</v>
      </c>
      <c r="T97" s="55">
        <f t="shared" si="22"/>
        <v>0</v>
      </c>
      <c r="U97" s="55">
        <f t="shared" si="16"/>
        <v>0</v>
      </c>
      <c r="V97" s="25" t="b">
        <f>AND($L97="B",$C$6=Data!$G$24)</f>
        <v>0</v>
      </c>
      <c r="W97" s="25" t="b">
        <f>AND($L97="B",$C$6=Data!$G$23)</f>
        <v>0</v>
      </c>
      <c r="X97" s="55">
        <f t="shared" si="23"/>
        <v>0</v>
      </c>
      <c r="Y97" s="55">
        <f t="shared" si="17"/>
        <v>0</v>
      </c>
      <c r="Z97" s="25" t="b">
        <f>AND($L97="C",$C$7=Data!$G$24)</f>
        <v>0</v>
      </c>
      <c r="AA97" s="25" t="b">
        <f>AND($L97="C",$C$7=Data!$G$23)</f>
        <v>0</v>
      </c>
      <c r="AB97" s="55">
        <f t="shared" si="24"/>
        <v>0</v>
      </c>
      <c r="AC97" s="55">
        <f t="shared" si="18"/>
        <v>0</v>
      </c>
      <c r="AE97" s="55">
        <f t="shared" si="25"/>
        <v>0</v>
      </c>
      <c r="AG97" s="125" t="b">
        <f>OR(AND($C$5=Data!$G$24,K97="A"),AND($C$6=Data!$G$24,K97="B"),AND($C$7=Data!$G$24,K97="C"))*COUNTIFS(B:B,B97,K:K,K97,B:B,"&lt;&gt;"&amp;"",C:C,"&lt;&gt;"&amp;"")&gt;1</f>
        <v>0</v>
      </c>
      <c r="AH97" s="125" t="b">
        <f t="shared" si="26"/>
        <v>0</v>
      </c>
      <c r="AI97" s="55">
        <f t="shared" si="27"/>
        <v>0</v>
      </c>
    </row>
    <row r="98" spans="1:35" ht="30.75" customHeight="1" x14ac:dyDescent="0.25">
      <c r="A98" s="57"/>
      <c r="B98" s="57"/>
      <c r="C98" s="59"/>
      <c r="D98" s="119"/>
      <c r="E98" s="43"/>
      <c r="F98" s="43"/>
      <c r="G98" s="58"/>
      <c r="H98" s="123"/>
      <c r="I98" s="132"/>
      <c r="J98" s="135">
        <f t="shared" si="19"/>
        <v>0</v>
      </c>
      <c r="K98" s="64" t="str">
        <f t="shared" si="14"/>
        <v>0</v>
      </c>
      <c r="L98" s="65" t="str">
        <f t="shared" si="15"/>
        <v>0</v>
      </c>
      <c r="M98" s="55">
        <f>SUMIFS($J:$J,$C:$C,Data!$B$6,$B:$B,$B98)</f>
        <v>0</v>
      </c>
      <c r="N98" s="55">
        <f>SUMIFS($J:$J,$C:$C,Data!$B$7,$B:$B,$B98)</f>
        <v>0</v>
      </c>
      <c r="O98" s="55">
        <f>SUMIFS($J:$J,$C:$C,Data!$B$8,$B:$B,$B98)</f>
        <v>0</v>
      </c>
      <c r="P98" s="55">
        <f t="shared" si="20"/>
        <v>0</v>
      </c>
      <c r="Q98" s="55">
        <f t="shared" si="21"/>
        <v>0</v>
      </c>
      <c r="R98" s="25" t="b">
        <f>AND($L98="A",$C$5=Data!$G$24)</f>
        <v>0</v>
      </c>
      <c r="S98" s="25" t="b">
        <f>AND($L98="A",$C$5=Data!$G$23)</f>
        <v>0</v>
      </c>
      <c r="T98" s="55">
        <f t="shared" si="22"/>
        <v>0</v>
      </c>
      <c r="U98" s="55">
        <f t="shared" si="16"/>
        <v>0</v>
      </c>
      <c r="V98" s="25" t="b">
        <f>AND($L98="B",$C$6=Data!$G$24)</f>
        <v>0</v>
      </c>
      <c r="W98" s="25" t="b">
        <f>AND($L98="B",$C$6=Data!$G$23)</f>
        <v>0</v>
      </c>
      <c r="X98" s="55">
        <f t="shared" si="23"/>
        <v>0</v>
      </c>
      <c r="Y98" s="55">
        <f t="shared" si="17"/>
        <v>0</v>
      </c>
      <c r="Z98" s="25" t="b">
        <f>AND($L98="C",$C$7=Data!$G$24)</f>
        <v>0</v>
      </c>
      <c r="AA98" s="25" t="b">
        <f>AND($L98="C",$C$7=Data!$G$23)</f>
        <v>0</v>
      </c>
      <c r="AB98" s="55">
        <f t="shared" si="24"/>
        <v>0</v>
      </c>
      <c r="AC98" s="55">
        <f t="shared" si="18"/>
        <v>0</v>
      </c>
      <c r="AE98" s="55">
        <f t="shared" si="25"/>
        <v>0</v>
      </c>
      <c r="AG98" s="125" t="b">
        <f>OR(AND($C$5=Data!$G$24,K98="A"),AND($C$6=Data!$G$24,K98="B"),AND($C$7=Data!$G$24,K98="C"))*COUNTIFS(B:B,B98,K:K,K98,B:B,"&lt;&gt;"&amp;"",C:C,"&lt;&gt;"&amp;"")&gt;1</f>
        <v>0</v>
      </c>
      <c r="AH98" s="125" t="b">
        <f t="shared" si="26"/>
        <v>0</v>
      </c>
      <c r="AI98" s="55">
        <f t="shared" si="27"/>
        <v>0</v>
      </c>
    </row>
    <row r="99" spans="1:35" ht="30.75" customHeight="1" x14ac:dyDescent="0.25">
      <c r="A99" s="57"/>
      <c r="B99" s="57"/>
      <c r="C99" s="59"/>
      <c r="D99" s="119"/>
      <c r="E99" s="43"/>
      <c r="F99" s="43"/>
      <c r="G99" s="58"/>
      <c r="H99" s="123"/>
      <c r="I99" s="132"/>
      <c r="J99" s="135">
        <f t="shared" si="19"/>
        <v>0</v>
      </c>
      <c r="K99" s="64" t="str">
        <f t="shared" si="14"/>
        <v>0</v>
      </c>
      <c r="L99" s="65" t="str">
        <f t="shared" si="15"/>
        <v>0</v>
      </c>
      <c r="M99" s="55">
        <f>SUMIFS($J:$J,$C:$C,Data!$B$6,$B:$B,$B99)</f>
        <v>0</v>
      </c>
      <c r="N99" s="55">
        <f>SUMIFS($J:$J,$C:$C,Data!$B$7,$B:$B,$B99)</f>
        <v>0</v>
      </c>
      <c r="O99" s="55">
        <f>SUMIFS($J:$J,$C:$C,Data!$B$8,$B:$B,$B99)</f>
        <v>0</v>
      </c>
      <c r="P99" s="55">
        <f t="shared" si="20"/>
        <v>0</v>
      </c>
      <c r="Q99" s="55">
        <f t="shared" si="21"/>
        <v>0</v>
      </c>
      <c r="R99" s="25" t="b">
        <f>AND($L99="A",$C$5=Data!$G$24)</f>
        <v>0</v>
      </c>
      <c r="S99" s="25" t="b">
        <f>AND($L99="A",$C$5=Data!$G$23)</f>
        <v>0</v>
      </c>
      <c r="T99" s="55">
        <f t="shared" si="22"/>
        <v>0</v>
      </c>
      <c r="U99" s="55">
        <f t="shared" si="16"/>
        <v>0</v>
      </c>
      <c r="V99" s="25" t="b">
        <f>AND($L99="B",$C$6=Data!$G$24)</f>
        <v>0</v>
      </c>
      <c r="W99" s="25" t="b">
        <f>AND($L99="B",$C$6=Data!$G$23)</f>
        <v>0</v>
      </c>
      <c r="X99" s="55">
        <f t="shared" si="23"/>
        <v>0</v>
      </c>
      <c r="Y99" s="55">
        <f t="shared" si="17"/>
        <v>0</v>
      </c>
      <c r="Z99" s="25" t="b">
        <f>AND($L99="C",$C$7=Data!$G$24)</f>
        <v>0</v>
      </c>
      <c r="AA99" s="25" t="b">
        <f>AND($L99="C",$C$7=Data!$G$23)</f>
        <v>0</v>
      </c>
      <c r="AB99" s="55">
        <f t="shared" si="24"/>
        <v>0</v>
      </c>
      <c r="AC99" s="55">
        <f t="shared" si="18"/>
        <v>0</v>
      </c>
      <c r="AE99" s="55">
        <f t="shared" si="25"/>
        <v>0</v>
      </c>
      <c r="AG99" s="125" t="b">
        <f>OR(AND($C$5=Data!$G$24,K99="A"),AND($C$6=Data!$G$24,K99="B"),AND($C$7=Data!$G$24,K99="C"))*COUNTIFS(B:B,B99,K:K,K99,B:B,"&lt;&gt;"&amp;"",C:C,"&lt;&gt;"&amp;"")&gt;1</f>
        <v>0</v>
      </c>
      <c r="AH99" s="125" t="b">
        <f t="shared" si="26"/>
        <v>0</v>
      </c>
      <c r="AI99" s="55">
        <f t="shared" si="27"/>
        <v>0</v>
      </c>
    </row>
    <row r="100" spans="1:35" ht="30.75" customHeight="1" x14ac:dyDescent="0.25">
      <c r="A100" s="57"/>
      <c r="B100" s="57"/>
      <c r="C100" s="59"/>
      <c r="D100" s="119"/>
      <c r="E100" s="43"/>
      <c r="F100" s="43"/>
      <c r="G100" s="58"/>
      <c r="H100" s="123"/>
      <c r="I100" s="132"/>
      <c r="J100" s="135">
        <f t="shared" si="19"/>
        <v>0</v>
      </c>
      <c r="K100" s="64" t="str">
        <f t="shared" si="14"/>
        <v>0</v>
      </c>
      <c r="L100" s="65" t="str">
        <f t="shared" si="15"/>
        <v>0</v>
      </c>
      <c r="M100" s="55">
        <f>SUMIFS($J:$J,$C:$C,Data!$B$6,$B:$B,$B100)</f>
        <v>0</v>
      </c>
      <c r="N100" s="55">
        <f>SUMIFS($J:$J,$C:$C,Data!$B$7,$B:$B,$B100)</f>
        <v>0</v>
      </c>
      <c r="O100" s="55">
        <f>SUMIFS($J:$J,$C:$C,Data!$B$8,$B:$B,$B100)</f>
        <v>0</v>
      </c>
      <c r="P100" s="55">
        <f t="shared" si="20"/>
        <v>0</v>
      </c>
      <c r="Q100" s="55">
        <f t="shared" si="21"/>
        <v>0</v>
      </c>
      <c r="R100" s="25" t="b">
        <f>AND($L100="A",$C$5=Data!$G$24)</f>
        <v>0</v>
      </c>
      <c r="S100" s="25" t="b">
        <f>AND($L100="A",$C$5=Data!$G$23)</f>
        <v>0</v>
      </c>
      <c r="T100" s="55">
        <f t="shared" si="22"/>
        <v>0</v>
      </c>
      <c r="U100" s="55">
        <f t="shared" si="16"/>
        <v>0</v>
      </c>
      <c r="V100" s="25" t="b">
        <f>AND($L100="B",$C$6=Data!$G$24)</f>
        <v>0</v>
      </c>
      <c r="W100" s="25" t="b">
        <f>AND($L100="B",$C$6=Data!$G$23)</f>
        <v>0</v>
      </c>
      <c r="X100" s="55">
        <f t="shared" si="23"/>
        <v>0</v>
      </c>
      <c r="Y100" s="55">
        <f t="shared" si="17"/>
        <v>0</v>
      </c>
      <c r="Z100" s="25" t="b">
        <f>AND($L100="C",$C$7=Data!$G$24)</f>
        <v>0</v>
      </c>
      <c r="AA100" s="25" t="b">
        <f>AND($L100="C",$C$7=Data!$G$23)</f>
        <v>0</v>
      </c>
      <c r="AB100" s="55">
        <f t="shared" si="24"/>
        <v>0</v>
      </c>
      <c r="AC100" s="55">
        <f t="shared" si="18"/>
        <v>0</v>
      </c>
      <c r="AE100" s="55">
        <f t="shared" si="25"/>
        <v>0</v>
      </c>
      <c r="AG100" s="125" t="b">
        <f>OR(AND($C$5=Data!$G$24,K100="A"),AND($C$6=Data!$G$24,K100="B"),AND($C$7=Data!$G$24,K100="C"))*COUNTIFS(B:B,B100,K:K,K100,B:B,"&lt;&gt;"&amp;"",C:C,"&lt;&gt;"&amp;"")&gt;1</f>
        <v>0</v>
      </c>
      <c r="AH100" s="125" t="b">
        <f t="shared" si="26"/>
        <v>0</v>
      </c>
      <c r="AI100" s="55">
        <f t="shared" si="27"/>
        <v>0</v>
      </c>
    </row>
    <row r="101" spans="1:35" ht="30.75" customHeight="1" x14ac:dyDescent="0.25">
      <c r="A101" s="57"/>
      <c r="B101" s="57"/>
      <c r="C101" s="59"/>
      <c r="D101" s="119"/>
      <c r="E101" s="43"/>
      <c r="F101" s="43"/>
      <c r="G101" s="58"/>
      <c r="H101" s="123"/>
      <c r="I101" s="132"/>
      <c r="J101" s="135">
        <f t="shared" si="19"/>
        <v>0</v>
      </c>
      <c r="K101" s="64" t="str">
        <f t="shared" si="14"/>
        <v>0</v>
      </c>
      <c r="L101" s="65" t="str">
        <f t="shared" si="15"/>
        <v>0</v>
      </c>
      <c r="M101" s="55">
        <f>SUMIFS($J:$J,$C:$C,Data!$B$6,$B:$B,$B101)</f>
        <v>0</v>
      </c>
      <c r="N101" s="55">
        <f>SUMIFS($J:$J,$C:$C,Data!$B$7,$B:$B,$B101)</f>
        <v>0</v>
      </c>
      <c r="O101" s="55">
        <f>SUMIFS($J:$J,$C:$C,Data!$B$8,$B:$B,$B101)</f>
        <v>0</v>
      </c>
      <c r="P101" s="55">
        <f t="shared" si="20"/>
        <v>0</v>
      </c>
      <c r="Q101" s="55">
        <f t="shared" si="21"/>
        <v>0</v>
      </c>
      <c r="R101" s="25" t="b">
        <f>AND($L101="A",$C$5=Data!$G$24)</f>
        <v>0</v>
      </c>
      <c r="S101" s="25" t="b">
        <f>AND($L101="A",$C$5=Data!$G$23)</f>
        <v>0</v>
      </c>
      <c r="T101" s="55">
        <f t="shared" si="22"/>
        <v>0</v>
      </c>
      <c r="U101" s="55">
        <f t="shared" si="16"/>
        <v>0</v>
      </c>
      <c r="V101" s="25" t="b">
        <f>AND($L101="B",$C$6=Data!$G$24)</f>
        <v>0</v>
      </c>
      <c r="W101" s="25" t="b">
        <f>AND($L101="B",$C$6=Data!$G$23)</f>
        <v>0</v>
      </c>
      <c r="X101" s="55">
        <f t="shared" si="23"/>
        <v>0</v>
      </c>
      <c r="Y101" s="55">
        <f t="shared" si="17"/>
        <v>0</v>
      </c>
      <c r="Z101" s="25" t="b">
        <f>AND($L101="C",$C$7=Data!$G$24)</f>
        <v>0</v>
      </c>
      <c r="AA101" s="25" t="b">
        <f>AND($L101="C",$C$7=Data!$G$23)</f>
        <v>0</v>
      </c>
      <c r="AB101" s="55">
        <f t="shared" si="24"/>
        <v>0</v>
      </c>
      <c r="AC101" s="55">
        <f t="shared" si="18"/>
        <v>0</v>
      </c>
      <c r="AE101" s="55">
        <f t="shared" si="25"/>
        <v>0</v>
      </c>
      <c r="AG101" s="125" t="b">
        <f>OR(AND($C$5=Data!$G$24,K101="A"),AND($C$6=Data!$G$24,K101="B"),AND($C$7=Data!$G$24,K101="C"))*COUNTIFS(B:B,B101,K:K,K101,B:B,"&lt;&gt;"&amp;"",C:C,"&lt;&gt;"&amp;"")&gt;1</f>
        <v>0</v>
      </c>
      <c r="AH101" s="125" t="b">
        <f t="shared" si="26"/>
        <v>0</v>
      </c>
      <c r="AI101" s="55">
        <f t="shared" si="27"/>
        <v>0</v>
      </c>
    </row>
    <row r="102" spans="1:35" ht="30.75" customHeight="1" x14ac:dyDescent="0.25">
      <c r="A102" s="57"/>
      <c r="B102" s="57"/>
      <c r="C102" s="59"/>
      <c r="D102" s="119"/>
      <c r="E102" s="43"/>
      <c r="F102" s="43"/>
      <c r="G102" s="58"/>
      <c r="H102" s="123"/>
      <c r="I102" s="132"/>
      <c r="J102" s="135">
        <f t="shared" si="19"/>
        <v>0</v>
      </c>
      <c r="K102" s="64" t="str">
        <f t="shared" si="14"/>
        <v>0</v>
      </c>
      <c r="L102" s="65" t="str">
        <f t="shared" si="15"/>
        <v>0</v>
      </c>
      <c r="M102" s="55">
        <f>SUMIFS($J:$J,$C:$C,Data!$B$6,$B:$B,$B102)</f>
        <v>0</v>
      </c>
      <c r="N102" s="55">
        <f>SUMIFS($J:$J,$C:$C,Data!$B$7,$B:$B,$B102)</f>
        <v>0</v>
      </c>
      <c r="O102" s="55">
        <f>SUMIFS($J:$J,$C:$C,Data!$B$8,$B:$B,$B102)</f>
        <v>0</v>
      </c>
      <c r="P102" s="55">
        <f t="shared" si="20"/>
        <v>0</v>
      </c>
      <c r="Q102" s="55">
        <f t="shared" si="21"/>
        <v>0</v>
      </c>
      <c r="R102" s="25" t="b">
        <f>AND($L102="A",$C$5=Data!$G$24)</f>
        <v>0</v>
      </c>
      <c r="S102" s="25" t="b">
        <f>AND($L102="A",$C$5=Data!$G$23)</f>
        <v>0</v>
      </c>
      <c r="T102" s="55">
        <f t="shared" si="22"/>
        <v>0</v>
      </c>
      <c r="U102" s="55">
        <f t="shared" si="16"/>
        <v>0</v>
      </c>
      <c r="V102" s="25" t="b">
        <f>AND($L102="B",$C$6=Data!$G$24)</f>
        <v>0</v>
      </c>
      <c r="W102" s="25" t="b">
        <f>AND($L102="B",$C$6=Data!$G$23)</f>
        <v>0</v>
      </c>
      <c r="X102" s="55">
        <f t="shared" si="23"/>
        <v>0</v>
      </c>
      <c r="Y102" s="55">
        <f t="shared" si="17"/>
        <v>0</v>
      </c>
      <c r="Z102" s="25" t="b">
        <f>AND($L102="C",$C$7=Data!$G$24)</f>
        <v>0</v>
      </c>
      <c r="AA102" s="25" t="b">
        <f>AND($L102="C",$C$7=Data!$G$23)</f>
        <v>0</v>
      </c>
      <c r="AB102" s="55">
        <f t="shared" si="24"/>
        <v>0</v>
      </c>
      <c r="AC102" s="55">
        <f t="shared" si="18"/>
        <v>0</v>
      </c>
      <c r="AE102" s="55">
        <f t="shared" si="25"/>
        <v>0</v>
      </c>
      <c r="AG102" s="125" t="b">
        <f>OR(AND($C$5=Data!$G$24,K102="A"),AND($C$6=Data!$G$24,K102="B"),AND($C$7=Data!$G$24,K102="C"))*COUNTIFS(B:B,B102,K:K,K102,B:B,"&lt;&gt;"&amp;"",C:C,"&lt;&gt;"&amp;"")&gt;1</f>
        <v>0</v>
      </c>
      <c r="AH102" s="125" t="b">
        <f t="shared" si="26"/>
        <v>0</v>
      </c>
      <c r="AI102" s="55">
        <f t="shared" si="27"/>
        <v>0</v>
      </c>
    </row>
    <row r="103" spans="1:35" ht="30.75" customHeight="1" x14ac:dyDescent="0.25">
      <c r="A103" s="57"/>
      <c r="B103" s="57"/>
      <c r="C103" s="59"/>
      <c r="D103" s="119"/>
      <c r="E103" s="43"/>
      <c r="F103" s="43"/>
      <c r="G103" s="58"/>
      <c r="H103" s="123"/>
      <c r="I103" s="132"/>
      <c r="J103" s="135">
        <f t="shared" si="19"/>
        <v>0</v>
      </c>
      <c r="K103" s="64" t="str">
        <f t="shared" si="14"/>
        <v>0</v>
      </c>
      <c r="L103" s="65" t="str">
        <f t="shared" si="15"/>
        <v>0</v>
      </c>
      <c r="M103" s="55">
        <f>SUMIFS($J:$J,$C:$C,Data!$B$6,$B:$B,$B103)</f>
        <v>0</v>
      </c>
      <c r="N103" s="55">
        <f>SUMIFS($J:$J,$C:$C,Data!$B$7,$B:$B,$B103)</f>
        <v>0</v>
      </c>
      <c r="O103" s="55">
        <f>SUMIFS($J:$J,$C:$C,Data!$B$8,$B:$B,$B103)</f>
        <v>0</v>
      </c>
      <c r="P103" s="55">
        <f t="shared" si="20"/>
        <v>0</v>
      </c>
      <c r="Q103" s="55">
        <f t="shared" si="21"/>
        <v>0</v>
      </c>
      <c r="R103" s="25" t="b">
        <f>AND($L103="A",$C$5=Data!$G$24)</f>
        <v>0</v>
      </c>
      <c r="S103" s="25" t="b">
        <f>AND($L103="A",$C$5=Data!$G$23)</f>
        <v>0</v>
      </c>
      <c r="T103" s="55">
        <f t="shared" si="22"/>
        <v>0</v>
      </c>
      <c r="U103" s="55">
        <f t="shared" si="16"/>
        <v>0</v>
      </c>
      <c r="V103" s="25" t="b">
        <f>AND($L103="B",$C$6=Data!$G$24)</f>
        <v>0</v>
      </c>
      <c r="W103" s="25" t="b">
        <f>AND($L103="B",$C$6=Data!$G$23)</f>
        <v>0</v>
      </c>
      <c r="X103" s="55">
        <f t="shared" si="23"/>
        <v>0</v>
      </c>
      <c r="Y103" s="55">
        <f t="shared" si="17"/>
        <v>0</v>
      </c>
      <c r="Z103" s="25" t="b">
        <f>AND($L103="C",$C$7=Data!$G$24)</f>
        <v>0</v>
      </c>
      <c r="AA103" s="25" t="b">
        <f>AND($L103="C",$C$7=Data!$G$23)</f>
        <v>0</v>
      </c>
      <c r="AB103" s="55">
        <f t="shared" si="24"/>
        <v>0</v>
      </c>
      <c r="AC103" s="55">
        <f t="shared" si="18"/>
        <v>0</v>
      </c>
      <c r="AE103" s="55">
        <f t="shared" si="25"/>
        <v>0</v>
      </c>
      <c r="AG103" s="125" t="b">
        <f>OR(AND($C$5=Data!$G$24,K103="A"),AND($C$6=Data!$G$24,K103="B"),AND($C$7=Data!$G$24,K103="C"))*COUNTIFS(B:B,B103,K:K,K103,B:B,"&lt;&gt;"&amp;"",C:C,"&lt;&gt;"&amp;"")&gt;1</f>
        <v>0</v>
      </c>
      <c r="AH103" s="125" t="b">
        <f t="shared" si="26"/>
        <v>0</v>
      </c>
      <c r="AI103" s="55">
        <f t="shared" si="27"/>
        <v>0</v>
      </c>
    </row>
    <row r="104" spans="1:35" ht="30.75" customHeight="1" x14ac:dyDescent="0.25">
      <c r="A104" s="57"/>
      <c r="B104" s="57"/>
      <c r="C104" s="59"/>
      <c r="D104" s="119"/>
      <c r="E104" s="43"/>
      <c r="F104" s="43"/>
      <c r="G104" s="58"/>
      <c r="H104" s="123"/>
      <c r="I104" s="132"/>
      <c r="J104" s="135">
        <f t="shared" si="19"/>
        <v>0</v>
      </c>
      <c r="K104" s="64" t="str">
        <f t="shared" si="14"/>
        <v>0</v>
      </c>
      <c r="L104" s="65" t="str">
        <f t="shared" si="15"/>
        <v>0</v>
      </c>
      <c r="M104" s="55">
        <f>SUMIFS($J:$J,$C:$C,Data!$B$6,$B:$B,$B104)</f>
        <v>0</v>
      </c>
      <c r="N104" s="55">
        <f>SUMIFS($J:$J,$C:$C,Data!$B$7,$B:$B,$B104)</f>
        <v>0</v>
      </c>
      <c r="O104" s="55">
        <f>SUMIFS($J:$J,$C:$C,Data!$B$8,$B:$B,$B104)</f>
        <v>0</v>
      </c>
      <c r="P104" s="55">
        <f t="shared" si="20"/>
        <v>0</v>
      </c>
      <c r="Q104" s="55">
        <f t="shared" si="21"/>
        <v>0</v>
      </c>
      <c r="R104" s="25" t="b">
        <f>AND($L104="A",$C$5=Data!$G$24)</f>
        <v>0</v>
      </c>
      <c r="S104" s="25" t="b">
        <f>AND($L104="A",$C$5=Data!$G$23)</f>
        <v>0</v>
      </c>
      <c r="T104" s="55">
        <f t="shared" si="22"/>
        <v>0</v>
      </c>
      <c r="U104" s="55">
        <f t="shared" si="16"/>
        <v>0</v>
      </c>
      <c r="V104" s="25" t="b">
        <f>AND($L104="B",$C$6=Data!$G$24)</f>
        <v>0</v>
      </c>
      <c r="W104" s="25" t="b">
        <f>AND($L104="B",$C$6=Data!$G$23)</f>
        <v>0</v>
      </c>
      <c r="X104" s="55">
        <f t="shared" si="23"/>
        <v>0</v>
      </c>
      <c r="Y104" s="55">
        <f t="shared" si="17"/>
        <v>0</v>
      </c>
      <c r="Z104" s="25" t="b">
        <f>AND($L104="C",$C$7=Data!$G$24)</f>
        <v>0</v>
      </c>
      <c r="AA104" s="25" t="b">
        <f>AND($L104="C",$C$7=Data!$G$23)</f>
        <v>0</v>
      </c>
      <c r="AB104" s="55">
        <f t="shared" si="24"/>
        <v>0</v>
      </c>
      <c r="AC104" s="55">
        <f t="shared" si="18"/>
        <v>0</v>
      </c>
      <c r="AE104" s="55">
        <f t="shared" si="25"/>
        <v>0</v>
      </c>
      <c r="AG104" s="125" t="b">
        <f>OR(AND($C$5=Data!$G$24,K104="A"),AND($C$6=Data!$G$24,K104="B"),AND($C$7=Data!$G$24,K104="C"))*COUNTIFS(B:B,B104,K:K,K104,B:B,"&lt;&gt;"&amp;"",C:C,"&lt;&gt;"&amp;"")&gt;1</f>
        <v>0</v>
      </c>
      <c r="AH104" s="125" t="b">
        <f t="shared" si="26"/>
        <v>0</v>
      </c>
      <c r="AI104" s="55">
        <f t="shared" si="27"/>
        <v>0</v>
      </c>
    </row>
    <row r="105" spans="1:35" ht="30.75" customHeight="1" x14ac:dyDescent="0.25">
      <c r="A105" s="57"/>
      <c r="B105" s="57"/>
      <c r="C105" s="59"/>
      <c r="D105" s="119"/>
      <c r="E105" s="43"/>
      <c r="F105" s="43"/>
      <c r="G105" s="58"/>
      <c r="H105" s="123"/>
      <c r="I105" s="132"/>
      <c r="J105" s="135">
        <f t="shared" si="19"/>
        <v>0</v>
      </c>
      <c r="K105" s="64" t="str">
        <f t="shared" si="14"/>
        <v>0</v>
      </c>
      <c r="L105" s="65" t="str">
        <f t="shared" si="15"/>
        <v>0</v>
      </c>
      <c r="M105" s="55">
        <f>SUMIFS($J:$J,$C:$C,Data!$B$6,$B:$B,$B105)</f>
        <v>0</v>
      </c>
      <c r="N105" s="55">
        <f>SUMIFS($J:$J,$C:$C,Data!$B$7,$B:$B,$B105)</f>
        <v>0</v>
      </c>
      <c r="O105" s="55">
        <f>SUMIFS($J:$J,$C:$C,Data!$B$8,$B:$B,$B105)</f>
        <v>0</v>
      </c>
      <c r="P105" s="55">
        <f t="shared" si="20"/>
        <v>0</v>
      </c>
      <c r="Q105" s="55">
        <f t="shared" si="21"/>
        <v>0</v>
      </c>
      <c r="R105" s="25" t="b">
        <f>AND($L105="A",$C$5=Data!$G$24)</f>
        <v>0</v>
      </c>
      <c r="S105" s="25" t="b">
        <f>AND($L105="A",$C$5=Data!$G$23)</f>
        <v>0</v>
      </c>
      <c r="T105" s="55">
        <f t="shared" si="22"/>
        <v>0</v>
      </c>
      <c r="U105" s="55">
        <f t="shared" si="16"/>
        <v>0</v>
      </c>
      <c r="V105" s="25" t="b">
        <f>AND($L105="B",$C$6=Data!$G$24)</f>
        <v>0</v>
      </c>
      <c r="W105" s="25" t="b">
        <f>AND($L105="B",$C$6=Data!$G$23)</f>
        <v>0</v>
      </c>
      <c r="X105" s="55">
        <f t="shared" si="23"/>
        <v>0</v>
      </c>
      <c r="Y105" s="55">
        <f t="shared" si="17"/>
        <v>0</v>
      </c>
      <c r="Z105" s="25" t="b">
        <f>AND($L105="C",$C$7=Data!$G$24)</f>
        <v>0</v>
      </c>
      <c r="AA105" s="25" t="b">
        <f>AND($L105="C",$C$7=Data!$G$23)</f>
        <v>0</v>
      </c>
      <c r="AB105" s="55">
        <f t="shared" si="24"/>
        <v>0</v>
      </c>
      <c r="AC105" s="55">
        <f t="shared" si="18"/>
        <v>0</v>
      </c>
      <c r="AE105" s="55">
        <f t="shared" si="25"/>
        <v>0</v>
      </c>
      <c r="AG105" s="125" t="b">
        <f>OR(AND($C$5=Data!$G$24,K105="A"),AND($C$6=Data!$G$24,K105="B"),AND($C$7=Data!$G$24,K105="C"))*COUNTIFS(B:B,B105,K:K,K105,B:B,"&lt;&gt;"&amp;"",C:C,"&lt;&gt;"&amp;"")&gt;1</f>
        <v>0</v>
      </c>
      <c r="AH105" s="125" t="b">
        <f t="shared" si="26"/>
        <v>0</v>
      </c>
      <c r="AI105" s="55">
        <f t="shared" si="27"/>
        <v>0</v>
      </c>
    </row>
    <row r="106" spans="1:35" ht="30.75" customHeight="1" x14ac:dyDescent="0.25">
      <c r="A106" s="57"/>
      <c r="B106" s="57"/>
      <c r="C106" s="59"/>
      <c r="D106" s="119"/>
      <c r="E106" s="43"/>
      <c r="F106" s="43"/>
      <c r="G106" s="58"/>
      <c r="H106" s="123"/>
      <c r="I106" s="132"/>
      <c r="J106" s="135">
        <f t="shared" si="19"/>
        <v>0</v>
      </c>
      <c r="K106" s="64" t="str">
        <f t="shared" si="14"/>
        <v>0</v>
      </c>
      <c r="L106" s="65" t="str">
        <f t="shared" si="15"/>
        <v>0</v>
      </c>
      <c r="M106" s="55">
        <f>SUMIFS($J:$J,$C:$C,Data!$B$6,$B:$B,$B106)</f>
        <v>0</v>
      </c>
      <c r="N106" s="55">
        <f>SUMIFS($J:$J,$C:$C,Data!$B$7,$B:$B,$B106)</f>
        <v>0</v>
      </c>
      <c r="O106" s="55">
        <f>SUMIFS($J:$J,$C:$C,Data!$B$8,$B:$B,$B106)</f>
        <v>0</v>
      </c>
      <c r="P106" s="55">
        <f t="shared" si="20"/>
        <v>0</v>
      </c>
      <c r="Q106" s="55">
        <f t="shared" si="21"/>
        <v>0</v>
      </c>
      <c r="R106" s="25" t="b">
        <f>AND($L106="A",$C$5=Data!$G$24)</f>
        <v>0</v>
      </c>
      <c r="S106" s="25" t="b">
        <f>AND($L106="A",$C$5=Data!$G$23)</f>
        <v>0</v>
      </c>
      <c r="T106" s="55">
        <f t="shared" si="22"/>
        <v>0</v>
      </c>
      <c r="U106" s="55">
        <f t="shared" si="16"/>
        <v>0</v>
      </c>
      <c r="V106" s="25" t="b">
        <f>AND($L106="B",$C$6=Data!$G$24)</f>
        <v>0</v>
      </c>
      <c r="W106" s="25" t="b">
        <f>AND($L106="B",$C$6=Data!$G$23)</f>
        <v>0</v>
      </c>
      <c r="X106" s="55">
        <f t="shared" si="23"/>
        <v>0</v>
      </c>
      <c r="Y106" s="55">
        <f t="shared" si="17"/>
        <v>0</v>
      </c>
      <c r="Z106" s="25" t="b">
        <f>AND($L106="C",$C$7=Data!$G$24)</f>
        <v>0</v>
      </c>
      <c r="AA106" s="25" t="b">
        <f>AND($L106="C",$C$7=Data!$G$23)</f>
        <v>0</v>
      </c>
      <c r="AB106" s="55">
        <f t="shared" si="24"/>
        <v>0</v>
      </c>
      <c r="AC106" s="55">
        <f t="shared" si="18"/>
        <v>0</v>
      </c>
      <c r="AE106" s="55">
        <f t="shared" si="25"/>
        <v>0</v>
      </c>
      <c r="AG106" s="125" t="b">
        <f>OR(AND($C$5=Data!$G$24,K106="A"),AND($C$6=Data!$G$24,K106="B"),AND($C$7=Data!$G$24,K106="C"))*COUNTIFS(B:B,B106,K:K,K106,B:B,"&lt;&gt;"&amp;"",C:C,"&lt;&gt;"&amp;"")&gt;1</f>
        <v>0</v>
      </c>
      <c r="AH106" s="125" t="b">
        <f t="shared" si="26"/>
        <v>0</v>
      </c>
      <c r="AI106" s="55">
        <f t="shared" si="27"/>
        <v>0</v>
      </c>
    </row>
    <row r="107" spans="1:35" ht="30.75" customHeight="1" x14ac:dyDescent="0.25">
      <c r="A107" s="57"/>
      <c r="B107" s="57"/>
      <c r="C107" s="59"/>
      <c r="D107" s="119"/>
      <c r="E107" s="43"/>
      <c r="F107" s="43"/>
      <c r="G107" s="58"/>
      <c r="H107" s="123"/>
      <c r="I107" s="132"/>
      <c r="J107" s="135">
        <f t="shared" si="19"/>
        <v>0</v>
      </c>
      <c r="K107" s="64" t="str">
        <f t="shared" si="14"/>
        <v>0</v>
      </c>
      <c r="L107" s="65" t="str">
        <f t="shared" si="15"/>
        <v>0</v>
      </c>
      <c r="M107" s="55">
        <f>SUMIFS($J:$J,$C:$C,Data!$B$6,$B:$B,$B107)</f>
        <v>0</v>
      </c>
      <c r="N107" s="55">
        <f>SUMIFS($J:$J,$C:$C,Data!$B$7,$B:$B,$B107)</f>
        <v>0</v>
      </c>
      <c r="O107" s="55">
        <f>SUMIFS($J:$J,$C:$C,Data!$B$8,$B:$B,$B107)</f>
        <v>0</v>
      </c>
      <c r="P107" s="55">
        <f t="shared" si="20"/>
        <v>0</v>
      </c>
      <c r="Q107" s="55">
        <f t="shared" si="21"/>
        <v>0</v>
      </c>
      <c r="R107" s="25" t="b">
        <f>AND($L107="A",$C$5=Data!$G$24)</f>
        <v>0</v>
      </c>
      <c r="S107" s="25" t="b">
        <f>AND($L107="A",$C$5=Data!$G$23)</f>
        <v>0</v>
      </c>
      <c r="T107" s="55">
        <f t="shared" si="22"/>
        <v>0</v>
      </c>
      <c r="U107" s="55">
        <f t="shared" si="16"/>
        <v>0</v>
      </c>
      <c r="V107" s="25" t="b">
        <f>AND($L107="B",$C$6=Data!$G$24)</f>
        <v>0</v>
      </c>
      <c r="W107" s="25" t="b">
        <f>AND($L107="B",$C$6=Data!$G$23)</f>
        <v>0</v>
      </c>
      <c r="X107" s="55">
        <f t="shared" si="23"/>
        <v>0</v>
      </c>
      <c r="Y107" s="55">
        <f t="shared" si="17"/>
        <v>0</v>
      </c>
      <c r="Z107" s="25" t="b">
        <f>AND($L107="C",$C$7=Data!$G$24)</f>
        <v>0</v>
      </c>
      <c r="AA107" s="25" t="b">
        <f>AND($L107="C",$C$7=Data!$G$23)</f>
        <v>0</v>
      </c>
      <c r="AB107" s="55">
        <f t="shared" si="24"/>
        <v>0</v>
      </c>
      <c r="AC107" s="55">
        <f t="shared" si="18"/>
        <v>0</v>
      </c>
      <c r="AE107" s="55">
        <f t="shared" si="25"/>
        <v>0</v>
      </c>
      <c r="AG107" s="125" t="b">
        <f>OR(AND($C$5=Data!$G$24,K107="A"),AND($C$6=Data!$G$24,K107="B"),AND($C$7=Data!$G$24,K107="C"))*COUNTIFS(B:B,B107,K:K,K107,B:B,"&lt;&gt;"&amp;"",C:C,"&lt;&gt;"&amp;"")&gt;1</f>
        <v>0</v>
      </c>
      <c r="AH107" s="125" t="b">
        <f t="shared" si="26"/>
        <v>0</v>
      </c>
      <c r="AI107" s="55">
        <f t="shared" si="27"/>
        <v>0</v>
      </c>
    </row>
    <row r="108" spans="1:35" ht="30.75" customHeight="1" x14ac:dyDescent="0.25">
      <c r="A108" s="57"/>
      <c r="B108" s="57"/>
      <c r="C108" s="59"/>
      <c r="D108" s="119"/>
      <c r="E108" s="43"/>
      <c r="F108" s="43"/>
      <c r="G108" s="58"/>
      <c r="H108" s="123"/>
      <c r="I108" s="132"/>
      <c r="J108" s="135">
        <f t="shared" si="19"/>
        <v>0</v>
      </c>
      <c r="K108" s="64" t="str">
        <f t="shared" si="14"/>
        <v>0</v>
      </c>
      <c r="L108" s="65" t="str">
        <f t="shared" si="15"/>
        <v>0</v>
      </c>
      <c r="M108" s="55">
        <f>SUMIFS($J:$J,$C:$C,Data!$B$6,$B:$B,$B108)</f>
        <v>0</v>
      </c>
      <c r="N108" s="55">
        <f>SUMIFS($J:$J,$C:$C,Data!$B$7,$B:$B,$B108)</f>
        <v>0</v>
      </c>
      <c r="O108" s="55">
        <f>SUMIFS($J:$J,$C:$C,Data!$B$8,$B:$B,$B108)</f>
        <v>0</v>
      </c>
      <c r="P108" s="55">
        <f t="shared" si="20"/>
        <v>0</v>
      </c>
      <c r="Q108" s="55">
        <f t="shared" si="21"/>
        <v>0</v>
      </c>
      <c r="R108" s="25" t="b">
        <f>AND($L108="A",$C$5=Data!$G$24)</f>
        <v>0</v>
      </c>
      <c r="S108" s="25" t="b">
        <f>AND($L108="A",$C$5=Data!$G$23)</f>
        <v>0</v>
      </c>
      <c r="T108" s="55">
        <f t="shared" si="22"/>
        <v>0</v>
      </c>
      <c r="U108" s="55">
        <f t="shared" si="16"/>
        <v>0</v>
      </c>
      <c r="V108" s="25" t="b">
        <f>AND($L108="B",$C$6=Data!$G$24)</f>
        <v>0</v>
      </c>
      <c r="W108" s="25" t="b">
        <f>AND($L108="B",$C$6=Data!$G$23)</f>
        <v>0</v>
      </c>
      <c r="X108" s="55">
        <f t="shared" si="23"/>
        <v>0</v>
      </c>
      <c r="Y108" s="55">
        <f t="shared" si="17"/>
        <v>0</v>
      </c>
      <c r="Z108" s="25" t="b">
        <f>AND($L108="C",$C$7=Data!$G$24)</f>
        <v>0</v>
      </c>
      <c r="AA108" s="25" t="b">
        <f>AND($L108="C",$C$7=Data!$G$23)</f>
        <v>0</v>
      </c>
      <c r="AB108" s="55">
        <f t="shared" si="24"/>
        <v>0</v>
      </c>
      <c r="AC108" s="55">
        <f t="shared" si="18"/>
        <v>0</v>
      </c>
      <c r="AE108" s="55">
        <f t="shared" si="25"/>
        <v>0</v>
      </c>
      <c r="AG108" s="125" t="b">
        <f>OR(AND($C$5=Data!$G$24,K108="A"),AND($C$6=Data!$G$24,K108="B"),AND($C$7=Data!$G$24,K108="C"))*COUNTIFS(B:B,B108,K:K,K108,B:B,"&lt;&gt;"&amp;"",C:C,"&lt;&gt;"&amp;"")&gt;1</f>
        <v>0</v>
      </c>
      <c r="AH108" s="125" t="b">
        <f t="shared" si="26"/>
        <v>0</v>
      </c>
      <c r="AI108" s="55">
        <f t="shared" si="27"/>
        <v>0</v>
      </c>
    </row>
    <row r="109" spans="1:35" ht="30.75" customHeight="1" x14ac:dyDescent="0.25">
      <c r="A109" s="57"/>
      <c r="B109" s="57"/>
      <c r="C109" s="59"/>
      <c r="D109" s="119"/>
      <c r="E109" s="43"/>
      <c r="F109" s="43"/>
      <c r="G109" s="58"/>
      <c r="H109" s="123"/>
      <c r="I109" s="132"/>
      <c r="J109" s="135">
        <f t="shared" si="19"/>
        <v>0</v>
      </c>
      <c r="K109" s="64" t="str">
        <f t="shared" si="14"/>
        <v>0</v>
      </c>
      <c r="L109" s="65" t="str">
        <f t="shared" si="15"/>
        <v>0</v>
      </c>
      <c r="M109" s="55">
        <f>SUMIFS($J:$J,$C:$C,Data!$B$6,$B:$B,$B109)</f>
        <v>0</v>
      </c>
      <c r="N109" s="55">
        <f>SUMIFS($J:$J,$C:$C,Data!$B$7,$B:$B,$B109)</f>
        <v>0</v>
      </c>
      <c r="O109" s="55">
        <f>SUMIFS($J:$J,$C:$C,Data!$B$8,$B:$B,$B109)</f>
        <v>0</v>
      </c>
      <c r="P109" s="55">
        <f t="shared" si="20"/>
        <v>0</v>
      </c>
      <c r="Q109" s="55">
        <f t="shared" si="21"/>
        <v>0</v>
      </c>
      <c r="R109" s="25" t="b">
        <f>AND($L109="A",$C$5=Data!$G$24)</f>
        <v>0</v>
      </c>
      <c r="S109" s="25" t="b">
        <f>AND($L109="A",$C$5=Data!$G$23)</f>
        <v>0</v>
      </c>
      <c r="T109" s="55">
        <f t="shared" si="22"/>
        <v>0</v>
      </c>
      <c r="U109" s="55">
        <f t="shared" si="16"/>
        <v>0</v>
      </c>
      <c r="V109" s="25" t="b">
        <f>AND($L109="B",$C$6=Data!$G$24)</f>
        <v>0</v>
      </c>
      <c r="W109" s="25" t="b">
        <f>AND($L109="B",$C$6=Data!$G$23)</f>
        <v>0</v>
      </c>
      <c r="X109" s="55">
        <f t="shared" si="23"/>
        <v>0</v>
      </c>
      <c r="Y109" s="55">
        <f t="shared" si="17"/>
        <v>0</v>
      </c>
      <c r="Z109" s="25" t="b">
        <f>AND($L109="C",$C$7=Data!$G$24)</f>
        <v>0</v>
      </c>
      <c r="AA109" s="25" t="b">
        <f>AND($L109="C",$C$7=Data!$G$23)</f>
        <v>0</v>
      </c>
      <c r="AB109" s="55">
        <f t="shared" si="24"/>
        <v>0</v>
      </c>
      <c r="AC109" s="55">
        <f t="shared" si="18"/>
        <v>0</v>
      </c>
      <c r="AE109" s="55">
        <f t="shared" si="25"/>
        <v>0</v>
      </c>
      <c r="AG109" s="125" t="b">
        <f>OR(AND($C$5=Data!$G$24,K109="A"),AND($C$6=Data!$G$24,K109="B"),AND($C$7=Data!$G$24,K109="C"))*COUNTIFS(B:B,B109,K:K,K109,B:B,"&lt;&gt;"&amp;"",C:C,"&lt;&gt;"&amp;"")&gt;1</f>
        <v>0</v>
      </c>
      <c r="AH109" s="125" t="b">
        <f t="shared" si="26"/>
        <v>0</v>
      </c>
      <c r="AI109" s="55">
        <f t="shared" si="27"/>
        <v>0</v>
      </c>
    </row>
    <row r="110" spans="1:35" ht="30.75" customHeight="1" x14ac:dyDescent="0.25">
      <c r="A110" s="57"/>
      <c r="B110" s="57"/>
      <c r="C110" s="59"/>
      <c r="D110" s="119"/>
      <c r="E110" s="43"/>
      <c r="F110" s="43"/>
      <c r="G110" s="58"/>
      <c r="H110" s="123"/>
      <c r="I110" s="132"/>
      <c r="J110" s="135">
        <f t="shared" si="19"/>
        <v>0</v>
      </c>
      <c r="K110" s="64" t="str">
        <f t="shared" si="14"/>
        <v>0</v>
      </c>
      <c r="L110" s="65" t="str">
        <f t="shared" si="15"/>
        <v>0</v>
      </c>
      <c r="M110" s="55">
        <f>SUMIFS($J:$J,$C:$C,Data!$B$6,$B:$B,$B110)</f>
        <v>0</v>
      </c>
      <c r="N110" s="55">
        <f>SUMIFS($J:$J,$C:$C,Data!$B$7,$B:$B,$B110)</f>
        <v>0</v>
      </c>
      <c r="O110" s="55">
        <f>SUMIFS($J:$J,$C:$C,Data!$B$8,$B:$B,$B110)</f>
        <v>0</v>
      </c>
      <c r="P110" s="55">
        <f t="shared" si="20"/>
        <v>0</v>
      </c>
      <c r="Q110" s="55">
        <f t="shared" si="21"/>
        <v>0</v>
      </c>
      <c r="R110" s="25" t="b">
        <f>AND($L110="A",$C$5=Data!$G$24)</f>
        <v>0</v>
      </c>
      <c r="S110" s="25" t="b">
        <f>AND($L110="A",$C$5=Data!$G$23)</f>
        <v>0</v>
      </c>
      <c r="T110" s="55">
        <f t="shared" si="22"/>
        <v>0</v>
      </c>
      <c r="U110" s="55">
        <f t="shared" si="16"/>
        <v>0</v>
      </c>
      <c r="V110" s="25" t="b">
        <f>AND($L110="B",$C$6=Data!$G$24)</f>
        <v>0</v>
      </c>
      <c r="W110" s="25" t="b">
        <f>AND($L110="B",$C$6=Data!$G$23)</f>
        <v>0</v>
      </c>
      <c r="X110" s="55">
        <f t="shared" si="23"/>
        <v>0</v>
      </c>
      <c r="Y110" s="55">
        <f t="shared" si="17"/>
        <v>0</v>
      </c>
      <c r="Z110" s="25" t="b">
        <f>AND($L110="C",$C$7=Data!$G$24)</f>
        <v>0</v>
      </c>
      <c r="AA110" s="25" t="b">
        <f>AND($L110="C",$C$7=Data!$G$23)</f>
        <v>0</v>
      </c>
      <c r="AB110" s="55">
        <f t="shared" si="24"/>
        <v>0</v>
      </c>
      <c r="AC110" s="55">
        <f t="shared" si="18"/>
        <v>0</v>
      </c>
      <c r="AE110" s="55">
        <f t="shared" si="25"/>
        <v>0</v>
      </c>
      <c r="AG110" s="125" t="b">
        <f>OR(AND($C$5=Data!$G$24,K110="A"),AND($C$6=Data!$G$24,K110="B"),AND($C$7=Data!$G$24,K110="C"))*COUNTIFS(B:B,B110,K:K,K110,B:B,"&lt;&gt;"&amp;"",C:C,"&lt;&gt;"&amp;"")&gt;1</f>
        <v>0</v>
      </c>
      <c r="AH110" s="125" t="b">
        <f t="shared" si="26"/>
        <v>0</v>
      </c>
      <c r="AI110" s="55">
        <f t="shared" si="27"/>
        <v>0</v>
      </c>
    </row>
    <row r="111" spans="1:35" ht="30.75" customHeight="1" x14ac:dyDescent="0.25">
      <c r="A111" s="57"/>
      <c r="B111" s="57"/>
      <c r="C111" s="59"/>
      <c r="D111" s="119"/>
      <c r="E111" s="43"/>
      <c r="F111" s="43"/>
      <c r="G111" s="58"/>
      <c r="H111" s="123"/>
      <c r="I111" s="132"/>
      <c r="J111" s="135">
        <f t="shared" si="19"/>
        <v>0</v>
      </c>
      <c r="K111" s="64" t="str">
        <f t="shared" si="14"/>
        <v>0</v>
      </c>
      <c r="L111" s="65" t="str">
        <f t="shared" si="15"/>
        <v>0</v>
      </c>
      <c r="M111" s="55">
        <f>SUMIFS($J:$J,$C:$C,Data!$B$6,$B:$B,$B111)</f>
        <v>0</v>
      </c>
      <c r="N111" s="55">
        <f>SUMIFS($J:$J,$C:$C,Data!$B$7,$B:$B,$B111)</f>
        <v>0</v>
      </c>
      <c r="O111" s="55">
        <f>SUMIFS($J:$J,$C:$C,Data!$B$8,$B:$B,$B111)</f>
        <v>0</v>
      </c>
      <c r="P111" s="55">
        <f t="shared" si="20"/>
        <v>0</v>
      </c>
      <c r="Q111" s="55">
        <f t="shared" si="21"/>
        <v>0</v>
      </c>
      <c r="R111" s="25" t="b">
        <f>AND($L111="A",$C$5=Data!$G$24)</f>
        <v>0</v>
      </c>
      <c r="S111" s="25" t="b">
        <f>AND($L111="A",$C$5=Data!$G$23)</f>
        <v>0</v>
      </c>
      <c r="T111" s="55">
        <f t="shared" si="22"/>
        <v>0</v>
      </c>
      <c r="U111" s="55">
        <f t="shared" si="16"/>
        <v>0</v>
      </c>
      <c r="V111" s="25" t="b">
        <f>AND($L111="B",$C$6=Data!$G$24)</f>
        <v>0</v>
      </c>
      <c r="W111" s="25" t="b">
        <f>AND($L111="B",$C$6=Data!$G$23)</f>
        <v>0</v>
      </c>
      <c r="X111" s="55">
        <f t="shared" si="23"/>
        <v>0</v>
      </c>
      <c r="Y111" s="55">
        <f t="shared" si="17"/>
        <v>0</v>
      </c>
      <c r="Z111" s="25" t="b">
        <f>AND($L111="C",$C$7=Data!$G$24)</f>
        <v>0</v>
      </c>
      <c r="AA111" s="25" t="b">
        <f>AND($L111="C",$C$7=Data!$G$23)</f>
        <v>0</v>
      </c>
      <c r="AB111" s="55">
        <f t="shared" si="24"/>
        <v>0</v>
      </c>
      <c r="AC111" s="55">
        <f t="shared" si="18"/>
        <v>0</v>
      </c>
      <c r="AE111" s="55">
        <f t="shared" si="25"/>
        <v>0</v>
      </c>
      <c r="AG111" s="125" t="b">
        <f>OR(AND($C$5=Data!$G$24,K111="A"),AND($C$6=Data!$G$24,K111="B"),AND($C$7=Data!$G$24,K111="C"))*COUNTIFS(B:B,B111,K:K,K111,B:B,"&lt;&gt;"&amp;"",C:C,"&lt;&gt;"&amp;"")&gt;1</f>
        <v>0</v>
      </c>
      <c r="AH111" s="125" t="b">
        <f t="shared" si="26"/>
        <v>0</v>
      </c>
      <c r="AI111" s="55">
        <f t="shared" si="27"/>
        <v>0</v>
      </c>
    </row>
    <row r="112" spans="1:35" ht="30.75" customHeight="1" x14ac:dyDescent="0.25">
      <c r="A112" s="57"/>
      <c r="B112" s="57"/>
      <c r="C112" s="59"/>
      <c r="D112" s="119"/>
      <c r="E112" s="43"/>
      <c r="F112" s="43"/>
      <c r="G112" s="58"/>
      <c r="H112" s="123"/>
      <c r="I112" s="132"/>
      <c r="J112" s="135">
        <f t="shared" si="19"/>
        <v>0</v>
      </c>
      <c r="K112" s="64" t="str">
        <f t="shared" si="14"/>
        <v>0</v>
      </c>
      <c r="L112" s="65" t="str">
        <f t="shared" si="15"/>
        <v>0</v>
      </c>
      <c r="M112" s="55">
        <f>SUMIFS($J:$J,$C:$C,Data!$B$6,$B:$B,$B112)</f>
        <v>0</v>
      </c>
      <c r="N112" s="55">
        <f>SUMIFS($J:$J,$C:$C,Data!$B$7,$B:$B,$B112)</f>
        <v>0</v>
      </c>
      <c r="O112" s="55">
        <f>SUMIFS($J:$J,$C:$C,Data!$B$8,$B:$B,$B112)</f>
        <v>0</v>
      </c>
      <c r="P112" s="55">
        <f t="shared" si="20"/>
        <v>0</v>
      </c>
      <c r="Q112" s="55">
        <f t="shared" si="21"/>
        <v>0</v>
      </c>
      <c r="R112" s="25" t="b">
        <f>AND($L112="A",$C$5=Data!$G$24)</f>
        <v>0</v>
      </c>
      <c r="S112" s="25" t="b">
        <f>AND($L112="A",$C$5=Data!$G$23)</f>
        <v>0</v>
      </c>
      <c r="T112" s="55">
        <f t="shared" si="22"/>
        <v>0</v>
      </c>
      <c r="U112" s="55">
        <f t="shared" si="16"/>
        <v>0</v>
      </c>
      <c r="V112" s="25" t="b">
        <f>AND($L112="B",$C$6=Data!$G$24)</f>
        <v>0</v>
      </c>
      <c r="W112" s="25" t="b">
        <f>AND($L112="B",$C$6=Data!$G$23)</f>
        <v>0</v>
      </c>
      <c r="X112" s="55">
        <f t="shared" si="23"/>
        <v>0</v>
      </c>
      <c r="Y112" s="55">
        <f t="shared" si="17"/>
        <v>0</v>
      </c>
      <c r="Z112" s="25" t="b">
        <f>AND($L112="C",$C$7=Data!$G$24)</f>
        <v>0</v>
      </c>
      <c r="AA112" s="25" t="b">
        <f>AND($L112="C",$C$7=Data!$G$23)</f>
        <v>0</v>
      </c>
      <c r="AB112" s="55">
        <f t="shared" si="24"/>
        <v>0</v>
      </c>
      <c r="AC112" s="55">
        <f t="shared" si="18"/>
        <v>0</v>
      </c>
      <c r="AE112" s="55">
        <f t="shared" si="25"/>
        <v>0</v>
      </c>
      <c r="AG112" s="125" t="b">
        <f>OR(AND($C$5=Data!$G$24,K112="A"),AND($C$6=Data!$G$24,K112="B"),AND($C$7=Data!$G$24,K112="C"))*COUNTIFS(B:B,B112,K:K,K112,B:B,"&lt;&gt;"&amp;"",C:C,"&lt;&gt;"&amp;"")&gt;1</f>
        <v>0</v>
      </c>
      <c r="AH112" s="125" t="b">
        <f t="shared" si="26"/>
        <v>0</v>
      </c>
      <c r="AI112" s="55">
        <f t="shared" si="27"/>
        <v>0</v>
      </c>
    </row>
    <row r="113" spans="1:35" ht="30.75" customHeight="1" x14ac:dyDescent="0.25">
      <c r="A113" s="57"/>
      <c r="B113" s="57"/>
      <c r="C113" s="59"/>
      <c r="D113" s="119"/>
      <c r="E113" s="43"/>
      <c r="F113" s="43"/>
      <c r="G113" s="58"/>
      <c r="H113" s="123"/>
      <c r="I113" s="132"/>
      <c r="J113" s="135">
        <f t="shared" si="19"/>
        <v>0</v>
      </c>
      <c r="K113" s="64" t="str">
        <f t="shared" si="14"/>
        <v>0</v>
      </c>
      <c r="L113" s="65" t="str">
        <f t="shared" si="15"/>
        <v>0</v>
      </c>
      <c r="M113" s="55">
        <f>SUMIFS($J:$J,$C:$C,Data!$B$6,$B:$B,$B113)</f>
        <v>0</v>
      </c>
      <c r="N113" s="55">
        <f>SUMIFS($J:$J,$C:$C,Data!$B$7,$B:$B,$B113)</f>
        <v>0</v>
      </c>
      <c r="O113" s="55">
        <f>SUMIFS($J:$J,$C:$C,Data!$B$8,$B:$B,$B113)</f>
        <v>0</v>
      </c>
      <c r="P113" s="55">
        <f t="shared" si="20"/>
        <v>0</v>
      </c>
      <c r="Q113" s="55">
        <f t="shared" si="21"/>
        <v>0</v>
      </c>
      <c r="R113" s="25" t="b">
        <f>AND($L113="A",$C$5=Data!$G$24)</f>
        <v>0</v>
      </c>
      <c r="S113" s="25" t="b">
        <f>AND($L113="A",$C$5=Data!$G$23)</f>
        <v>0</v>
      </c>
      <c r="T113" s="55">
        <f t="shared" si="22"/>
        <v>0</v>
      </c>
      <c r="U113" s="55">
        <f t="shared" si="16"/>
        <v>0</v>
      </c>
      <c r="V113" s="25" t="b">
        <f>AND($L113="B",$C$6=Data!$G$24)</f>
        <v>0</v>
      </c>
      <c r="W113" s="25" t="b">
        <f>AND($L113="B",$C$6=Data!$G$23)</f>
        <v>0</v>
      </c>
      <c r="X113" s="55">
        <f t="shared" si="23"/>
        <v>0</v>
      </c>
      <c r="Y113" s="55">
        <f t="shared" si="17"/>
        <v>0</v>
      </c>
      <c r="Z113" s="25" t="b">
        <f>AND($L113="C",$C$7=Data!$G$24)</f>
        <v>0</v>
      </c>
      <c r="AA113" s="25" t="b">
        <f>AND($L113="C",$C$7=Data!$G$23)</f>
        <v>0</v>
      </c>
      <c r="AB113" s="55">
        <f t="shared" si="24"/>
        <v>0</v>
      </c>
      <c r="AC113" s="55">
        <f t="shared" si="18"/>
        <v>0</v>
      </c>
      <c r="AE113" s="55">
        <f t="shared" si="25"/>
        <v>0</v>
      </c>
      <c r="AG113" s="125" t="b">
        <f>OR(AND($C$5=Data!$G$24,K113="A"),AND($C$6=Data!$G$24,K113="B"),AND($C$7=Data!$G$24,K113="C"))*COUNTIFS(B:B,B113,K:K,K113,B:B,"&lt;&gt;"&amp;"",C:C,"&lt;&gt;"&amp;"")&gt;1</f>
        <v>0</v>
      </c>
      <c r="AH113" s="125" t="b">
        <f t="shared" si="26"/>
        <v>0</v>
      </c>
      <c r="AI113" s="55">
        <f t="shared" si="27"/>
        <v>0</v>
      </c>
    </row>
    <row r="114" spans="1:35" ht="30.75" customHeight="1" x14ac:dyDescent="0.25">
      <c r="A114" s="57"/>
      <c r="B114" s="57"/>
      <c r="C114" s="59"/>
      <c r="D114" s="119"/>
      <c r="E114" s="43"/>
      <c r="F114" s="43"/>
      <c r="G114" s="58"/>
      <c r="H114" s="123"/>
      <c r="I114" s="132"/>
      <c r="J114" s="135">
        <f t="shared" si="19"/>
        <v>0</v>
      </c>
      <c r="K114" s="64" t="str">
        <f t="shared" si="14"/>
        <v>0</v>
      </c>
      <c r="L114" s="65" t="str">
        <f t="shared" si="15"/>
        <v>0</v>
      </c>
      <c r="M114" s="55">
        <f>SUMIFS($J:$J,$C:$C,Data!$B$6,$B:$B,$B114)</f>
        <v>0</v>
      </c>
      <c r="N114" s="55">
        <f>SUMIFS($J:$J,$C:$C,Data!$B$7,$B:$B,$B114)</f>
        <v>0</v>
      </c>
      <c r="O114" s="55">
        <f>SUMIFS($J:$J,$C:$C,Data!$B$8,$B:$B,$B114)</f>
        <v>0</v>
      </c>
      <c r="P114" s="55">
        <f t="shared" si="20"/>
        <v>0</v>
      </c>
      <c r="Q114" s="55">
        <f t="shared" si="21"/>
        <v>0</v>
      </c>
      <c r="R114" s="25" t="b">
        <f>AND($L114="A",$C$5=Data!$G$24)</f>
        <v>0</v>
      </c>
      <c r="S114" s="25" t="b">
        <f>AND($L114="A",$C$5=Data!$G$23)</f>
        <v>0</v>
      </c>
      <c r="T114" s="55">
        <f t="shared" si="22"/>
        <v>0</v>
      </c>
      <c r="U114" s="55">
        <f t="shared" si="16"/>
        <v>0</v>
      </c>
      <c r="V114" s="25" t="b">
        <f>AND($L114="B",$C$6=Data!$G$24)</f>
        <v>0</v>
      </c>
      <c r="W114" s="25" t="b">
        <f>AND($L114="B",$C$6=Data!$G$23)</f>
        <v>0</v>
      </c>
      <c r="X114" s="55">
        <f t="shared" si="23"/>
        <v>0</v>
      </c>
      <c r="Y114" s="55">
        <f t="shared" si="17"/>
        <v>0</v>
      </c>
      <c r="Z114" s="25" t="b">
        <f>AND($L114="C",$C$7=Data!$G$24)</f>
        <v>0</v>
      </c>
      <c r="AA114" s="25" t="b">
        <f>AND($L114="C",$C$7=Data!$G$23)</f>
        <v>0</v>
      </c>
      <c r="AB114" s="55">
        <f t="shared" si="24"/>
        <v>0</v>
      </c>
      <c r="AC114" s="55">
        <f t="shared" si="18"/>
        <v>0</v>
      </c>
      <c r="AE114" s="55">
        <f t="shared" si="25"/>
        <v>0</v>
      </c>
      <c r="AG114" s="125" t="b">
        <f>OR(AND($C$5=Data!$G$24,K114="A"),AND($C$6=Data!$G$24,K114="B"),AND($C$7=Data!$G$24,K114="C"))*COUNTIFS(B:B,B114,K:K,K114,B:B,"&lt;&gt;"&amp;"",C:C,"&lt;&gt;"&amp;"")&gt;1</f>
        <v>0</v>
      </c>
      <c r="AH114" s="125" t="b">
        <f t="shared" si="26"/>
        <v>0</v>
      </c>
      <c r="AI114" s="55">
        <f t="shared" si="27"/>
        <v>0</v>
      </c>
    </row>
    <row r="115" spans="1:35" ht="30.75" customHeight="1" x14ac:dyDescent="0.25">
      <c r="A115" s="57"/>
      <c r="B115" s="57"/>
      <c r="C115" s="59"/>
      <c r="D115" s="119"/>
      <c r="E115" s="43"/>
      <c r="F115" s="43"/>
      <c r="G115" s="58"/>
      <c r="H115" s="123"/>
      <c r="I115" s="132"/>
      <c r="J115" s="135">
        <f t="shared" si="19"/>
        <v>0</v>
      </c>
      <c r="K115" s="64" t="str">
        <f t="shared" si="14"/>
        <v>0</v>
      </c>
      <c r="L115" s="65" t="str">
        <f t="shared" si="15"/>
        <v>0</v>
      </c>
      <c r="M115" s="55">
        <f>SUMIFS($J:$J,$C:$C,Data!$B$6,$B:$B,$B115)</f>
        <v>0</v>
      </c>
      <c r="N115" s="55">
        <f>SUMIFS($J:$J,$C:$C,Data!$B$7,$B:$B,$B115)</f>
        <v>0</v>
      </c>
      <c r="O115" s="55">
        <f>SUMIFS($J:$J,$C:$C,Data!$B$8,$B:$B,$B115)</f>
        <v>0</v>
      </c>
      <c r="P115" s="55">
        <f t="shared" si="20"/>
        <v>0</v>
      </c>
      <c r="Q115" s="55">
        <f t="shared" si="21"/>
        <v>0</v>
      </c>
      <c r="R115" s="25" t="b">
        <f>AND($L115="A",$C$5=Data!$G$24)</f>
        <v>0</v>
      </c>
      <c r="S115" s="25" t="b">
        <f>AND($L115="A",$C$5=Data!$G$23)</f>
        <v>0</v>
      </c>
      <c r="T115" s="55">
        <f t="shared" si="22"/>
        <v>0</v>
      </c>
      <c r="U115" s="55">
        <f t="shared" si="16"/>
        <v>0</v>
      </c>
      <c r="V115" s="25" t="b">
        <f>AND($L115="B",$C$6=Data!$G$24)</f>
        <v>0</v>
      </c>
      <c r="W115" s="25" t="b">
        <f>AND($L115="B",$C$6=Data!$G$23)</f>
        <v>0</v>
      </c>
      <c r="X115" s="55">
        <f t="shared" si="23"/>
        <v>0</v>
      </c>
      <c r="Y115" s="55">
        <f t="shared" si="17"/>
        <v>0</v>
      </c>
      <c r="Z115" s="25" t="b">
        <f>AND($L115="C",$C$7=Data!$G$24)</f>
        <v>0</v>
      </c>
      <c r="AA115" s="25" t="b">
        <f>AND($L115="C",$C$7=Data!$G$23)</f>
        <v>0</v>
      </c>
      <c r="AB115" s="55">
        <f t="shared" si="24"/>
        <v>0</v>
      </c>
      <c r="AC115" s="55">
        <f t="shared" si="18"/>
        <v>0</v>
      </c>
      <c r="AE115" s="55">
        <f t="shared" si="25"/>
        <v>0</v>
      </c>
      <c r="AG115" s="125" t="b">
        <f>OR(AND($C$5=Data!$G$24,K115="A"),AND($C$6=Data!$G$24,K115="B"),AND($C$7=Data!$G$24,K115="C"))*COUNTIFS(B:B,B115,K:K,K115,B:B,"&lt;&gt;"&amp;"",C:C,"&lt;&gt;"&amp;"")&gt;1</f>
        <v>0</v>
      </c>
      <c r="AH115" s="125" t="b">
        <f t="shared" si="26"/>
        <v>0</v>
      </c>
      <c r="AI115" s="55">
        <f t="shared" si="27"/>
        <v>0</v>
      </c>
    </row>
    <row r="116" spans="1:35" ht="30.75" customHeight="1" x14ac:dyDescent="0.25">
      <c r="A116" s="57"/>
      <c r="B116" s="57"/>
      <c r="C116" s="59"/>
      <c r="D116" s="119"/>
      <c r="E116" s="43"/>
      <c r="F116" s="43"/>
      <c r="G116" s="58"/>
      <c r="H116" s="123"/>
      <c r="I116" s="132"/>
      <c r="J116" s="135">
        <f t="shared" si="19"/>
        <v>0</v>
      </c>
      <c r="K116" s="64" t="str">
        <f t="shared" si="14"/>
        <v>0</v>
      </c>
      <c r="L116" s="65" t="str">
        <f t="shared" si="15"/>
        <v>0</v>
      </c>
      <c r="M116" s="55">
        <f>SUMIFS($J:$J,$C:$C,Data!$B$6,$B:$B,$B116)</f>
        <v>0</v>
      </c>
      <c r="N116" s="55">
        <f>SUMIFS($J:$J,$C:$C,Data!$B$7,$B:$B,$B116)</f>
        <v>0</v>
      </c>
      <c r="O116" s="55">
        <f>SUMIFS($J:$J,$C:$C,Data!$B$8,$B:$B,$B116)</f>
        <v>0</v>
      </c>
      <c r="P116" s="55">
        <f t="shared" si="20"/>
        <v>0</v>
      </c>
      <c r="Q116" s="55">
        <f t="shared" si="21"/>
        <v>0</v>
      </c>
      <c r="R116" s="25" t="b">
        <f>AND($L116="A",$C$5=Data!$G$24)</f>
        <v>0</v>
      </c>
      <c r="S116" s="25" t="b">
        <f>AND($L116="A",$C$5=Data!$G$23)</f>
        <v>0</v>
      </c>
      <c r="T116" s="55">
        <f t="shared" si="22"/>
        <v>0</v>
      </c>
      <c r="U116" s="55">
        <f t="shared" si="16"/>
        <v>0</v>
      </c>
      <c r="V116" s="25" t="b">
        <f>AND($L116="B",$C$6=Data!$G$24)</f>
        <v>0</v>
      </c>
      <c r="W116" s="25" t="b">
        <f>AND($L116="B",$C$6=Data!$G$23)</f>
        <v>0</v>
      </c>
      <c r="X116" s="55">
        <f t="shared" si="23"/>
        <v>0</v>
      </c>
      <c r="Y116" s="55">
        <f t="shared" si="17"/>
        <v>0</v>
      </c>
      <c r="Z116" s="25" t="b">
        <f>AND($L116="C",$C$7=Data!$G$24)</f>
        <v>0</v>
      </c>
      <c r="AA116" s="25" t="b">
        <f>AND($L116="C",$C$7=Data!$G$23)</f>
        <v>0</v>
      </c>
      <c r="AB116" s="55">
        <f t="shared" si="24"/>
        <v>0</v>
      </c>
      <c r="AC116" s="55">
        <f t="shared" si="18"/>
        <v>0</v>
      </c>
      <c r="AE116" s="55">
        <f t="shared" si="25"/>
        <v>0</v>
      </c>
      <c r="AG116" s="125" t="b">
        <f>OR(AND($C$5=Data!$G$24,K116="A"),AND($C$6=Data!$G$24,K116="B"),AND($C$7=Data!$G$24,K116="C"))*COUNTIFS(B:B,B116,K:K,K116,B:B,"&lt;&gt;"&amp;"",C:C,"&lt;&gt;"&amp;"")&gt;1</f>
        <v>0</v>
      </c>
      <c r="AH116" s="125" t="b">
        <f t="shared" si="26"/>
        <v>0</v>
      </c>
      <c r="AI116" s="55">
        <f t="shared" si="27"/>
        <v>0</v>
      </c>
    </row>
    <row r="117" spans="1:35" ht="30.75" customHeight="1" x14ac:dyDescent="0.25">
      <c r="A117" s="57"/>
      <c r="B117" s="57"/>
      <c r="C117" s="59"/>
      <c r="D117" s="119"/>
      <c r="E117" s="43"/>
      <c r="F117" s="43"/>
      <c r="G117" s="58"/>
      <c r="H117" s="123"/>
      <c r="I117" s="132"/>
      <c r="J117" s="135">
        <f t="shared" si="19"/>
        <v>0</v>
      </c>
      <c r="K117" s="64" t="str">
        <f t="shared" si="14"/>
        <v>0</v>
      </c>
      <c r="L117" s="65" t="str">
        <f t="shared" si="15"/>
        <v>0</v>
      </c>
      <c r="M117" s="55">
        <f>SUMIFS($J:$J,$C:$C,Data!$B$6,$B:$B,$B117)</f>
        <v>0</v>
      </c>
      <c r="N117" s="55">
        <f>SUMIFS($J:$J,$C:$C,Data!$B$7,$B:$B,$B117)</f>
        <v>0</v>
      </c>
      <c r="O117" s="55">
        <f>SUMIFS($J:$J,$C:$C,Data!$B$8,$B:$B,$B117)</f>
        <v>0</v>
      </c>
      <c r="P117" s="55">
        <f t="shared" si="20"/>
        <v>0</v>
      </c>
      <c r="Q117" s="55">
        <f t="shared" si="21"/>
        <v>0</v>
      </c>
      <c r="R117" s="25" t="b">
        <f>AND($L117="A",$C$5=Data!$G$24)</f>
        <v>0</v>
      </c>
      <c r="S117" s="25" t="b">
        <f>AND($L117="A",$C$5=Data!$G$23)</f>
        <v>0</v>
      </c>
      <c r="T117" s="55">
        <f t="shared" si="22"/>
        <v>0</v>
      </c>
      <c r="U117" s="55">
        <f t="shared" si="16"/>
        <v>0</v>
      </c>
      <c r="V117" s="25" t="b">
        <f>AND($L117="B",$C$6=Data!$G$24)</f>
        <v>0</v>
      </c>
      <c r="W117" s="25" t="b">
        <f>AND($L117="B",$C$6=Data!$G$23)</f>
        <v>0</v>
      </c>
      <c r="X117" s="55">
        <f t="shared" si="23"/>
        <v>0</v>
      </c>
      <c r="Y117" s="55">
        <f t="shared" si="17"/>
        <v>0</v>
      </c>
      <c r="Z117" s="25" t="b">
        <f>AND($L117="C",$C$7=Data!$G$24)</f>
        <v>0</v>
      </c>
      <c r="AA117" s="25" t="b">
        <f>AND($L117="C",$C$7=Data!$G$23)</f>
        <v>0</v>
      </c>
      <c r="AB117" s="55">
        <f t="shared" si="24"/>
        <v>0</v>
      </c>
      <c r="AC117" s="55">
        <f t="shared" si="18"/>
        <v>0</v>
      </c>
      <c r="AE117" s="55">
        <f t="shared" si="25"/>
        <v>0</v>
      </c>
      <c r="AG117" s="125" t="b">
        <f>OR(AND($C$5=Data!$G$24,K117="A"),AND($C$6=Data!$G$24,K117="B"),AND($C$7=Data!$G$24,K117="C"))*COUNTIFS(B:B,B117,K:K,K117,B:B,"&lt;&gt;"&amp;"",C:C,"&lt;&gt;"&amp;"")&gt;1</f>
        <v>0</v>
      </c>
      <c r="AH117" s="125" t="b">
        <f t="shared" si="26"/>
        <v>0</v>
      </c>
      <c r="AI117" s="55">
        <f t="shared" si="27"/>
        <v>0</v>
      </c>
    </row>
    <row r="118" spans="1:35" ht="30.75" customHeight="1" x14ac:dyDescent="0.25">
      <c r="A118" s="57"/>
      <c r="B118" s="57"/>
      <c r="C118" s="59"/>
      <c r="D118" s="119"/>
      <c r="E118" s="43"/>
      <c r="F118" s="43"/>
      <c r="G118" s="58"/>
      <c r="H118" s="123"/>
      <c r="I118" s="132"/>
      <c r="J118" s="135">
        <f t="shared" si="19"/>
        <v>0</v>
      </c>
      <c r="K118" s="64" t="str">
        <f t="shared" si="14"/>
        <v>0</v>
      </c>
      <c r="L118" s="65" t="str">
        <f t="shared" si="15"/>
        <v>0</v>
      </c>
      <c r="M118" s="55">
        <f>SUMIFS($J:$J,$C:$C,Data!$B$6,$B:$B,$B118)</f>
        <v>0</v>
      </c>
      <c r="N118" s="55">
        <f>SUMIFS($J:$J,$C:$C,Data!$B$7,$B:$B,$B118)</f>
        <v>0</v>
      </c>
      <c r="O118" s="55">
        <f>SUMIFS($J:$J,$C:$C,Data!$B$8,$B:$B,$B118)</f>
        <v>0</v>
      </c>
      <c r="P118" s="55">
        <f t="shared" si="20"/>
        <v>0</v>
      </c>
      <c r="Q118" s="55">
        <f t="shared" si="21"/>
        <v>0</v>
      </c>
      <c r="R118" s="25" t="b">
        <f>AND($L118="A",$C$5=Data!$G$24)</f>
        <v>0</v>
      </c>
      <c r="S118" s="25" t="b">
        <f>AND($L118="A",$C$5=Data!$G$23)</f>
        <v>0</v>
      </c>
      <c r="T118" s="55">
        <f t="shared" si="22"/>
        <v>0</v>
      </c>
      <c r="U118" s="55">
        <f t="shared" si="16"/>
        <v>0</v>
      </c>
      <c r="V118" s="25" t="b">
        <f>AND($L118="B",$C$6=Data!$G$24)</f>
        <v>0</v>
      </c>
      <c r="W118" s="25" t="b">
        <f>AND($L118="B",$C$6=Data!$G$23)</f>
        <v>0</v>
      </c>
      <c r="X118" s="55">
        <f t="shared" si="23"/>
        <v>0</v>
      </c>
      <c r="Y118" s="55">
        <f t="shared" si="17"/>
        <v>0</v>
      </c>
      <c r="Z118" s="25" t="b">
        <f>AND($L118="C",$C$7=Data!$G$24)</f>
        <v>0</v>
      </c>
      <c r="AA118" s="25" t="b">
        <f>AND($L118="C",$C$7=Data!$G$23)</f>
        <v>0</v>
      </c>
      <c r="AB118" s="55">
        <f t="shared" si="24"/>
        <v>0</v>
      </c>
      <c r="AC118" s="55">
        <f t="shared" si="18"/>
        <v>0</v>
      </c>
      <c r="AE118" s="55">
        <f t="shared" si="25"/>
        <v>0</v>
      </c>
      <c r="AG118" s="125" t="b">
        <f>OR(AND($C$5=Data!$G$24,K118="A"),AND($C$6=Data!$G$24,K118="B"),AND($C$7=Data!$G$24,K118="C"))*COUNTIFS(B:B,B118,K:K,K118,B:B,"&lt;&gt;"&amp;"",C:C,"&lt;&gt;"&amp;"")&gt;1</f>
        <v>0</v>
      </c>
      <c r="AH118" s="125" t="b">
        <f t="shared" si="26"/>
        <v>0</v>
      </c>
      <c r="AI118" s="55">
        <f t="shared" si="27"/>
        <v>0</v>
      </c>
    </row>
    <row r="119" spans="1:35" ht="30.75" customHeight="1" x14ac:dyDescent="0.25">
      <c r="A119" s="57"/>
      <c r="B119" s="57"/>
      <c r="C119" s="59"/>
      <c r="D119" s="119"/>
      <c r="E119" s="43"/>
      <c r="F119" s="43"/>
      <c r="G119" s="58"/>
      <c r="H119" s="123"/>
      <c r="I119" s="132"/>
      <c r="J119" s="135">
        <f t="shared" si="19"/>
        <v>0</v>
      </c>
      <c r="K119" s="64" t="str">
        <f t="shared" si="14"/>
        <v>0</v>
      </c>
      <c r="L119" s="65" t="str">
        <f t="shared" si="15"/>
        <v>0</v>
      </c>
      <c r="M119" s="55">
        <f>SUMIFS($J:$J,$C:$C,Data!$B$6,$B:$B,$B119)</f>
        <v>0</v>
      </c>
      <c r="N119" s="55">
        <f>SUMIFS($J:$J,$C:$C,Data!$B$7,$B:$B,$B119)</f>
        <v>0</v>
      </c>
      <c r="O119" s="55">
        <f>SUMIFS($J:$J,$C:$C,Data!$B$8,$B:$B,$B119)</f>
        <v>0</v>
      </c>
      <c r="P119" s="55">
        <f t="shared" si="20"/>
        <v>0</v>
      </c>
      <c r="Q119" s="55">
        <f t="shared" si="21"/>
        <v>0</v>
      </c>
      <c r="R119" s="25" t="b">
        <f>AND($L119="A",$C$5=Data!$G$24)</f>
        <v>0</v>
      </c>
      <c r="S119" s="25" t="b">
        <f>AND($L119="A",$C$5=Data!$G$23)</f>
        <v>0</v>
      </c>
      <c r="T119" s="55">
        <f t="shared" si="22"/>
        <v>0</v>
      </c>
      <c r="U119" s="55">
        <f t="shared" si="16"/>
        <v>0</v>
      </c>
      <c r="V119" s="25" t="b">
        <f>AND($L119="B",$C$6=Data!$G$24)</f>
        <v>0</v>
      </c>
      <c r="W119" s="25" t="b">
        <f>AND($L119="B",$C$6=Data!$G$23)</f>
        <v>0</v>
      </c>
      <c r="X119" s="55">
        <f t="shared" si="23"/>
        <v>0</v>
      </c>
      <c r="Y119" s="55">
        <f t="shared" si="17"/>
        <v>0</v>
      </c>
      <c r="Z119" s="25" t="b">
        <f>AND($L119="C",$C$7=Data!$G$24)</f>
        <v>0</v>
      </c>
      <c r="AA119" s="25" t="b">
        <f>AND($L119="C",$C$7=Data!$G$23)</f>
        <v>0</v>
      </c>
      <c r="AB119" s="55">
        <f t="shared" si="24"/>
        <v>0</v>
      </c>
      <c r="AC119" s="55">
        <f t="shared" si="18"/>
        <v>0</v>
      </c>
      <c r="AE119" s="55">
        <f t="shared" si="25"/>
        <v>0</v>
      </c>
      <c r="AG119" s="125" t="b">
        <f>OR(AND($C$5=Data!$G$24,K119="A"),AND($C$6=Data!$G$24,K119="B"),AND($C$7=Data!$G$24,K119="C"))*COUNTIFS(B:B,B119,K:K,K119,B:B,"&lt;&gt;"&amp;"",C:C,"&lt;&gt;"&amp;"")&gt;1</f>
        <v>0</v>
      </c>
      <c r="AH119" s="125" t="b">
        <f t="shared" si="26"/>
        <v>0</v>
      </c>
      <c r="AI119" s="55">
        <f t="shared" si="27"/>
        <v>0</v>
      </c>
    </row>
    <row r="120" spans="1:35" ht="30.75" customHeight="1" x14ac:dyDescent="0.25">
      <c r="A120" s="57"/>
      <c r="B120" s="57"/>
      <c r="C120" s="59"/>
      <c r="D120" s="119"/>
      <c r="E120" s="43"/>
      <c r="F120" s="43"/>
      <c r="G120" s="58"/>
      <c r="H120" s="123"/>
      <c r="I120" s="132"/>
      <c r="J120" s="135">
        <f t="shared" si="19"/>
        <v>0</v>
      </c>
      <c r="K120" s="64" t="str">
        <f t="shared" si="14"/>
        <v>0</v>
      </c>
      <c r="L120" s="65" t="str">
        <f t="shared" si="15"/>
        <v>0</v>
      </c>
      <c r="M120" s="55">
        <f>SUMIFS($J:$J,$C:$C,Data!$B$6,$B:$B,$B120)</f>
        <v>0</v>
      </c>
      <c r="N120" s="55">
        <f>SUMIFS($J:$J,$C:$C,Data!$B$7,$B:$B,$B120)</f>
        <v>0</v>
      </c>
      <c r="O120" s="55">
        <f>SUMIFS($J:$J,$C:$C,Data!$B$8,$B:$B,$B120)</f>
        <v>0</v>
      </c>
      <c r="P120" s="55">
        <f t="shared" si="20"/>
        <v>0</v>
      </c>
      <c r="Q120" s="55">
        <f t="shared" si="21"/>
        <v>0</v>
      </c>
      <c r="R120" s="25" t="b">
        <f>AND($L120="A",$C$5=Data!$G$24)</f>
        <v>0</v>
      </c>
      <c r="S120" s="25" t="b">
        <f>AND($L120="A",$C$5=Data!$G$23)</f>
        <v>0</v>
      </c>
      <c r="T120" s="55">
        <f t="shared" si="22"/>
        <v>0</v>
      </c>
      <c r="U120" s="55">
        <f t="shared" si="16"/>
        <v>0</v>
      </c>
      <c r="V120" s="25" t="b">
        <f>AND($L120="B",$C$6=Data!$G$24)</f>
        <v>0</v>
      </c>
      <c r="W120" s="25" t="b">
        <f>AND($L120="B",$C$6=Data!$G$23)</f>
        <v>0</v>
      </c>
      <c r="X120" s="55">
        <f t="shared" si="23"/>
        <v>0</v>
      </c>
      <c r="Y120" s="55">
        <f t="shared" si="17"/>
        <v>0</v>
      </c>
      <c r="Z120" s="25" t="b">
        <f>AND($L120="C",$C$7=Data!$G$24)</f>
        <v>0</v>
      </c>
      <c r="AA120" s="25" t="b">
        <f>AND($L120="C",$C$7=Data!$G$23)</f>
        <v>0</v>
      </c>
      <c r="AB120" s="55">
        <f t="shared" si="24"/>
        <v>0</v>
      </c>
      <c r="AC120" s="55">
        <f t="shared" si="18"/>
        <v>0</v>
      </c>
      <c r="AE120" s="55">
        <f t="shared" si="25"/>
        <v>0</v>
      </c>
      <c r="AG120" s="125" t="b">
        <f>OR(AND($C$5=Data!$G$24,K120="A"),AND($C$6=Data!$G$24,K120="B"),AND($C$7=Data!$G$24,K120="C"))*COUNTIFS(B:B,B120,K:K,K120,B:B,"&lt;&gt;"&amp;"",C:C,"&lt;&gt;"&amp;"")&gt;1</f>
        <v>0</v>
      </c>
      <c r="AH120" s="125" t="b">
        <f t="shared" si="26"/>
        <v>0</v>
      </c>
      <c r="AI120" s="55">
        <f t="shared" si="27"/>
        <v>0</v>
      </c>
    </row>
    <row r="121" spans="1:35" ht="30.75" customHeight="1" x14ac:dyDescent="0.25">
      <c r="A121" s="57"/>
      <c r="B121" s="57"/>
      <c r="C121" s="59"/>
      <c r="D121" s="119"/>
      <c r="E121" s="43"/>
      <c r="F121" s="43"/>
      <c r="G121" s="58"/>
      <c r="H121" s="123"/>
      <c r="I121" s="132"/>
      <c r="J121" s="135">
        <f t="shared" si="19"/>
        <v>0</v>
      </c>
      <c r="K121" s="64" t="str">
        <f t="shared" si="14"/>
        <v>0</v>
      </c>
      <c r="L121" s="65" t="str">
        <f t="shared" si="15"/>
        <v>0</v>
      </c>
      <c r="M121" s="55">
        <f>SUMIFS($J:$J,$C:$C,Data!$B$6,$B:$B,$B121)</f>
        <v>0</v>
      </c>
      <c r="N121" s="55">
        <f>SUMIFS($J:$J,$C:$C,Data!$B$7,$B:$B,$B121)</f>
        <v>0</v>
      </c>
      <c r="O121" s="55">
        <f>SUMIFS($J:$J,$C:$C,Data!$B$8,$B:$B,$B121)</f>
        <v>0</v>
      </c>
      <c r="P121" s="55">
        <f t="shared" si="20"/>
        <v>0</v>
      </c>
      <c r="Q121" s="55">
        <f t="shared" si="21"/>
        <v>0</v>
      </c>
      <c r="R121" s="25" t="b">
        <f>AND($L121="A",$C$5=Data!$G$24)</f>
        <v>0</v>
      </c>
      <c r="S121" s="25" t="b">
        <f>AND($L121="A",$C$5=Data!$G$23)</f>
        <v>0</v>
      </c>
      <c r="T121" s="55">
        <f t="shared" si="22"/>
        <v>0</v>
      </c>
      <c r="U121" s="55">
        <f t="shared" si="16"/>
        <v>0</v>
      </c>
      <c r="V121" s="25" t="b">
        <f>AND($L121="B",$C$6=Data!$G$24)</f>
        <v>0</v>
      </c>
      <c r="W121" s="25" t="b">
        <f>AND($L121="B",$C$6=Data!$G$23)</f>
        <v>0</v>
      </c>
      <c r="X121" s="55">
        <f t="shared" si="23"/>
        <v>0</v>
      </c>
      <c r="Y121" s="55">
        <f t="shared" si="17"/>
        <v>0</v>
      </c>
      <c r="Z121" s="25" t="b">
        <f>AND($L121="C",$C$7=Data!$G$24)</f>
        <v>0</v>
      </c>
      <c r="AA121" s="25" t="b">
        <f>AND($L121="C",$C$7=Data!$G$23)</f>
        <v>0</v>
      </c>
      <c r="AB121" s="55">
        <f t="shared" si="24"/>
        <v>0</v>
      </c>
      <c r="AC121" s="55">
        <f t="shared" si="18"/>
        <v>0</v>
      </c>
      <c r="AE121" s="55">
        <f t="shared" si="25"/>
        <v>0</v>
      </c>
      <c r="AG121" s="125" t="b">
        <f>OR(AND($C$5=Data!$G$24,K121="A"),AND($C$6=Data!$G$24,K121="B"),AND($C$7=Data!$G$24,K121="C"))*COUNTIFS(B:B,B121,K:K,K121,B:B,"&lt;&gt;"&amp;"",C:C,"&lt;&gt;"&amp;"")&gt;1</f>
        <v>0</v>
      </c>
      <c r="AH121" s="125" t="b">
        <f t="shared" si="26"/>
        <v>0</v>
      </c>
      <c r="AI121" s="55">
        <f t="shared" si="27"/>
        <v>0</v>
      </c>
    </row>
    <row r="122" spans="1:35" ht="30.75" customHeight="1" x14ac:dyDescent="0.25">
      <c r="A122" s="57"/>
      <c r="B122" s="57"/>
      <c r="C122" s="59"/>
      <c r="D122" s="119"/>
      <c r="E122" s="43"/>
      <c r="F122" s="43"/>
      <c r="G122" s="58"/>
      <c r="H122" s="123"/>
      <c r="I122" s="132"/>
      <c r="J122" s="135">
        <f t="shared" si="19"/>
        <v>0</v>
      </c>
      <c r="K122" s="64" t="str">
        <f t="shared" si="14"/>
        <v>0</v>
      </c>
      <c r="L122" s="65" t="str">
        <f t="shared" si="15"/>
        <v>0</v>
      </c>
      <c r="M122" s="55">
        <f>SUMIFS($J:$J,$C:$C,Data!$B$6,$B:$B,$B122)</f>
        <v>0</v>
      </c>
      <c r="N122" s="55">
        <f>SUMIFS($J:$J,$C:$C,Data!$B$7,$B:$B,$B122)</f>
        <v>0</v>
      </c>
      <c r="O122" s="55">
        <f>SUMIFS($J:$J,$C:$C,Data!$B$8,$B:$B,$B122)</f>
        <v>0</v>
      </c>
      <c r="P122" s="55">
        <f t="shared" si="20"/>
        <v>0</v>
      </c>
      <c r="Q122" s="55">
        <f t="shared" si="21"/>
        <v>0</v>
      </c>
      <c r="R122" s="25" t="b">
        <f>AND($L122="A",$C$5=Data!$G$24)</f>
        <v>0</v>
      </c>
      <c r="S122" s="25" t="b">
        <f>AND($L122="A",$C$5=Data!$G$23)</f>
        <v>0</v>
      </c>
      <c r="T122" s="55">
        <f t="shared" si="22"/>
        <v>0</v>
      </c>
      <c r="U122" s="55">
        <f t="shared" si="16"/>
        <v>0</v>
      </c>
      <c r="V122" s="25" t="b">
        <f>AND($L122="B",$C$6=Data!$G$24)</f>
        <v>0</v>
      </c>
      <c r="W122" s="25" t="b">
        <f>AND($L122="B",$C$6=Data!$G$23)</f>
        <v>0</v>
      </c>
      <c r="X122" s="55">
        <f t="shared" si="23"/>
        <v>0</v>
      </c>
      <c r="Y122" s="55">
        <f t="shared" si="17"/>
        <v>0</v>
      </c>
      <c r="Z122" s="25" t="b">
        <f>AND($L122="C",$C$7=Data!$G$24)</f>
        <v>0</v>
      </c>
      <c r="AA122" s="25" t="b">
        <f>AND($L122="C",$C$7=Data!$G$23)</f>
        <v>0</v>
      </c>
      <c r="AB122" s="55">
        <f t="shared" si="24"/>
        <v>0</v>
      </c>
      <c r="AC122" s="55">
        <f t="shared" si="18"/>
        <v>0</v>
      </c>
      <c r="AE122" s="55">
        <f t="shared" si="25"/>
        <v>0</v>
      </c>
      <c r="AG122" s="125" t="b">
        <f>OR(AND($C$5=Data!$G$24,K122="A"),AND($C$6=Data!$G$24,K122="B"),AND($C$7=Data!$G$24,K122="C"))*COUNTIFS(B:B,B122,K:K,K122,B:B,"&lt;&gt;"&amp;"",C:C,"&lt;&gt;"&amp;"")&gt;1</f>
        <v>0</v>
      </c>
      <c r="AH122" s="125" t="b">
        <f t="shared" si="26"/>
        <v>0</v>
      </c>
      <c r="AI122" s="55">
        <f t="shared" si="27"/>
        <v>0</v>
      </c>
    </row>
    <row r="123" spans="1:35" ht="30.75" customHeight="1" x14ac:dyDescent="0.25">
      <c r="A123" s="57"/>
      <c r="B123" s="57"/>
      <c r="C123" s="59"/>
      <c r="D123" s="119"/>
      <c r="E123" s="43"/>
      <c r="F123" s="43"/>
      <c r="G123" s="58"/>
      <c r="H123" s="123"/>
      <c r="I123" s="132"/>
      <c r="J123" s="135">
        <f t="shared" si="19"/>
        <v>0</v>
      </c>
      <c r="K123" s="64" t="str">
        <f t="shared" si="14"/>
        <v>0</v>
      </c>
      <c r="L123" s="65" t="str">
        <f t="shared" si="15"/>
        <v>0</v>
      </c>
      <c r="M123" s="55">
        <f>SUMIFS($J:$J,$C:$C,Data!$B$6,$B:$B,$B123)</f>
        <v>0</v>
      </c>
      <c r="N123" s="55">
        <f>SUMIFS($J:$J,$C:$C,Data!$B$7,$B:$B,$B123)</f>
        <v>0</v>
      </c>
      <c r="O123" s="55">
        <f>SUMIFS($J:$J,$C:$C,Data!$B$8,$B:$B,$B123)</f>
        <v>0</v>
      </c>
      <c r="P123" s="55">
        <f t="shared" si="20"/>
        <v>0</v>
      </c>
      <c r="Q123" s="55">
        <f t="shared" si="21"/>
        <v>0</v>
      </c>
      <c r="R123" s="25" t="b">
        <f>AND($L123="A",$C$5=Data!$G$24)</f>
        <v>0</v>
      </c>
      <c r="S123" s="25" t="b">
        <f>AND($L123="A",$C$5=Data!$G$23)</f>
        <v>0</v>
      </c>
      <c r="T123" s="55">
        <f t="shared" si="22"/>
        <v>0</v>
      </c>
      <c r="U123" s="55">
        <f t="shared" si="16"/>
        <v>0</v>
      </c>
      <c r="V123" s="25" t="b">
        <f>AND($L123="B",$C$6=Data!$G$24)</f>
        <v>0</v>
      </c>
      <c r="W123" s="25" t="b">
        <f>AND($L123="B",$C$6=Data!$G$23)</f>
        <v>0</v>
      </c>
      <c r="X123" s="55">
        <f t="shared" si="23"/>
        <v>0</v>
      </c>
      <c r="Y123" s="55">
        <f t="shared" si="17"/>
        <v>0</v>
      </c>
      <c r="Z123" s="25" t="b">
        <f>AND($L123="C",$C$7=Data!$G$24)</f>
        <v>0</v>
      </c>
      <c r="AA123" s="25" t="b">
        <f>AND($L123="C",$C$7=Data!$G$23)</f>
        <v>0</v>
      </c>
      <c r="AB123" s="55">
        <f t="shared" si="24"/>
        <v>0</v>
      </c>
      <c r="AC123" s="55">
        <f t="shared" si="18"/>
        <v>0</v>
      </c>
      <c r="AE123" s="55">
        <f t="shared" si="25"/>
        <v>0</v>
      </c>
      <c r="AG123" s="125" t="b">
        <f>OR(AND($C$5=Data!$G$24,K123="A"),AND($C$6=Data!$G$24,K123="B"),AND($C$7=Data!$G$24,K123="C"))*COUNTIFS(B:B,B123,K:K,K123,B:B,"&lt;&gt;"&amp;"",C:C,"&lt;&gt;"&amp;"")&gt;1</f>
        <v>0</v>
      </c>
      <c r="AH123" s="125" t="b">
        <f t="shared" si="26"/>
        <v>0</v>
      </c>
      <c r="AI123" s="55">
        <f t="shared" si="27"/>
        <v>0</v>
      </c>
    </row>
    <row r="124" spans="1:35" ht="30.75" customHeight="1" x14ac:dyDescent="0.25">
      <c r="A124" s="57"/>
      <c r="B124" s="57"/>
      <c r="C124" s="59"/>
      <c r="D124" s="119"/>
      <c r="E124" s="43"/>
      <c r="F124" s="43"/>
      <c r="G124" s="58"/>
      <c r="H124" s="123"/>
      <c r="I124" s="132"/>
      <c r="J124" s="135">
        <f t="shared" si="19"/>
        <v>0</v>
      </c>
      <c r="K124" s="64" t="str">
        <f t="shared" si="14"/>
        <v>0</v>
      </c>
      <c r="L124" s="65" t="str">
        <f t="shared" si="15"/>
        <v>0</v>
      </c>
      <c r="M124" s="55">
        <f>SUMIFS($J:$J,$C:$C,Data!$B$6,$B:$B,$B124)</f>
        <v>0</v>
      </c>
      <c r="N124" s="55">
        <f>SUMIFS($J:$J,$C:$C,Data!$B$7,$B:$B,$B124)</f>
        <v>0</v>
      </c>
      <c r="O124" s="55">
        <f>SUMIFS($J:$J,$C:$C,Data!$B$8,$B:$B,$B124)</f>
        <v>0</v>
      </c>
      <c r="P124" s="55">
        <f t="shared" si="20"/>
        <v>0</v>
      </c>
      <c r="Q124" s="55">
        <f t="shared" si="21"/>
        <v>0</v>
      </c>
      <c r="R124" s="25" t="b">
        <f>AND($L124="A",$C$5=Data!$G$24)</f>
        <v>0</v>
      </c>
      <c r="S124" s="25" t="b">
        <f>AND($L124="A",$C$5=Data!$G$23)</f>
        <v>0</v>
      </c>
      <c r="T124" s="55">
        <f t="shared" si="22"/>
        <v>0</v>
      </c>
      <c r="U124" s="55">
        <f t="shared" si="16"/>
        <v>0</v>
      </c>
      <c r="V124" s="25" t="b">
        <f>AND($L124="B",$C$6=Data!$G$24)</f>
        <v>0</v>
      </c>
      <c r="W124" s="25" t="b">
        <f>AND($L124="B",$C$6=Data!$G$23)</f>
        <v>0</v>
      </c>
      <c r="X124" s="55">
        <f t="shared" si="23"/>
        <v>0</v>
      </c>
      <c r="Y124" s="55">
        <f t="shared" si="17"/>
        <v>0</v>
      </c>
      <c r="Z124" s="25" t="b">
        <f>AND($L124="C",$C$7=Data!$G$24)</f>
        <v>0</v>
      </c>
      <c r="AA124" s="25" t="b">
        <f>AND($L124="C",$C$7=Data!$G$23)</f>
        <v>0</v>
      </c>
      <c r="AB124" s="55">
        <f t="shared" si="24"/>
        <v>0</v>
      </c>
      <c r="AC124" s="55">
        <f t="shared" si="18"/>
        <v>0</v>
      </c>
      <c r="AE124" s="55">
        <f t="shared" si="25"/>
        <v>0</v>
      </c>
      <c r="AG124" s="125" t="b">
        <f>OR(AND($C$5=Data!$G$24,K124="A"),AND($C$6=Data!$G$24,K124="B"),AND($C$7=Data!$G$24,K124="C"))*COUNTIFS(B:B,B124,K:K,K124,B:B,"&lt;&gt;"&amp;"",C:C,"&lt;&gt;"&amp;"")&gt;1</f>
        <v>0</v>
      </c>
      <c r="AH124" s="125" t="b">
        <f t="shared" si="26"/>
        <v>0</v>
      </c>
      <c r="AI124" s="55">
        <f t="shared" si="27"/>
        <v>0</v>
      </c>
    </row>
    <row r="125" spans="1:35" ht="30.75" customHeight="1" x14ac:dyDescent="0.25">
      <c r="A125" s="57"/>
      <c r="B125" s="57"/>
      <c r="C125" s="59"/>
      <c r="D125" s="119"/>
      <c r="E125" s="43"/>
      <c r="F125" s="43"/>
      <c r="G125" s="58"/>
      <c r="H125" s="123"/>
      <c r="I125" s="132"/>
      <c r="J125" s="135">
        <f t="shared" si="19"/>
        <v>0</v>
      </c>
      <c r="K125" s="64" t="str">
        <f t="shared" si="14"/>
        <v>0</v>
      </c>
      <c r="L125" s="65" t="str">
        <f t="shared" si="15"/>
        <v>0</v>
      </c>
      <c r="M125" s="55">
        <f>SUMIFS($J:$J,$C:$C,Data!$B$6,$B:$B,$B125)</f>
        <v>0</v>
      </c>
      <c r="N125" s="55">
        <f>SUMIFS($J:$J,$C:$C,Data!$B$7,$B:$B,$B125)</f>
        <v>0</v>
      </c>
      <c r="O125" s="55">
        <f>SUMIFS($J:$J,$C:$C,Data!$B$8,$B:$B,$B125)</f>
        <v>0</v>
      </c>
      <c r="P125" s="55">
        <f t="shared" si="20"/>
        <v>0</v>
      </c>
      <c r="Q125" s="55">
        <f t="shared" si="21"/>
        <v>0</v>
      </c>
      <c r="R125" s="25" t="b">
        <f>AND($L125="A",$C$5=Data!$G$24)</f>
        <v>0</v>
      </c>
      <c r="S125" s="25" t="b">
        <f>AND($L125="A",$C$5=Data!$G$23)</f>
        <v>0</v>
      </c>
      <c r="T125" s="55">
        <f t="shared" si="22"/>
        <v>0</v>
      </c>
      <c r="U125" s="55">
        <f t="shared" si="16"/>
        <v>0</v>
      </c>
      <c r="V125" s="25" t="b">
        <f>AND($L125="B",$C$6=Data!$G$24)</f>
        <v>0</v>
      </c>
      <c r="W125" s="25" t="b">
        <f>AND($L125="B",$C$6=Data!$G$23)</f>
        <v>0</v>
      </c>
      <c r="X125" s="55">
        <f t="shared" si="23"/>
        <v>0</v>
      </c>
      <c r="Y125" s="55">
        <f t="shared" si="17"/>
        <v>0</v>
      </c>
      <c r="Z125" s="25" t="b">
        <f>AND($L125="C",$C$7=Data!$G$24)</f>
        <v>0</v>
      </c>
      <c r="AA125" s="25" t="b">
        <f>AND($L125="C",$C$7=Data!$G$23)</f>
        <v>0</v>
      </c>
      <c r="AB125" s="55">
        <f t="shared" si="24"/>
        <v>0</v>
      </c>
      <c r="AC125" s="55">
        <f t="shared" si="18"/>
        <v>0</v>
      </c>
      <c r="AE125" s="55">
        <f t="shared" si="25"/>
        <v>0</v>
      </c>
      <c r="AG125" s="125" t="b">
        <f>OR(AND($C$5=Data!$G$24,K125="A"),AND($C$6=Data!$G$24,K125="B"),AND($C$7=Data!$G$24,K125="C"))*COUNTIFS(B:B,B125,K:K,K125,B:B,"&lt;&gt;"&amp;"",C:C,"&lt;&gt;"&amp;"")&gt;1</f>
        <v>0</v>
      </c>
      <c r="AH125" s="125" t="b">
        <f t="shared" si="26"/>
        <v>0</v>
      </c>
      <c r="AI125" s="55">
        <f t="shared" si="27"/>
        <v>0</v>
      </c>
    </row>
    <row r="126" spans="1:35" ht="30.75" customHeight="1" x14ac:dyDescent="0.25">
      <c r="A126" s="57"/>
      <c r="B126" s="57"/>
      <c r="C126" s="59"/>
      <c r="D126" s="119"/>
      <c r="E126" s="43"/>
      <c r="F126" s="43"/>
      <c r="G126" s="58"/>
      <c r="H126" s="123"/>
      <c r="I126" s="132"/>
      <c r="J126" s="135">
        <f t="shared" si="19"/>
        <v>0</v>
      </c>
      <c r="K126" s="64" t="str">
        <f t="shared" si="14"/>
        <v>0</v>
      </c>
      <c r="L126" s="65" t="str">
        <f t="shared" si="15"/>
        <v>0</v>
      </c>
      <c r="M126" s="55">
        <f>SUMIFS($J:$J,$C:$C,Data!$B$6,$B:$B,$B126)</f>
        <v>0</v>
      </c>
      <c r="N126" s="55">
        <f>SUMIFS($J:$J,$C:$C,Data!$B$7,$B:$B,$B126)</f>
        <v>0</v>
      </c>
      <c r="O126" s="55">
        <f>SUMIFS($J:$J,$C:$C,Data!$B$8,$B:$B,$B126)</f>
        <v>0</v>
      </c>
      <c r="P126" s="55">
        <f t="shared" si="20"/>
        <v>0</v>
      </c>
      <c r="Q126" s="55">
        <f t="shared" si="21"/>
        <v>0</v>
      </c>
      <c r="R126" s="25" t="b">
        <f>AND($L126="A",$C$5=Data!$G$24)</f>
        <v>0</v>
      </c>
      <c r="S126" s="25" t="b">
        <f>AND($L126="A",$C$5=Data!$G$23)</f>
        <v>0</v>
      </c>
      <c r="T126" s="55">
        <f t="shared" si="22"/>
        <v>0</v>
      </c>
      <c r="U126" s="55">
        <f t="shared" si="16"/>
        <v>0</v>
      </c>
      <c r="V126" s="25" t="b">
        <f>AND($L126="B",$C$6=Data!$G$24)</f>
        <v>0</v>
      </c>
      <c r="W126" s="25" t="b">
        <f>AND($L126="B",$C$6=Data!$G$23)</f>
        <v>0</v>
      </c>
      <c r="X126" s="55">
        <f t="shared" si="23"/>
        <v>0</v>
      </c>
      <c r="Y126" s="55">
        <f t="shared" si="17"/>
        <v>0</v>
      </c>
      <c r="Z126" s="25" t="b">
        <f>AND($L126="C",$C$7=Data!$G$24)</f>
        <v>0</v>
      </c>
      <c r="AA126" s="25" t="b">
        <f>AND($L126="C",$C$7=Data!$G$23)</f>
        <v>0</v>
      </c>
      <c r="AB126" s="55">
        <f t="shared" si="24"/>
        <v>0</v>
      </c>
      <c r="AC126" s="55">
        <f t="shared" si="18"/>
        <v>0</v>
      </c>
      <c r="AE126" s="55">
        <f t="shared" si="25"/>
        <v>0</v>
      </c>
      <c r="AG126" s="125" t="b">
        <f>OR(AND($C$5=Data!$G$24,K126="A"),AND($C$6=Data!$G$24,K126="B"),AND($C$7=Data!$G$24,K126="C"))*COUNTIFS(B:B,B126,K:K,K126,B:B,"&lt;&gt;"&amp;"",C:C,"&lt;&gt;"&amp;"")&gt;1</f>
        <v>0</v>
      </c>
      <c r="AH126" s="125" t="b">
        <f t="shared" si="26"/>
        <v>0</v>
      </c>
      <c r="AI126" s="55">
        <f t="shared" si="27"/>
        <v>0</v>
      </c>
    </row>
    <row r="127" spans="1:35" ht="30.75" customHeight="1" x14ac:dyDescent="0.25">
      <c r="A127" s="57"/>
      <c r="B127" s="57"/>
      <c r="C127" s="59"/>
      <c r="D127" s="119"/>
      <c r="E127" s="43"/>
      <c r="F127" s="43"/>
      <c r="G127" s="58"/>
      <c r="H127" s="123"/>
      <c r="I127" s="132"/>
      <c r="J127" s="135">
        <f t="shared" si="19"/>
        <v>0</v>
      </c>
      <c r="K127" s="64" t="str">
        <f t="shared" si="14"/>
        <v>0</v>
      </c>
      <c r="L127" s="65" t="str">
        <f t="shared" si="15"/>
        <v>0</v>
      </c>
      <c r="M127" s="55">
        <f>SUMIFS($J:$J,$C:$C,Data!$B$6,$B:$B,$B127)</f>
        <v>0</v>
      </c>
      <c r="N127" s="55">
        <f>SUMIFS($J:$J,$C:$C,Data!$B$7,$B:$B,$B127)</f>
        <v>0</v>
      </c>
      <c r="O127" s="55">
        <f>SUMIFS($J:$J,$C:$C,Data!$B$8,$B:$B,$B127)</f>
        <v>0</v>
      </c>
      <c r="P127" s="55">
        <f t="shared" si="20"/>
        <v>0</v>
      </c>
      <c r="Q127" s="55">
        <f t="shared" si="21"/>
        <v>0</v>
      </c>
      <c r="R127" s="25" t="b">
        <f>AND($L127="A",$C$5=Data!$G$24)</f>
        <v>0</v>
      </c>
      <c r="S127" s="25" t="b">
        <f>AND($L127="A",$C$5=Data!$G$23)</f>
        <v>0</v>
      </c>
      <c r="T127" s="55">
        <f t="shared" si="22"/>
        <v>0</v>
      </c>
      <c r="U127" s="55">
        <f t="shared" si="16"/>
        <v>0</v>
      </c>
      <c r="V127" s="25" t="b">
        <f>AND($L127="B",$C$6=Data!$G$24)</f>
        <v>0</v>
      </c>
      <c r="W127" s="25" t="b">
        <f>AND($L127="B",$C$6=Data!$G$23)</f>
        <v>0</v>
      </c>
      <c r="X127" s="55">
        <f t="shared" si="23"/>
        <v>0</v>
      </c>
      <c r="Y127" s="55">
        <f t="shared" si="17"/>
        <v>0</v>
      </c>
      <c r="Z127" s="25" t="b">
        <f>AND($L127="C",$C$7=Data!$G$24)</f>
        <v>0</v>
      </c>
      <c r="AA127" s="25" t="b">
        <f>AND($L127="C",$C$7=Data!$G$23)</f>
        <v>0</v>
      </c>
      <c r="AB127" s="55">
        <f t="shared" si="24"/>
        <v>0</v>
      </c>
      <c r="AC127" s="55">
        <f t="shared" si="18"/>
        <v>0</v>
      </c>
      <c r="AE127" s="55">
        <f t="shared" si="25"/>
        <v>0</v>
      </c>
      <c r="AG127" s="125" t="b">
        <f>OR(AND($C$5=Data!$G$24,K127="A"),AND($C$6=Data!$G$24,K127="B"),AND($C$7=Data!$G$24,K127="C"))*COUNTIFS(B:B,B127,K:K,K127,B:B,"&lt;&gt;"&amp;"",C:C,"&lt;&gt;"&amp;"")&gt;1</f>
        <v>0</v>
      </c>
      <c r="AH127" s="125" t="b">
        <f t="shared" si="26"/>
        <v>0</v>
      </c>
      <c r="AI127" s="55">
        <f t="shared" si="27"/>
        <v>0</v>
      </c>
    </row>
    <row r="128" spans="1:35" ht="30.75" customHeight="1" x14ac:dyDescent="0.25">
      <c r="A128" s="57"/>
      <c r="B128" s="57"/>
      <c r="C128" s="59"/>
      <c r="D128" s="119"/>
      <c r="E128" s="43"/>
      <c r="F128" s="43"/>
      <c r="G128" s="58"/>
      <c r="H128" s="123"/>
      <c r="I128" s="132"/>
      <c r="J128" s="135">
        <f t="shared" si="19"/>
        <v>0</v>
      </c>
      <c r="K128" s="64" t="str">
        <f t="shared" si="14"/>
        <v>0</v>
      </c>
      <c r="L128" s="65" t="str">
        <f t="shared" si="15"/>
        <v>0</v>
      </c>
      <c r="M128" s="55">
        <f>SUMIFS($J:$J,$C:$C,Data!$B$6,$B:$B,$B128)</f>
        <v>0</v>
      </c>
      <c r="N128" s="55">
        <f>SUMIFS($J:$J,$C:$C,Data!$B$7,$B:$B,$B128)</f>
        <v>0</v>
      </c>
      <c r="O128" s="55">
        <f>SUMIFS($J:$J,$C:$C,Data!$B$8,$B:$B,$B128)</f>
        <v>0</v>
      </c>
      <c r="P128" s="55">
        <f t="shared" si="20"/>
        <v>0</v>
      </c>
      <c r="Q128" s="55">
        <f t="shared" si="21"/>
        <v>0</v>
      </c>
      <c r="R128" s="25" t="b">
        <f>AND($L128="A",$C$5=Data!$G$24)</f>
        <v>0</v>
      </c>
      <c r="S128" s="25" t="b">
        <f>AND($L128="A",$C$5=Data!$G$23)</f>
        <v>0</v>
      </c>
      <c r="T128" s="55">
        <f t="shared" si="22"/>
        <v>0</v>
      </c>
      <c r="U128" s="55">
        <f t="shared" si="16"/>
        <v>0</v>
      </c>
      <c r="V128" s="25" t="b">
        <f>AND($L128="B",$C$6=Data!$G$24)</f>
        <v>0</v>
      </c>
      <c r="W128" s="25" t="b">
        <f>AND($L128="B",$C$6=Data!$G$23)</f>
        <v>0</v>
      </c>
      <c r="X128" s="55">
        <f t="shared" si="23"/>
        <v>0</v>
      </c>
      <c r="Y128" s="55">
        <f t="shared" si="17"/>
        <v>0</v>
      </c>
      <c r="Z128" s="25" t="b">
        <f>AND($L128="C",$C$7=Data!$G$24)</f>
        <v>0</v>
      </c>
      <c r="AA128" s="25" t="b">
        <f>AND($L128="C",$C$7=Data!$G$23)</f>
        <v>0</v>
      </c>
      <c r="AB128" s="55">
        <f t="shared" si="24"/>
        <v>0</v>
      </c>
      <c r="AC128" s="55">
        <f t="shared" si="18"/>
        <v>0</v>
      </c>
      <c r="AE128" s="55">
        <f t="shared" si="25"/>
        <v>0</v>
      </c>
      <c r="AG128" s="125" t="b">
        <f>OR(AND($C$5=Data!$G$24,K128="A"),AND($C$6=Data!$G$24,K128="B"),AND($C$7=Data!$G$24,K128="C"))*COUNTIFS(B:B,B128,K:K,K128,B:B,"&lt;&gt;"&amp;"",C:C,"&lt;&gt;"&amp;"")&gt;1</f>
        <v>0</v>
      </c>
      <c r="AH128" s="125" t="b">
        <f t="shared" si="26"/>
        <v>0</v>
      </c>
      <c r="AI128" s="55">
        <f t="shared" si="27"/>
        <v>0</v>
      </c>
    </row>
    <row r="129" spans="1:35" ht="30.75" customHeight="1" x14ac:dyDescent="0.25">
      <c r="A129" s="57"/>
      <c r="B129" s="57"/>
      <c r="C129" s="59"/>
      <c r="D129" s="119"/>
      <c r="E129" s="43"/>
      <c r="F129" s="43"/>
      <c r="G129" s="58"/>
      <c r="H129" s="123"/>
      <c r="I129" s="132"/>
      <c r="J129" s="135">
        <f t="shared" si="19"/>
        <v>0</v>
      </c>
      <c r="K129" s="64" t="str">
        <f t="shared" si="14"/>
        <v>0</v>
      </c>
      <c r="L129" s="65" t="str">
        <f t="shared" si="15"/>
        <v>0</v>
      </c>
      <c r="M129" s="55">
        <f>SUMIFS($J:$J,$C:$C,Data!$B$6,$B:$B,$B129)</f>
        <v>0</v>
      </c>
      <c r="N129" s="55">
        <f>SUMIFS($J:$J,$C:$C,Data!$B$7,$B:$B,$B129)</f>
        <v>0</v>
      </c>
      <c r="O129" s="55">
        <f>SUMIFS($J:$J,$C:$C,Data!$B$8,$B:$B,$B129)</f>
        <v>0</v>
      </c>
      <c r="P129" s="55">
        <f t="shared" si="20"/>
        <v>0</v>
      </c>
      <c r="Q129" s="55">
        <f t="shared" si="21"/>
        <v>0</v>
      </c>
      <c r="R129" s="25" t="b">
        <f>AND($L129="A",$C$5=Data!$G$24)</f>
        <v>0</v>
      </c>
      <c r="S129" s="25" t="b">
        <f>AND($L129="A",$C$5=Data!$G$23)</f>
        <v>0</v>
      </c>
      <c r="T129" s="55">
        <f t="shared" si="22"/>
        <v>0</v>
      </c>
      <c r="U129" s="55">
        <f t="shared" si="16"/>
        <v>0</v>
      </c>
      <c r="V129" s="25" t="b">
        <f>AND($L129="B",$C$6=Data!$G$24)</f>
        <v>0</v>
      </c>
      <c r="W129" s="25" t="b">
        <f>AND($L129="B",$C$6=Data!$G$23)</f>
        <v>0</v>
      </c>
      <c r="X129" s="55">
        <f t="shared" si="23"/>
        <v>0</v>
      </c>
      <c r="Y129" s="55">
        <f t="shared" si="17"/>
        <v>0</v>
      </c>
      <c r="Z129" s="25" t="b">
        <f>AND($L129="C",$C$7=Data!$G$24)</f>
        <v>0</v>
      </c>
      <c r="AA129" s="25" t="b">
        <f>AND($L129="C",$C$7=Data!$G$23)</f>
        <v>0</v>
      </c>
      <c r="AB129" s="55">
        <f t="shared" si="24"/>
        <v>0</v>
      </c>
      <c r="AC129" s="55">
        <f t="shared" si="18"/>
        <v>0</v>
      </c>
      <c r="AE129" s="55">
        <f t="shared" si="25"/>
        <v>0</v>
      </c>
      <c r="AG129" s="125" t="b">
        <f>OR(AND($C$5=Data!$G$24,K129="A"),AND($C$6=Data!$G$24,K129="B"),AND($C$7=Data!$G$24,K129="C"))*COUNTIFS(B:B,B129,K:K,K129,B:B,"&lt;&gt;"&amp;"",C:C,"&lt;&gt;"&amp;"")&gt;1</f>
        <v>0</v>
      </c>
      <c r="AH129" s="125" t="b">
        <f t="shared" si="26"/>
        <v>0</v>
      </c>
      <c r="AI129" s="55">
        <f t="shared" si="27"/>
        <v>0</v>
      </c>
    </row>
    <row r="130" spans="1:35" ht="30.75" customHeight="1" x14ac:dyDescent="0.25">
      <c r="A130" s="57"/>
      <c r="B130" s="57"/>
      <c r="C130" s="59"/>
      <c r="D130" s="119"/>
      <c r="E130" s="43"/>
      <c r="F130" s="43"/>
      <c r="G130" s="58"/>
      <c r="H130" s="123"/>
      <c r="I130" s="132"/>
      <c r="J130" s="135">
        <f t="shared" si="19"/>
        <v>0</v>
      </c>
      <c r="K130" s="64" t="str">
        <f t="shared" si="14"/>
        <v>0</v>
      </c>
      <c r="L130" s="65" t="str">
        <f t="shared" si="15"/>
        <v>0</v>
      </c>
      <c r="M130" s="55">
        <f>SUMIFS($J:$J,$C:$C,Data!$B$6,$B:$B,$B130)</f>
        <v>0</v>
      </c>
      <c r="N130" s="55">
        <f>SUMIFS($J:$J,$C:$C,Data!$B$7,$B:$B,$B130)</f>
        <v>0</v>
      </c>
      <c r="O130" s="55">
        <f>SUMIFS($J:$J,$C:$C,Data!$B$8,$B:$B,$B130)</f>
        <v>0</v>
      </c>
      <c r="P130" s="55">
        <f t="shared" si="20"/>
        <v>0</v>
      </c>
      <c r="Q130" s="55">
        <f t="shared" si="21"/>
        <v>0</v>
      </c>
      <c r="R130" s="25" t="b">
        <f>AND($L130="A",$C$5=Data!$G$24)</f>
        <v>0</v>
      </c>
      <c r="S130" s="25" t="b">
        <f>AND($L130="A",$C$5=Data!$G$23)</f>
        <v>0</v>
      </c>
      <c r="T130" s="55">
        <f t="shared" si="22"/>
        <v>0</v>
      </c>
      <c r="U130" s="55">
        <f t="shared" si="16"/>
        <v>0</v>
      </c>
      <c r="V130" s="25" t="b">
        <f>AND($L130="B",$C$6=Data!$G$24)</f>
        <v>0</v>
      </c>
      <c r="W130" s="25" t="b">
        <f>AND($L130="B",$C$6=Data!$G$23)</f>
        <v>0</v>
      </c>
      <c r="X130" s="55">
        <f t="shared" si="23"/>
        <v>0</v>
      </c>
      <c r="Y130" s="55">
        <f t="shared" si="17"/>
        <v>0</v>
      </c>
      <c r="Z130" s="25" t="b">
        <f>AND($L130="C",$C$7=Data!$G$24)</f>
        <v>0</v>
      </c>
      <c r="AA130" s="25" t="b">
        <f>AND($L130="C",$C$7=Data!$G$23)</f>
        <v>0</v>
      </c>
      <c r="AB130" s="55">
        <f t="shared" si="24"/>
        <v>0</v>
      </c>
      <c r="AC130" s="55">
        <f t="shared" si="18"/>
        <v>0</v>
      </c>
      <c r="AE130" s="55">
        <f t="shared" si="25"/>
        <v>0</v>
      </c>
      <c r="AG130" s="125" t="b">
        <f>OR(AND($C$5=Data!$G$24,K130="A"),AND($C$6=Data!$G$24,K130="B"),AND($C$7=Data!$G$24,K130="C"))*COUNTIFS(B:B,B130,K:K,K130,B:B,"&lt;&gt;"&amp;"",C:C,"&lt;&gt;"&amp;"")&gt;1</f>
        <v>0</v>
      </c>
      <c r="AH130" s="125" t="b">
        <f t="shared" si="26"/>
        <v>0</v>
      </c>
      <c r="AI130" s="55">
        <f t="shared" si="27"/>
        <v>0</v>
      </c>
    </row>
    <row r="131" spans="1:35" ht="30.75" customHeight="1" x14ac:dyDescent="0.25">
      <c r="A131" s="57"/>
      <c r="B131" s="57"/>
      <c r="C131" s="59"/>
      <c r="D131" s="119"/>
      <c r="E131" s="43"/>
      <c r="F131" s="43"/>
      <c r="G131" s="58"/>
      <c r="H131" s="123"/>
      <c r="I131" s="132"/>
      <c r="J131" s="135">
        <f t="shared" si="19"/>
        <v>0</v>
      </c>
      <c r="K131" s="64" t="str">
        <f t="shared" si="14"/>
        <v>0</v>
      </c>
      <c r="L131" s="65" t="str">
        <f t="shared" si="15"/>
        <v>0</v>
      </c>
      <c r="M131" s="55">
        <f>SUMIFS($J:$J,$C:$C,Data!$B$6,$B:$B,$B131)</f>
        <v>0</v>
      </c>
      <c r="N131" s="55">
        <f>SUMIFS($J:$J,$C:$C,Data!$B$7,$B:$B,$B131)</f>
        <v>0</v>
      </c>
      <c r="O131" s="55">
        <f>SUMIFS($J:$J,$C:$C,Data!$B$8,$B:$B,$B131)</f>
        <v>0</v>
      </c>
      <c r="P131" s="55">
        <f t="shared" si="20"/>
        <v>0</v>
      </c>
      <c r="Q131" s="55">
        <f t="shared" si="21"/>
        <v>0</v>
      </c>
      <c r="R131" s="25" t="b">
        <f>AND($L131="A",$C$5=Data!$G$24)</f>
        <v>0</v>
      </c>
      <c r="S131" s="25" t="b">
        <f>AND($L131="A",$C$5=Data!$G$23)</f>
        <v>0</v>
      </c>
      <c r="T131" s="55">
        <f t="shared" si="22"/>
        <v>0</v>
      </c>
      <c r="U131" s="55">
        <f t="shared" si="16"/>
        <v>0</v>
      </c>
      <c r="V131" s="25" t="b">
        <f>AND($L131="B",$C$6=Data!$G$24)</f>
        <v>0</v>
      </c>
      <c r="W131" s="25" t="b">
        <f>AND($L131="B",$C$6=Data!$G$23)</f>
        <v>0</v>
      </c>
      <c r="X131" s="55">
        <f t="shared" si="23"/>
        <v>0</v>
      </c>
      <c r="Y131" s="55">
        <f t="shared" si="17"/>
        <v>0</v>
      </c>
      <c r="Z131" s="25" t="b">
        <f>AND($L131="C",$C$7=Data!$G$24)</f>
        <v>0</v>
      </c>
      <c r="AA131" s="25" t="b">
        <f>AND($L131="C",$C$7=Data!$G$23)</f>
        <v>0</v>
      </c>
      <c r="AB131" s="55">
        <f t="shared" si="24"/>
        <v>0</v>
      </c>
      <c r="AC131" s="55">
        <f t="shared" si="18"/>
        <v>0</v>
      </c>
      <c r="AE131" s="55">
        <f t="shared" si="25"/>
        <v>0</v>
      </c>
      <c r="AG131" s="125" t="b">
        <f>OR(AND($C$5=Data!$G$24,K131="A"),AND($C$6=Data!$G$24,K131="B"),AND($C$7=Data!$G$24,K131="C"))*COUNTIFS(B:B,B131,K:K,K131,B:B,"&lt;&gt;"&amp;"",C:C,"&lt;&gt;"&amp;"")&gt;1</f>
        <v>0</v>
      </c>
      <c r="AH131" s="125" t="b">
        <f t="shared" si="26"/>
        <v>0</v>
      </c>
      <c r="AI131" s="55">
        <f t="shared" si="27"/>
        <v>0</v>
      </c>
    </row>
    <row r="132" spans="1:35" ht="30.75" customHeight="1" x14ac:dyDescent="0.25">
      <c r="A132" s="57"/>
      <c r="B132" s="57"/>
      <c r="C132" s="59"/>
      <c r="D132" s="119"/>
      <c r="E132" s="43"/>
      <c r="F132" s="43"/>
      <c r="G132" s="58"/>
      <c r="H132" s="123"/>
      <c r="I132" s="132"/>
      <c r="J132" s="135">
        <f t="shared" si="19"/>
        <v>0</v>
      </c>
      <c r="K132" s="64" t="str">
        <f t="shared" si="14"/>
        <v>0</v>
      </c>
      <c r="L132" s="65" t="str">
        <f t="shared" si="15"/>
        <v>0</v>
      </c>
      <c r="M132" s="55">
        <f>SUMIFS($J:$J,$C:$C,Data!$B$6,$B:$B,$B132)</f>
        <v>0</v>
      </c>
      <c r="N132" s="55">
        <f>SUMIFS($J:$J,$C:$C,Data!$B$7,$B:$B,$B132)</f>
        <v>0</v>
      </c>
      <c r="O132" s="55">
        <f>SUMIFS($J:$J,$C:$C,Data!$B$8,$B:$B,$B132)</f>
        <v>0</v>
      </c>
      <c r="P132" s="55">
        <f t="shared" si="20"/>
        <v>0</v>
      </c>
      <c r="Q132" s="55">
        <f t="shared" si="21"/>
        <v>0</v>
      </c>
      <c r="R132" s="25" t="b">
        <f>AND($L132="A",$C$5=Data!$G$24)</f>
        <v>0</v>
      </c>
      <c r="S132" s="25" t="b">
        <f>AND($L132="A",$C$5=Data!$G$23)</f>
        <v>0</v>
      </c>
      <c r="T132" s="55">
        <f t="shared" si="22"/>
        <v>0</v>
      </c>
      <c r="U132" s="55">
        <f t="shared" si="16"/>
        <v>0</v>
      </c>
      <c r="V132" s="25" t="b">
        <f>AND($L132="B",$C$6=Data!$G$24)</f>
        <v>0</v>
      </c>
      <c r="W132" s="25" t="b">
        <f>AND($L132="B",$C$6=Data!$G$23)</f>
        <v>0</v>
      </c>
      <c r="X132" s="55">
        <f t="shared" si="23"/>
        <v>0</v>
      </c>
      <c r="Y132" s="55">
        <f t="shared" si="17"/>
        <v>0</v>
      </c>
      <c r="Z132" s="25" t="b">
        <f>AND($L132="C",$C$7=Data!$G$24)</f>
        <v>0</v>
      </c>
      <c r="AA132" s="25" t="b">
        <f>AND($L132="C",$C$7=Data!$G$23)</f>
        <v>0</v>
      </c>
      <c r="AB132" s="55">
        <f t="shared" si="24"/>
        <v>0</v>
      </c>
      <c r="AC132" s="55">
        <f t="shared" si="18"/>
        <v>0</v>
      </c>
      <c r="AE132" s="55">
        <f t="shared" si="25"/>
        <v>0</v>
      </c>
      <c r="AG132" s="125" t="b">
        <f>OR(AND($C$5=Data!$G$24,K132="A"),AND($C$6=Data!$G$24,K132="B"),AND($C$7=Data!$G$24,K132="C"))*COUNTIFS(B:B,B132,K:K,K132,B:B,"&lt;&gt;"&amp;"",C:C,"&lt;&gt;"&amp;"")&gt;1</f>
        <v>0</v>
      </c>
      <c r="AH132" s="125" t="b">
        <f t="shared" si="26"/>
        <v>0</v>
      </c>
      <c r="AI132" s="55">
        <f t="shared" si="27"/>
        <v>0</v>
      </c>
    </row>
    <row r="133" spans="1:35" ht="30.75" customHeight="1" x14ac:dyDescent="0.25">
      <c r="A133" s="57"/>
      <c r="B133" s="57"/>
      <c r="C133" s="59"/>
      <c r="D133" s="119"/>
      <c r="E133" s="43"/>
      <c r="F133" s="43"/>
      <c r="G133" s="58"/>
      <c r="H133" s="123"/>
      <c r="I133" s="132"/>
      <c r="J133" s="135">
        <f t="shared" si="19"/>
        <v>0</v>
      </c>
      <c r="K133" s="64" t="str">
        <f t="shared" si="14"/>
        <v>0</v>
      </c>
      <c r="L133" s="65" t="str">
        <f t="shared" si="15"/>
        <v>0</v>
      </c>
      <c r="M133" s="55">
        <f>SUMIFS($J:$J,$C:$C,Data!$B$6,$B:$B,$B133)</f>
        <v>0</v>
      </c>
      <c r="N133" s="55">
        <f>SUMIFS($J:$J,$C:$C,Data!$B$7,$B:$B,$B133)</f>
        <v>0</v>
      </c>
      <c r="O133" s="55">
        <f>SUMIFS($J:$J,$C:$C,Data!$B$8,$B:$B,$B133)</f>
        <v>0</v>
      </c>
      <c r="P133" s="55">
        <f t="shared" si="20"/>
        <v>0</v>
      </c>
      <c r="Q133" s="55">
        <f t="shared" si="21"/>
        <v>0</v>
      </c>
      <c r="R133" s="25" t="b">
        <f>AND($L133="A",$C$5=Data!$G$24)</f>
        <v>0</v>
      </c>
      <c r="S133" s="25" t="b">
        <f>AND($L133="A",$C$5=Data!$G$23)</f>
        <v>0</v>
      </c>
      <c r="T133" s="55">
        <f t="shared" si="22"/>
        <v>0</v>
      </c>
      <c r="U133" s="55">
        <f t="shared" si="16"/>
        <v>0</v>
      </c>
      <c r="V133" s="25" t="b">
        <f>AND($L133="B",$C$6=Data!$G$24)</f>
        <v>0</v>
      </c>
      <c r="W133" s="25" t="b">
        <f>AND($L133="B",$C$6=Data!$G$23)</f>
        <v>0</v>
      </c>
      <c r="X133" s="55">
        <f t="shared" si="23"/>
        <v>0</v>
      </c>
      <c r="Y133" s="55">
        <f t="shared" si="17"/>
        <v>0</v>
      </c>
      <c r="Z133" s="25" t="b">
        <f>AND($L133="C",$C$7=Data!$G$24)</f>
        <v>0</v>
      </c>
      <c r="AA133" s="25" t="b">
        <f>AND($L133="C",$C$7=Data!$G$23)</f>
        <v>0</v>
      </c>
      <c r="AB133" s="55">
        <f t="shared" si="24"/>
        <v>0</v>
      </c>
      <c r="AC133" s="55">
        <f t="shared" si="18"/>
        <v>0</v>
      </c>
      <c r="AE133" s="55">
        <f t="shared" si="25"/>
        <v>0</v>
      </c>
      <c r="AG133" s="125" t="b">
        <f>OR(AND($C$5=Data!$G$24,K133="A"),AND($C$6=Data!$G$24,K133="B"),AND($C$7=Data!$G$24,K133="C"))*COUNTIFS(B:B,B133,K:K,K133,B:B,"&lt;&gt;"&amp;"",C:C,"&lt;&gt;"&amp;"")&gt;1</f>
        <v>0</v>
      </c>
      <c r="AH133" s="125" t="b">
        <f t="shared" si="26"/>
        <v>0</v>
      </c>
      <c r="AI133" s="55">
        <f t="shared" si="27"/>
        <v>0</v>
      </c>
    </row>
    <row r="134" spans="1:35" ht="30.75" customHeight="1" x14ac:dyDescent="0.25">
      <c r="A134" s="57"/>
      <c r="B134" s="57"/>
      <c r="C134" s="59"/>
      <c r="D134" s="119"/>
      <c r="E134" s="43"/>
      <c r="F134" s="43"/>
      <c r="G134" s="58"/>
      <c r="H134" s="123"/>
      <c r="I134" s="132"/>
      <c r="J134" s="135">
        <f t="shared" si="19"/>
        <v>0</v>
      </c>
      <c r="K134" s="64" t="str">
        <f t="shared" si="14"/>
        <v>0</v>
      </c>
      <c r="L134" s="65" t="str">
        <f t="shared" si="15"/>
        <v>0</v>
      </c>
      <c r="M134" s="55">
        <f>SUMIFS($J:$J,$C:$C,Data!$B$6,$B:$B,$B134)</f>
        <v>0</v>
      </c>
      <c r="N134" s="55">
        <f>SUMIFS($J:$J,$C:$C,Data!$B$7,$B:$B,$B134)</f>
        <v>0</v>
      </c>
      <c r="O134" s="55">
        <f>SUMIFS($J:$J,$C:$C,Data!$B$8,$B:$B,$B134)</f>
        <v>0</v>
      </c>
      <c r="P134" s="55">
        <f t="shared" si="20"/>
        <v>0</v>
      </c>
      <c r="Q134" s="55">
        <f t="shared" si="21"/>
        <v>0</v>
      </c>
      <c r="R134" s="25" t="b">
        <f>AND($L134="A",$C$5=Data!$G$24)</f>
        <v>0</v>
      </c>
      <c r="S134" s="25" t="b">
        <f>AND($L134="A",$C$5=Data!$G$23)</f>
        <v>0</v>
      </c>
      <c r="T134" s="55">
        <f t="shared" si="22"/>
        <v>0</v>
      </c>
      <c r="U134" s="55">
        <f t="shared" si="16"/>
        <v>0</v>
      </c>
      <c r="V134" s="25" t="b">
        <f>AND($L134="B",$C$6=Data!$G$24)</f>
        <v>0</v>
      </c>
      <c r="W134" s="25" t="b">
        <f>AND($L134="B",$C$6=Data!$G$23)</f>
        <v>0</v>
      </c>
      <c r="X134" s="55">
        <f t="shared" si="23"/>
        <v>0</v>
      </c>
      <c r="Y134" s="55">
        <f t="shared" si="17"/>
        <v>0</v>
      </c>
      <c r="Z134" s="25" t="b">
        <f>AND($L134="C",$C$7=Data!$G$24)</f>
        <v>0</v>
      </c>
      <c r="AA134" s="25" t="b">
        <f>AND($L134="C",$C$7=Data!$G$23)</f>
        <v>0</v>
      </c>
      <c r="AB134" s="55">
        <f t="shared" si="24"/>
        <v>0</v>
      </c>
      <c r="AC134" s="55">
        <f t="shared" si="18"/>
        <v>0</v>
      </c>
      <c r="AE134" s="55">
        <f t="shared" si="25"/>
        <v>0</v>
      </c>
      <c r="AG134" s="125" t="b">
        <f>OR(AND($C$5=Data!$G$24,K134="A"),AND($C$6=Data!$G$24,K134="B"),AND($C$7=Data!$G$24,K134="C"))*COUNTIFS(B:B,B134,K:K,K134,B:B,"&lt;&gt;"&amp;"",C:C,"&lt;&gt;"&amp;"")&gt;1</f>
        <v>0</v>
      </c>
      <c r="AH134" s="125" t="b">
        <f t="shared" si="26"/>
        <v>0</v>
      </c>
      <c r="AI134" s="55">
        <f t="shared" si="27"/>
        <v>0</v>
      </c>
    </row>
    <row r="135" spans="1:35" ht="30.75" customHeight="1" x14ac:dyDescent="0.25">
      <c r="A135" s="57"/>
      <c r="B135" s="57"/>
      <c r="C135" s="59"/>
      <c r="D135" s="119"/>
      <c r="E135" s="43"/>
      <c r="F135" s="43"/>
      <c r="G135" s="58"/>
      <c r="H135" s="123"/>
      <c r="I135" s="132"/>
      <c r="J135" s="135">
        <f t="shared" si="19"/>
        <v>0</v>
      </c>
      <c r="K135" s="64" t="str">
        <f t="shared" si="14"/>
        <v>0</v>
      </c>
      <c r="L135" s="65" t="str">
        <f t="shared" si="15"/>
        <v>0</v>
      </c>
      <c r="M135" s="55">
        <f>SUMIFS($J:$J,$C:$C,Data!$B$6,$B:$B,$B135)</f>
        <v>0</v>
      </c>
      <c r="N135" s="55">
        <f>SUMIFS($J:$J,$C:$C,Data!$B$7,$B:$B,$B135)</f>
        <v>0</v>
      </c>
      <c r="O135" s="55">
        <f>SUMIFS($J:$J,$C:$C,Data!$B$8,$B:$B,$B135)</f>
        <v>0</v>
      </c>
      <c r="P135" s="55">
        <f t="shared" si="20"/>
        <v>0</v>
      </c>
      <c r="Q135" s="55">
        <f t="shared" si="21"/>
        <v>0</v>
      </c>
      <c r="R135" s="25" t="b">
        <f>AND($L135="A",$C$5=Data!$G$24)</f>
        <v>0</v>
      </c>
      <c r="S135" s="25" t="b">
        <f>AND($L135="A",$C$5=Data!$G$23)</f>
        <v>0</v>
      </c>
      <c r="T135" s="55">
        <f t="shared" si="22"/>
        <v>0</v>
      </c>
      <c r="U135" s="55">
        <f t="shared" si="16"/>
        <v>0</v>
      </c>
      <c r="V135" s="25" t="b">
        <f>AND($L135="B",$C$6=Data!$G$24)</f>
        <v>0</v>
      </c>
      <c r="W135" s="25" t="b">
        <f>AND($L135="B",$C$6=Data!$G$23)</f>
        <v>0</v>
      </c>
      <c r="X135" s="55">
        <f t="shared" si="23"/>
        <v>0</v>
      </c>
      <c r="Y135" s="55">
        <f t="shared" si="17"/>
        <v>0</v>
      </c>
      <c r="Z135" s="25" t="b">
        <f>AND($L135="C",$C$7=Data!$G$24)</f>
        <v>0</v>
      </c>
      <c r="AA135" s="25" t="b">
        <f>AND($L135="C",$C$7=Data!$G$23)</f>
        <v>0</v>
      </c>
      <c r="AB135" s="55">
        <f t="shared" si="24"/>
        <v>0</v>
      </c>
      <c r="AC135" s="55">
        <f t="shared" si="18"/>
        <v>0</v>
      </c>
      <c r="AE135" s="55">
        <f t="shared" si="25"/>
        <v>0</v>
      </c>
      <c r="AG135" s="125" t="b">
        <f>OR(AND($C$5=Data!$G$24,K135="A"),AND($C$6=Data!$G$24,K135="B"),AND($C$7=Data!$G$24,K135="C"))*COUNTIFS(B:B,B135,K:K,K135,B:B,"&lt;&gt;"&amp;"",C:C,"&lt;&gt;"&amp;"")&gt;1</f>
        <v>0</v>
      </c>
      <c r="AH135" s="125" t="b">
        <f t="shared" si="26"/>
        <v>0</v>
      </c>
      <c r="AI135" s="55">
        <f t="shared" si="27"/>
        <v>0</v>
      </c>
    </row>
    <row r="136" spans="1:35" ht="30.75" customHeight="1" x14ac:dyDescent="0.25">
      <c r="A136" s="57"/>
      <c r="B136" s="57"/>
      <c r="C136" s="59"/>
      <c r="D136" s="119"/>
      <c r="E136" s="43"/>
      <c r="F136" s="43"/>
      <c r="G136" s="58"/>
      <c r="H136" s="123"/>
      <c r="I136" s="132"/>
      <c r="J136" s="135">
        <f t="shared" si="19"/>
        <v>0</v>
      </c>
      <c r="K136" s="64" t="str">
        <f t="shared" si="14"/>
        <v>0</v>
      </c>
      <c r="L136" s="65" t="str">
        <f t="shared" si="15"/>
        <v>0</v>
      </c>
      <c r="M136" s="55">
        <f>SUMIFS($J:$J,$C:$C,Data!$B$6,$B:$B,$B136)</f>
        <v>0</v>
      </c>
      <c r="N136" s="55">
        <f>SUMIFS($J:$J,$C:$C,Data!$B$7,$B:$B,$B136)</f>
        <v>0</v>
      </c>
      <c r="O136" s="55">
        <f>SUMIFS($J:$J,$C:$C,Data!$B$8,$B:$B,$B136)</f>
        <v>0</v>
      </c>
      <c r="P136" s="55">
        <f t="shared" si="20"/>
        <v>0</v>
      </c>
      <c r="Q136" s="55">
        <f t="shared" si="21"/>
        <v>0</v>
      </c>
      <c r="R136" s="25" t="b">
        <f>AND($L136="A",$C$5=Data!$G$24)</f>
        <v>0</v>
      </c>
      <c r="S136" s="25" t="b">
        <f>AND($L136="A",$C$5=Data!$G$23)</f>
        <v>0</v>
      </c>
      <c r="T136" s="55">
        <f t="shared" si="22"/>
        <v>0</v>
      </c>
      <c r="U136" s="55">
        <f t="shared" si="16"/>
        <v>0</v>
      </c>
      <c r="V136" s="25" t="b">
        <f>AND($L136="B",$C$6=Data!$G$24)</f>
        <v>0</v>
      </c>
      <c r="W136" s="25" t="b">
        <f>AND($L136="B",$C$6=Data!$G$23)</f>
        <v>0</v>
      </c>
      <c r="X136" s="55">
        <f t="shared" si="23"/>
        <v>0</v>
      </c>
      <c r="Y136" s="55">
        <f t="shared" si="17"/>
        <v>0</v>
      </c>
      <c r="Z136" s="25" t="b">
        <f>AND($L136="C",$C$7=Data!$G$24)</f>
        <v>0</v>
      </c>
      <c r="AA136" s="25" t="b">
        <f>AND($L136="C",$C$7=Data!$G$23)</f>
        <v>0</v>
      </c>
      <c r="AB136" s="55">
        <f t="shared" si="24"/>
        <v>0</v>
      </c>
      <c r="AC136" s="55">
        <f t="shared" si="18"/>
        <v>0</v>
      </c>
      <c r="AE136" s="55">
        <f t="shared" si="25"/>
        <v>0</v>
      </c>
      <c r="AG136" s="125" t="b">
        <f>OR(AND($C$5=Data!$G$24,K136="A"),AND($C$6=Data!$G$24,K136="B"),AND($C$7=Data!$G$24,K136="C"))*COUNTIFS(B:B,B136,K:K,K136,B:B,"&lt;&gt;"&amp;"",C:C,"&lt;&gt;"&amp;"")&gt;1</f>
        <v>0</v>
      </c>
      <c r="AH136" s="125" t="b">
        <f t="shared" si="26"/>
        <v>0</v>
      </c>
      <c r="AI136" s="55">
        <f t="shared" si="27"/>
        <v>0</v>
      </c>
    </row>
    <row r="137" spans="1:35" ht="30.75" customHeight="1" x14ac:dyDescent="0.25">
      <c r="A137" s="57"/>
      <c r="B137" s="57"/>
      <c r="C137" s="59"/>
      <c r="D137" s="119"/>
      <c r="E137" s="43"/>
      <c r="F137" s="43"/>
      <c r="G137" s="58"/>
      <c r="H137" s="123"/>
      <c r="I137" s="132"/>
      <c r="J137" s="135">
        <f t="shared" si="19"/>
        <v>0</v>
      </c>
      <c r="K137" s="64" t="str">
        <f t="shared" si="14"/>
        <v>0</v>
      </c>
      <c r="L137" s="65" t="str">
        <f t="shared" si="15"/>
        <v>0</v>
      </c>
      <c r="M137" s="55">
        <f>SUMIFS($J:$J,$C:$C,Data!$B$6,$B:$B,$B137)</f>
        <v>0</v>
      </c>
      <c r="N137" s="55">
        <f>SUMIFS($J:$J,$C:$C,Data!$B$7,$B:$B,$B137)</f>
        <v>0</v>
      </c>
      <c r="O137" s="55">
        <f>SUMIFS($J:$J,$C:$C,Data!$B$8,$B:$B,$B137)</f>
        <v>0</v>
      </c>
      <c r="P137" s="55">
        <f t="shared" si="20"/>
        <v>0</v>
      </c>
      <c r="Q137" s="55">
        <f t="shared" si="21"/>
        <v>0</v>
      </c>
      <c r="R137" s="25" t="b">
        <f>AND($L137="A",$C$5=Data!$G$24)</f>
        <v>0</v>
      </c>
      <c r="S137" s="25" t="b">
        <f>AND($L137="A",$C$5=Data!$G$23)</f>
        <v>0</v>
      </c>
      <c r="T137" s="55">
        <f t="shared" si="22"/>
        <v>0</v>
      </c>
      <c r="U137" s="55">
        <f t="shared" si="16"/>
        <v>0</v>
      </c>
      <c r="V137" s="25" t="b">
        <f>AND($L137="B",$C$6=Data!$G$24)</f>
        <v>0</v>
      </c>
      <c r="W137" s="25" t="b">
        <f>AND($L137="B",$C$6=Data!$G$23)</f>
        <v>0</v>
      </c>
      <c r="X137" s="55">
        <f t="shared" si="23"/>
        <v>0</v>
      </c>
      <c r="Y137" s="55">
        <f t="shared" si="17"/>
        <v>0</v>
      </c>
      <c r="Z137" s="25" t="b">
        <f>AND($L137="C",$C$7=Data!$G$24)</f>
        <v>0</v>
      </c>
      <c r="AA137" s="25" t="b">
        <f>AND($L137="C",$C$7=Data!$G$23)</f>
        <v>0</v>
      </c>
      <c r="AB137" s="55">
        <f t="shared" si="24"/>
        <v>0</v>
      </c>
      <c r="AC137" s="55">
        <f t="shared" si="18"/>
        <v>0</v>
      </c>
      <c r="AE137" s="55">
        <f t="shared" si="25"/>
        <v>0</v>
      </c>
      <c r="AG137" s="125" t="b">
        <f>OR(AND($C$5=Data!$G$24,K137="A"),AND($C$6=Data!$G$24,K137="B"),AND($C$7=Data!$G$24,K137="C"))*COUNTIFS(B:B,B137,K:K,K137,B:B,"&lt;&gt;"&amp;"",C:C,"&lt;&gt;"&amp;"")&gt;1</f>
        <v>0</v>
      </c>
      <c r="AH137" s="125" t="b">
        <f t="shared" si="26"/>
        <v>0</v>
      </c>
      <c r="AI137" s="55">
        <f t="shared" si="27"/>
        <v>0</v>
      </c>
    </row>
    <row r="138" spans="1:35" ht="30.75" customHeight="1" x14ac:dyDescent="0.25">
      <c r="A138" s="57"/>
      <c r="B138" s="57"/>
      <c r="C138" s="59"/>
      <c r="D138" s="119"/>
      <c r="E138" s="43"/>
      <c r="F138" s="43"/>
      <c r="G138" s="58"/>
      <c r="H138" s="123"/>
      <c r="I138" s="132"/>
      <c r="J138" s="135">
        <f t="shared" si="19"/>
        <v>0</v>
      </c>
      <c r="K138" s="64" t="str">
        <f t="shared" ref="K138:K201" si="28">IF(C138&lt;&gt;"",VLOOKUP(C138,budgetLine11ext,2,FALSE),"0")</f>
        <v>0</v>
      </c>
      <c r="L138" s="65" t="str">
        <f t="shared" ref="L138:L201" si="29">IF(C138&lt;&gt;"",VLOOKUP(C138,budgetLine11ext,3,FALSE),"0")</f>
        <v>0</v>
      </c>
      <c r="M138" s="55">
        <f>SUMIFS($J:$J,$C:$C,Data!$B$6,$B:$B,$B138)</f>
        <v>0</v>
      </c>
      <c r="N138" s="55">
        <f>SUMIFS($J:$J,$C:$C,Data!$B$7,$B:$B,$B138)</f>
        <v>0</v>
      </c>
      <c r="O138" s="55">
        <f>SUMIFS($J:$J,$C:$C,Data!$B$8,$B:$B,$B138)</f>
        <v>0</v>
      </c>
      <c r="P138" s="55">
        <f t="shared" si="20"/>
        <v>0</v>
      </c>
      <c r="Q138" s="55">
        <f t="shared" si="21"/>
        <v>0</v>
      </c>
      <c r="R138" s="25" t="b">
        <f>AND($L138="A",$C$5=Data!$G$24)</f>
        <v>0</v>
      </c>
      <c r="S138" s="25" t="b">
        <f>AND($L138="A",$C$5=Data!$G$23)</f>
        <v>0</v>
      </c>
      <c r="T138" s="55">
        <f t="shared" si="22"/>
        <v>0</v>
      </c>
      <c r="U138" s="55">
        <f t="shared" ref="U138:U201" si="30">IF(R138,P138*$D$5,0)</f>
        <v>0</v>
      </c>
      <c r="V138" s="25" t="b">
        <f>AND($L138="B",$C$6=Data!$G$24)</f>
        <v>0</v>
      </c>
      <c r="W138" s="25" t="b">
        <f>AND($L138="B",$C$6=Data!$G$23)</f>
        <v>0</v>
      </c>
      <c r="X138" s="55">
        <f t="shared" si="23"/>
        <v>0</v>
      </c>
      <c r="Y138" s="55">
        <f t="shared" ref="Y138:Y201" si="31">IF(V138,Q138*$D$6,0)</f>
        <v>0</v>
      </c>
      <c r="Z138" s="25" t="b">
        <f>AND($L138="C",$C$7=Data!$G$24)</f>
        <v>0</v>
      </c>
      <c r="AA138" s="25" t="b">
        <f>AND($L138="C",$C$7=Data!$G$23)</f>
        <v>0</v>
      </c>
      <c r="AB138" s="55">
        <f t="shared" si="24"/>
        <v>0</v>
      </c>
      <c r="AC138" s="55">
        <f t="shared" ref="AC138:AC201" si="32">IF(Z138,Q138*$D$7,0)</f>
        <v>0</v>
      </c>
      <c r="AE138" s="55">
        <f t="shared" si="25"/>
        <v>0</v>
      </c>
      <c r="AG138" s="125" t="b">
        <f>OR(AND($C$5=Data!$G$24,K138="A"),AND($C$6=Data!$G$24,K138="B"),AND($C$7=Data!$G$24,K138="C"))*COUNTIFS(B:B,B138,K:K,K138,B:B,"&lt;&gt;"&amp;"",C:C,"&lt;&gt;"&amp;"")&gt;1</f>
        <v>0</v>
      </c>
      <c r="AH138" s="125" t="b">
        <f t="shared" si="26"/>
        <v>0</v>
      </c>
      <c r="AI138" s="55">
        <f t="shared" si="27"/>
        <v>0</v>
      </c>
    </row>
    <row r="139" spans="1:35" ht="30.75" customHeight="1" x14ac:dyDescent="0.25">
      <c r="A139" s="57"/>
      <c r="B139" s="57"/>
      <c r="C139" s="59"/>
      <c r="D139" s="119"/>
      <c r="E139" s="43"/>
      <c r="F139" s="43"/>
      <c r="G139" s="58"/>
      <c r="H139" s="123"/>
      <c r="I139" s="132"/>
      <c r="J139" s="135">
        <f t="shared" ref="J139:J202" si="33">AI139</f>
        <v>0</v>
      </c>
      <c r="K139" s="64" t="str">
        <f t="shared" si="28"/>
        <v>0</v>
      </c>
      <c r="L139" s="65" t="str">
        <f t="shared" si="29"/>
        <v>0</v>
      </c>
      <c r="M139" s="55">
        <f>SUMIFS($J:$J,$C:$C,Data!$B$6,$B:$B,$B139)</f>
        <v>0</v>
      </c>
      <c r="N139" s="55">
        <f>SUMIFS($J:$J,$C:$C,Data!$B$7,$B:$B,$B139)</f>
        <v>0</v>
      </c>
      <c r="O139" s="55">
        <f>SUMIFS($J:$J,$C:$C,Data!$B$8,$B:$B,$B139)</f>
        <v>0</v>
      </c>
      <c r="P139" s="55">
        <f t="shared" ref="P139:P202" si="34">M139+N139+O139</f>
        <v>0</v>
      </c>
      <c r="Q139" s="55">
        <f t="shared" ref="Q139:Q202" si="35">SUMIFS(J:J,L:L,"A*",B:B,B139)</f>
        <v>0</v>
      </c>
      <c r="R139" s="25" t="b">
        <f>AND($L139="A",$C$5=Data!$G$24)</f>
        <v>0</v>
      </c>
      <c r="S139" s="25" t="b">
        <f>AND($L139="A",$C$5=Data!$G$23)</f>
        <v>0</v>
      </c>
      <c r="T139" s="55">
        <f t="shared" ref="T139:T202" si="36">IF(S139,$G139*$H139*$I139,0)</f>
        <v>0</v>
      </c>
      <c r="U139" s="55">
        <f t="shared" si="30"/>
        <v>0</v>
      </c>
      <c r="V139" s="25" t="b">
        <f>AND($L139="B",$C$6=Data!$G$24)</f>
        <v>0</v>
      </c>
      <c r="W139" s="25" t="b">
        <f>AND($L139="B",$C$6=Data!$G$23)</f>
        <v>0</v>
      </c>
      <c r="X139" s="55">
        <f t="shared" ref="X139:X202" si="37">IF(W139,$G139*$I139,0)</f>
        <v>0</v>
      </c>
      <c r="Y139" s="55">
        <f t="shared" si="31"/>
        <v>0</v>
      </c>
      <c r="Z139" s="25" t="b">
        <f>AND($L139="C",$C$7=Data!$G$24)</f>
        <v>0</v>
      </c>
      <c r="AA139" s="25" t="b">
        <f>AND($L139="C",$C$7=Data!$G$23)</f>
        <v>0</v>
      </c>
      <c r="AB139" s="55">
        <f t="shared" ref="AB139:AB202" si="38">IF(AA139,$G139*$H139*$I139,0)</f>
        <v>0</v>
      </c>
      <c r="AC139" s="55">
        <f t="shared" si="32"/>
        <v>0</v>
      </c>
      <c r="AE139" s="55">
        <f t="shared" ref="AE139:AE202" si="39">IF(OR(L139="D",L139="E",L139="F"),$G139*$I139,0)</f>
        <v>0</v>
      </c>
      <c r="AG139" s="125" t="b">
        <f>OR(AND($C$5=Data!$G$24,K139="A"),AND($C$6=Data!$G$24,K139="B"),AND($C$7=Data!$G$24,K139="C"))*COUNTIFS(B:B,B139,K:K,K139,B:B,"&lt;&gt;"&amp;"",C:C,"&lt;&gt;"&amp;"")&gt;1</f>
        <v>0</v>
      </c>
      <c r="AH139" s="125" t="b">
        <f t="shared" ref="AH139:AH202" si="40">AND(AND(A139&lt;&gt;"",B139&lt;&gt;""),RIGHT(A139,1)&lt;&gt;MID(B139,3,1))</f>
        <v>0</v>
      </c>
      <c r="AI139" s="55">
        <f t="shared" ref="AI139:AI202" si="41">T139+U139+X139+Y139+AB139+AC139+AE139</f>
        <v>0</v>
      </c>
    </row>
    <row r="140" spans="1:35" ht="30.75" customHeight="1" x14ac:dyDescent="0.25">
      <c r="A140" s="57"/>
      <c r="B140" s="57"/>
      <c r="C140" s="59"/>
      <c r="D140" s="119"/>
      <c r="E140" s="43"/>
      <c r="F140" s="43"/>
      <c r="G140" s="58"/>
      <c r="H140" s="123"/>
      <c r="I140" s="132"/>
      <c r="J140" s="135">
        <f t="shared" si="33"/>
        <v>0</v>
      </c>
      <c r="K140" s="64" t="str">
        <f t="shared" si="28"/>
        <v>0</v>
      </c>
      <c r="L140" s="65" t="str">
        <f t="shared" si="29"/>
        <v>0</v>
      </c>
      <c r="M140" s="55">
        <f>SUMIFS($J:$J,$C:$C,Data!$B$6,$B:$B,$B140)</f>
        <v>0</v>
      </c>
      <c r="N140" s="55">
        <f>SUMIFS($J:$J,$C:$C,Data!$B$7,$B:$B,$B140)</f>
        <v>0</v>
      </c>
      <c r="O140" s="55">
        <f>SUMIFS($J:$J,$C:$C,Data!$B$8,$B:$B,$B140)</f>
        <v>0</v>
      </c>
      <c r="P140" s="55">
        <f t="shared" si="34"/>
        <v>0</v>
      </c>
      <c r="Q140" s="55">
        <f t="shared" si="35"/>
        <v>0</v>
      </c>
      <c r="R140" s="25" t="b">
        <f>AND($L140="A",$C$5=Data!$G$24)</f>
        <v>0</v>
      </c>
      <c r="S140" s="25" t="b">
        <f>AND($L140="A",$C$5=Data!$G$23)</f>
        <v>0</v>
      </c>
      <c r="T140" s="55">
        <f t="shared" si="36"/>
        <v>0</v>
      </c>
      <c r="U140" s="55">
        <f t="shared" si="30"/>
        <v>0</v>
      </c>
      <c r="V140" s="25" t="b">
        <f>AND($L140="B",$C$6=Data!$G$24)</f>
        <v>0</v>
      </c>
      <c r="W140" s="25" t="b">
        <f>AND($L140="B",$C$6=Data!$G$23)</f>
        <v>0</v>
      </c>
      <c r="X140" s="55">
        <f t="shared" si="37"/>
        <v>0</v>
      </c>
      <c r="Y140" s="55">
        <f t="shared" si="31"/>
        <v>0</v>
      </c>
      <c r="Z140" s="25" t="b">
        <f>AND($L140="C",$C$7=Data!$G$24)</f>
        <v>0</v>
      </c>
      <c r="AA140" s="25" t="b">
        <f>AND($L140="C",$C$7=Data!$G$23)</f>
        <v>0</v>
      </c>
      <c r="AB140" s="55">
        <f t="shared" si="38"/>
        <v>0</v>
      </c>
      <c r="AC140" s="55">
        <f t="shared" si="32"/>
        <v>0</v>
      </c>
      <c r="AE140" s="55">
        <f t="shared" si="39"/>
        <v>0</v>
      </c>
      <c r="AG140" s="125" t="b">
        <f>OR(AND($C$5=Data!$G$24,K140="A"),AND($C$6=Data!$G$24,K140="B"),AND($C$7=Data!$G$24,K140="C"))*COUNTIFS(B:B,B140,K:K,K140,B:B,"&lt;&gt;"&amp;"",C:C,"&lt;&gt;"&amp;"")&gt;1</f>
        <v>0</v>
      </c>
      <c r="AH140" s="125" t="b">
        <f t="shared" si="40"/>
        <v>0</v>
      </c>
      <c r="AI140" s="55">
        <f t="shared" si="41"/>
        <v>0</v>
      </c>
    </row>
    <row r="141" spans="1:35" ht="30.75" customHeight="1" x14ac:dyDescent="0.25">
      <c r="A141" s="57"/>
      <c r="B141" s="57"/>
      <c r="C141" s="59"/>
      <c r="D141" s="119"/>
      <c r="E141" s="43"/>
      <c r="F141" s="43"/>
      <c r="G141" s="58"/>
      <c r="H141" s="123"/>
      <c r="I141" s="132"/>
      <c r="J141" s="135">
        <f t="shared" si="33"/>
        <v>0</v>
      </c>
      <c r="K141" s="64" t="str">
        <f t="shared" si="28"/>
        <v>0</v>
      </c>
      <c r="L141" s="65" t="str">
        <f t="shared" si="29"/>
        <v>0</v>
      </c>
      <c r="M141" s="55">
        <f>SUMIFS($J:$J,$C:$C,Data!$B$6,$B:$B,$B141)</f>
        <v>0</v>
      </c>
      <c r="N141" s="55">
        <f>SUMIFS($J:$J,$C:$C,Data!$B$7,$B:$B,$B141)</f>
        <v>0</v>
      </c>
      <c r="O141" s="55">
        <f>SUMIFS($J:$J,$C:$C,Data!$B$8,$B:$B,$B141)</f>
        <v>0</v>
      </c>
      <c r="P141" s="55">
        <f t="shared" si="34"/>
        <v>0</v>
      </c>
      <c r="Q141" s="55">
        <f t="shared" si="35"/>
        <v>0</v>
      </c>
      <c r="R141" s="25" t="b">
        <f>AND($L141="A",$C$5=Data!$G$24)</f>
        <v>0</v>
      </c>
      <c r="S141" s="25" t="b">
        <f>AND($L141="A",$C$5=Data!$G$23)</f>
        <v>0</v>
      </c>
      <c r="T141" s="55">
        <f t="shared" si="36"/>
        <v>0</v>
      </c>
      <c r="U141" s="55">
        <f t="shared" si="30"/>
        <v>0</v>
      </c>
      <c r="V141" s="25" t="b">
        <f>AND($L141="B",$C$6=Data!$G$24)</f>
        <v>0</v>
      </c>
      <c r="W141" s="25" t="b">
        <f>AND($L141="B",$C$6=Data!$G$23)</f>
        <v>0</v>
      </c>
      <c r="X141" s="55">
        <f t="shared" si="37"/>
        <v>0</v>
      </c>
      <c r="Y141" s="55">
        <f t="shared" si="31"/>
        <v>0</v>
      </c>
      <c r="Z141" s="25" t="b">
        <f>AND($L141="C",$C$7=Data!$G$24)</f>
        <v>0</v>
      </c>
      <c r="AA141" s="25" t="b">
        <f>AND($L141="C",$C$7=Data!$G$23)</f>
        <v>0</v>
      </c>
      <c r="AB141" s="55">
        <f t="shared" si="38"/>
        <v>0</v>
      </c>
      <c r="AC141" s="55">
        <f t="shared" si="32"/>
        <v>0</v>
      </c>
      <c r="AE141" s="55">
        <f t="shared" si="39"/>
        <v>0</v>
      </c>
      <c r="AG141" s="125" t="b">
        <f>OR(AND($C$5=Data!$G$24,K141="A"),AND($C$6=Data!$G$24,K141="B"),AND($C$7=Data!$G$24,K141="C"))*COUNTIFS(B:B,B141,K:K,K141,B:B,"&lt;&gt;"&amp;"",C:C,"&lt;&gt;"&amp;"")&gt;1</f>
        <v>0</v>
      </c>
      <c r="AH141" s="125" t="b">
        <f t="shared" si="40"/>
        <v>0</v>
      </c>
      <c r="AI141" s="55">
        <f t="shared" si="41"/>
        <v>0</v>
      </c>
    </row>
    <row r="142" spans="1:35" ht="30.75" customHeight="1" x14ac:dyDescent="0.25">
      <c r="A142" s="57"/>
      <c r="B142" s="57"/>
      <c r="C142" s="59"/>
      <c r="D142" s="119"/>
      <c r="E142" s="43"/>
      <c r="F142" s="43"/>
      <c r="G142" s="58"/>
      <c r="H142" s="123"/>
      <c r="I142" s="132"/>
      <c r="J142" s="135">
        <f t="shared" si="33"/>
        <v>0</v>
      </c>
      <c r="K142" s="64" t="str">
        <f t="shared" si="28"/>
        <v>0</v>
      </c>
      <c r="L142" s="65" t="str">
        <f t="shared" si="29"/>
        <v>0</v>
      </c>
      <c r="M142" s="55">
        <f>SUMIFS($J:$J,$C:$C,Data!$B$6,$B:$B,$B142)</f>
        <v>0</v>
      </c>
      <c r="N142" s="55">
        <f>SUMIFS($J:$J,$C:$C,Data!$B$7,$B:$B,$B142)</f>
        <v>0</v>
      </c>
      <c r="O142" s="55">
        <f>SUMIFS($J:$J,$C:$C,Data!$B$8,$B:$B,$B142)</f>
        <v>0</v>
      </c>
      <c r="P142" s="55">
        <f t="shared" si="34"/>
        <v>0</v>
      </c>
      <c r="Q142" s="55">
        <f t="shared" si="35"/>
        <v>0</v>
      </c>
      <c r="R142" s="25" t="b">
        <f>AND($L142="A",$C$5=Data!$G$24)</f>
        <v>0</v>
      </c>
      <c r="S142" s="25" t="b">
        <f>AND($L142="A",$C$5=Data!$G$23)</f>
        <v>0</v>
      </c>
      <c r="T142" s="55">
        <f t="shared" si="36"/>
        <v>0</v>
      </c>
      <c r="U142" s="55">
        <f t="shared" si="30"/>
        <v>0</v>
      </c>
      <c r="V142" s="25" t="b">
        <f>AND($L142="B",$C$6=Data!$G$24)</f>
        <v>0</v>
      </c>
      <c r="W142" s="25" t="b">
        <f>AND($L142="B",$C$6=Data!$G$23)</f>
        <v>0</v>
      </c>
      <c r="X142" s="55">
        <f t="shared" si="37"/>
        <v>0</v>
      </c>
      <c r="Y142" s="55">
        <f t="shared" si="31"/>
        <v>0</v>
      </c>
      <c r="Z142" s="25" t="b">
        <f>AND($L142="C",$C$7=Data!$G$24)</f>
        <v>0</v>
      </c>
      <c r="AA142" s="25" t="b">
        <f>AND($L142="C",$C$7=Data!$G$23)</f>
        <v>0</v>
      </c>
      <c r="AB142" s="55">
        <f t="shared" si="38"/>
        <v>0</v>
      </c>
      <c r="AC142" s="55">
        <f t="shared" si="32"/>
        <v>0</v>
      </c>
      <c r="AE142" s="55">
        <f t="shared" si="39"/>
        <v>0</v>
      </c>
      <c r="AG142" s="125" t="b">
        <f>OR(AND($C$5=Data!$G$24,K142="A"),AND($C$6=Data!$G$24,K142="B"),AND($C$7=Data!$G$24,K142="C"))*COUNTIFS(B:B,B142,K:K,K142,B:B,"&lt;&gt;"&amp;"",C:C,"&lt;&gt;"&amp;"")&gt;1</f>
        <v>0</v>
      </c>
      <c r="AH142" s="125" t="b">
        <f t="shared" si="40"/>
        <v>0</v>
      </c>
      <c r="AI142" s="55">
        <f t="shared" si="41"/>
        <v>0</v>
      </c>
    </row>
    <row r="143" spans="1:35" ht="30.75" customHeight="1" x14ac:dyDescent="0.25">
      <c r="A143" s="57"/>
      <c r="B143" s="57"/>
      <c r="C143" s="59"/>
      <c r="D143" s="119"/>
      <c r="E143" s="43"/>
      <c r="F143" s="43"/>
      <c r="G143" s="58"/>
      <c r="H143" s="123"/>
      <c r="I143" s="132"/>
      <c r="J143" s="135">
        <f t="shared" si="33"/>
        <v>0</v>
      </c>
      <c r="K143" s="64" t="str">
        <f t="shared" si="28"/>
        <v>0</v>
      </c>
      <c r="L143" s="65" t="str">
        <f t="shared" si="29"/>
        <v>0</v>
      </c>
      <c r="M143" s="55">
        <f>SUMIFS($J:$J,$C:$C,Data!$B$6,$B:$B,$B143)</f>
        <v>0</v>
      </c>
      <c r="N143" s="55">
        <f>SUMIFS($J:$J,$C:$C,Data!$B$7,$B:$B,$B143)</f>
        <v>0</v>
      </c>
      <c r="O143" s="55">
        <f>SUMIFS($J:$J,$C:$C,Data!$B$8,$B:$B,$B143)</f>
        <v>0</v>
      </c>
      <c r="P143" s="55">
        <f t="shared" si="34"/>
        <v>0</v>
      </c>
      <c r="Q143" s="55">
        <f t="shared" si="35"/>
        <v>0</v>
      </c>
      <c r="R143" s="25" t="b">
        <f>AND($L143="A",$C$5=Data!$G$24)</f>
        <v>0</v>
      </c>
      <c r="S143" s="25" t="b">
        <f>AND($L143="A",$C$5=Data!$G$23)</f>
        <v>0</v>
      </c>
      <c r="T143" s="55">
        <f t="shared" si="36"/>
        <v>0</v>
      </c>
      <c r="U143" s="55">
        <f t="shared" si="30"/>
        <v>0</v>
      </c>
      <c r="V143" s="25" t="b">
        <f>AND($L143="B",$C$6=Data!$G$24)</f>
        <v>0</v>
      </c>
      <c r="W143" s="25" t="b">
        <f>AND($L143="B",$C$6=Data!$G$23)</f>
        <v>0</v>
      </c>
      <c r="X143" s="55">
        <f t="shared" si="37"/>
        <v>0</v>
      </c>
      <c r="Y143" s="55">
        <f t="shared" si="31"/>
        <v>0</v>
      </c>
      <c r="Z143" s="25" t="b">
        <f>AND($L143="C",$C$7=Data!$G$24)</f>
        <v>0</v>
      </c>
      <c r="AA143" s="25" t="b">
        <f>AND($L143="C",$C$7=Data!$G$23)</f>
        <v>0</v>
      </c>
      <c r="AB143" s="55">
        <f t="shared" si="38"/>
        <v>0</v>
      </c>
      <c r="AC143" s="55">
        <f t="shared" si="32"/>
        <v>0</v>
      </c>
      <c r="AE143" s="55">
        <f t="shared" si="39"/>
        <v>0</v>
      </c>
      <c r="AG143" s="125" t="b">
        <f>OR(AND($C$5=Data!$G$24,K143="A"),AND($C$6=Data!$G$24,K143="B"),AND($C$7=Data!$G$24,K143="C"))*COUNTIFS(B:B,B143,K:K,K143,B:B,"&lt;&gt;"&amp;"",C:C,"&lt;&gt;"&amp;"")&gt;1</f>
        <v>0</v>
      </c>
      <c r="AH143" s="125" t="b">
        <f t="shared" si="40"/>
        <v>0</v>
      </c>
      <c r="AI143" s="55">
        <f t="shared" si="41"/>
        <v>0</v>
      </c>
    </row>
    <row r="144" spans="1:35" ht="30.75" customHeight="1" x14ac:dyDescent="0.25">
      <c r="A144" s="57"/>
      <c r="B144" s="57"/>
      <c r="C144" s="59"/>
      <c r="D144" s="119"/>
      <c r="E144" s="43"/>
      <c r="F144" s="43"/>
      <c r="G144" s="58"/>
      <c r="H144" s="123"/>
      <c r="I144" s="132"/>
      <c r="J144" s="135">
        <f t="shared" si="33"/>
        <v>0</v>
      </c>
      <c r="K144" s="64" t="str">
        <f t="shared" si="28"/>
        <v>0</v>
      </c>
      <c r="L144" s="65" t="str">
        <f t="shared" si="29"/>
        <v>0</v>
      </c>
      <c r="M144" s="55">
        <f>SUMIFS($J:$J,$C:$C,Data!$B$6,$B:$B,$B144)</f>
        <v>0</v>
      </c>
      <c r="N144" s="55">
        <f>SUMIFS($J:$J,$C:$C,Data!$B$7,$B:$B,$B144)</f>
        <v>0</v>
      </c>
      <c r="O144" s="55">
        <f>SUMIFS($J:$J,$C:$C,Data!$B$8,$B:$B,$B144)</f>
        <v>0</v>
      </c>
      <c r="P144" s="55">
        <f t="shared" si="34"/>
        <v>0</v>
      </c>
      <c r="Q144" s="55">
        <f t="shared" si="35"/>
        <v>0</v>
      </c>
      <c r="R144" s="25" t="b">
        <f>AND($L144="A",$C$5=Data!$G$24)</f>
        <v>0</v>
      </c>
      <c r="S144" s="25" t="b">
        <f>AND($L144="A",$C$5=Data!$G$23)</f>
        <v>0</v>
      </c>
      <c r="T144" s="55">
        <f t="shared" si="36"/>
        <v>0</v>
      </c>
      <c r="U144" s="55">
        <f t="shared" si="30"/>
        <v>0</v>
      </c>
      <c r="V144" s="25" t="b">
        <f>AND($L144="B",$C$6=Data!$G$24)</f>
        <v>0</v>
      </c>
      <c r="W144" s="25" t="b">
        <f>AND($L144="B",$C$6=Data!$G$23)</f>
        <v>0</v>
      </c>
      <c r="X144" s="55">
        <f t="shared" si="37"/>
        <v>0</v>
      </c>
      <c r="Y144" s="55">
        <f t="shared" si="31"/>
        <v>0</v>
      </c>
      <c r="Z144" s="25" t="b">
        <f>AND($L144="C",$C$7=Data!$G$24)</f>
        <v>0</v>
      </c>
      <c r="AA144" s="25" t="b">
        <f>AND($L144="C",$C$7=Data!$G$23)</f>
        <v>0</v>
      </c>
      <c r="AB144" s="55">
        <f t="shared" si="38"/>
        <v>0</v>
      </c>
      <c r="AC144" s="55">
        <f t="shared" si="32"/>
        <v>0</v>
      </c>
      <c r="AE144" s="55">
        <f t="shared" si="39"/>
        <v>0</v>
      </c>
      <c r="AG144" s="125" t="b">
        <f>OR(AND($C$5=Data!$G$24,K144="A"),AND($C$6=Data!$G$24,K144="B"),AND($C$7=Data!$G$24,K144="C"))*COUNTIFS(B:B,B144,K:K,K144,B:B,"&lt;&gt;"&amp;"",C:C,"&lt;&gt;"&amp;"")&gt;1</f>
        <v>0</v>
      </c>
      <c r="AH144" s="125" t="b">
        <f t="shared" si="40"/>
        <v>0</v>
      </c>
      <c r="AI144" s="55">
        <f t="shared" si="41"/>
        <v>0</v>
      </c>
    </row>
    <row r="145" spans="1:35" ht="30.75" customHeight="1" x14ac:dyDescent="0.25">
      <c r="A145" s="57"/>
      <c r="B145" s="57"/>
      <c r="C145" s="59"/>
      <c r="D145" s="119"/>
      <c r="E145" s="43"/>
      <c r="F145" s="43"/>
      <c r="G145" s="58"/>
      <c r="H145" s="123"/>
      <c r="I145" s="132"/>
      <c r="J145" s="135">
        <f t="shared" si="33"/>
        <v>0</v>
      </c>
      <c r="K145" s="64" t="str">
        <f t="shared" si="28"/>
        <v>0</v>
      </c>
      <c r="L145" s="65" t="str">
        <f t="shared" si="29"/>
        <v>0</v>
      </c>
      <c r="M145" s="55">
        <f>SUMIFS($J:$J,$C:$C,Data!$B$6,$B:$B,$B145)</f>
        <v>0</v>
      </c>
      <c r="N145" s="55">
        <f>SUMIFS($J:$J,$C:$C,Data!$B$7,$B:$B,$B145)</f>
        <v>0</v>
      </c>
      <c r="O145" s="55">
        <f>SUMIFS($J:$J,$C:$C,Data!$B$8,$B:$B,$B145)</f>
        <v>0</v>
      </c>
      <c r="P145" s="55">
        <f t="shared" si="34"/>
        <v>0</v>
      </c>
      <c r="Q145" s="55">
        <f t="shared" si="35"/>
        <v>0</v>
      </c>
      <c r="R145" s="25" t="b">
        <f>AND($L145="A",$C$5=Data!$G$24)</f>
        <v>0</v>
      </c>
      <c r="S145" s="25" t="b">
        <f>AND($L145="A",$C$5=Data!$G$23)</f>
        <v>0</v>
      </c>
      <c r="T145" s="55">
        <f t="shared" si="36"/>
        <v>0</v>
      </c>
      <c r="U145" s="55">
        <f t="shared" si="30"/>
        <v>0</v>
      </c>
      <c r="V145" s="25" t="b">
        <f>AND($L145="B",$C$6=Data!$G$24)</f>
        <v>0</v>
      </c>
      <c r="W145" s="25" t="b">
        <f>AND($L145="B",$C$6=Data!$G$23)</f>
        <v>0</v>
      </c>
      <c r="X145" s="55">
        <f t="shared" si="37"/>
        <v>0</v>
      </c>
      <c r="Y145" s="55">
        <f t="shared" si="31"/>
        <v>0</v>
      </c>
      <c r="Z145" s="25" t="b">
        <f>AND($L145="C",$C$7=Data!$G$24)</f>
        <v>0</v>
      </c>
      <c r="AA145" s="25" t="b">
        <f>AND($L145="C",$C$7=Data!$G$23)</f>
        <v>0</v>
      </c>
      <c r="AB145" s="55">
        <f t="shared" si="38"/>
        <v>0</v>
      </c>
      <c r="AC145" s="55">
        <f t="shared" si="32"/>
        <v>0</v>
      </c>
      <c r="AE145" s="55">
        <f t="shared" si="39"/>
        <v>0</v>
      </c>
      <c r="AG145" s="125" t="b">
        <f>OR(AND($C$5=Data!$G$24,K145="A"),AND($C$6=Data!$G$24,K145="B"),AND($C$7=Data!$G$24,K145="C"))*COUNTIFS(B:B,B145,K:K,K145,B:B,"&lt;&gt;"&amp;"",C:C,"&lt;&gt;"&amp;"")&gt;1</f>
        <v>0</v>
      </c>
      <c r="AH145" s="125" t="b">
        <f t="shared" si="40"/>
        <v>0</v>
      </c>
      <c r="AI145" s="55">
        <f t="shared" si="41"/>
        <v>0</v>
      </c>
    </row>
    <row r="146" spans="1:35" ht="30.75" customHeight="1" x14ac:dyDescent="0.25">
      <c r="A146" s="57"/>
      <c r="B146" s="57"/>
      <c r="C146" s="59"/>
      <c r="D146" s="119"/>
      <c r="E146" s="43"/>
      <c r="F146" s="43"/>
      <c r="G146" s="58"/>
      <c r="H146" s="123"/>
      <c r="I146" s="132"/>
      <c r="J146" s="135">
        <f t="shared" si="33"/>
        <v>0</v>
      </c>
      <c r="K146" s="64" t="str">
        <f t="shared" si="28"/>
        <v>0</v>
      </c>
      <c r="L146" s="65" t="str">
        <f t="shared" si="29"/>
        <v>0</v>
      </c>
      <c r="M146" s="55">
        <f>SUMIFS($J:$J,$C:$C,Data!$B$6,$B:$B,$B146)</f>
        <v>0</v>
      </c>
      <c r="N146" s="55">
        <f>SUMIFS($J:$J,$C:$C,Data!$B$7,$B:$B,$B146)</f>
        <v>0</v>
      </c>
      <c r="O146" s="55">
        <f>SUMIFS($J:$J,$C:$C,Data!$B$8,$B:$B,$B146)</f>
        <v>0</v>
      </c>
      <c r="P146" s="55">
        <f t="shared" si="34"/>
        <v>0</v>
      </c>
      <c r="Q146" s="55">
        <f t="shared" si="35"/>
        <v>0</v>
      </c>
      <c r="R146" s="25" t="b">
        <f>AND($L146="A",$C$5=Data!$G$24)</f>
        <v>0</v>
      </c>
      <c r="S146" s="25" t="b">
        <f>AND($L146="A",$C$5=Data!$G$23)</f>
        <v>0</v>
      </c>
      <c r="T146" s="55">
        <f t="shared" si="36"/>
        <v>0</v>
      </c>
      <c r="U146" s="55">
        <f t="shared" si="30"/>
        <v>0</v>
      </c>
      <c r="V146" s="25" t="b">
        <f>AND($L146="B",$C$6=Data!$G$24)</f>
        <v>0</v>
      </c>
      <c r="W146" s="25" t="b">
        <f>AND($L146="B",$C$6=Data!$G$23)</f>
        <v>0</v>
      </c>
      <c r="X146" s="55">
        <f t="shared" si="37"/>
        <v>0</v>
      </c>
      <c r="Y146" s="55">
        <f t="shared" si="31"/>
        <v>0</v>
      </c>
      <c r="Z146" s="25" t="b">
        <f>AND($L146="C",$C$7=Data!$G$24)</f>
        <v>0</v>
      </c>
      <c r="AA146" s="25" t="b">
        <f>AND($L146="C",$C$7=Data!$G$23)</f>
        <v>0</v>
      </c>
      <c r="AB146" s="55">
        <f t="shared" si="38"/>
        <v>0</v>
      </c>
      <c r="AC146" s="55">
        <f t="shared" si="32"/>
        <v>0</v>
      </c>
      <c r="AE146" s="55">
        <f t="shared" si="39"/>
        <v>0</v>
      </c>
      <c r="AG146" s="125" t="b">
        <f>OR(AND($C$5=Data!$G$24,K146="A"),AND($C$6=Data!$G$24,K146="B"),AND($C$7=Data!$G$24,K146="C"))*COUNTIFS(B:B,B146,K:K,K146,B:B,"&lt;&gt;"&amp;"",C:C,"&lt;&gt;"&amp;"")&gt;1</f>
        <v>0</v>
      </c>
      <c r="AH146" s="125" t="b">
        <f t="shared" si="40"/>
        <v>0</v>
      </c>
      <c r="AI146" s="55">
        <f t="shared" si="41"/>
        <v>0</v>
      </c>
    </row>
    <row r="147" spans="1:35" ht="30.75" customHeight="1" x14ac:dyDescent="0.25">
      <c r="A147" s="57"/>
      <c r="B147" s="57"/>
      <c r="C147" s="59"/>
      <c r="D147" s="119"/>
      <c r="E147" s="43"/>
      <c r="F147" s="43"/>
      <c r="G147" s="58"/>
      <c r="H147" s="123"/>
      <c r="I147" s="132"/>
      <c r="J147" s="135">
        <f t="shared" si="33"/>
        <v>0</v>
      </c>
      <c r="K147" s="64" t="str">
        <f t="shared" si="28"/>
        <v>0</v>
      </c>
      <c r="L147" s="65" t="str">
        <f t="shared" si="29"/>
        <v>0</v>
      </c>
      <c r="M147" s="55">
        <f>SUMIFS($J:$J,$C:$C,Data!$B$6,$B:$B,$B147)</f>
        <v>0</v>
      </c>
      <c r="N147" s="55">
        <f>SUMIFS($J:$J,$C:$C,Data!$B$7,$B:$B,$B147)</f>
        <v>0</v>
      </c>
      <c r="O147" s="55">
        <f>SUMIFS($J:$J,$C:$C,Data!$B$8,$B:$B,$B147)</f>
        <v>0</v>
      </c>
      <c r="P147" s="55">
        <f t="shared" si="34"/>
        <v>0</v>
      </c>
      <c r="Q147" s="55">
        <f t="shared" si="35"/>
        <v>0</v>
      </c>
      <c r="R147" s="25" t="b">
        <f>AND($L147="A",$C$5=Data!$G$24)</f>
        <v>0</v>
      </c>
      <c r="S147" s="25" t="b">
        <f>AND($L147="A",$C$5=Data!$G$23)</f>
        <v>0</v>
      </c>
      <c r="T147" s="55">
        <f t="shared" si="36"/>
        <v>0</v>
      </c>
      <c r="U147" s="55">
        <f t="shared" si="30"/>
        <v>0</v>
      </c>
      <c r="V147" s="25" t="b">
        <f>AND($L147="B",$C$6=Data!$G$24)</f>
        <v>0</v>
      </c>
      <c r="W147" s="25" t="b">
        <f>AND($L147="B",$C$6=Data!$G$23)</f>
        <v>0</v>
      </c>
      <c r="X147" s="55">
        <f t="shared" si="37"/>
        <v>0</v>
      </c>
      <c r="Y147" s="55">
        <f t="shared" si="31"/>
        <v>0</v>
      </c>
      <c r="Z147" s="25" t="b">
        <f>AND($L147="C",$C$7=Data!$G$24)</f>
        <v>0</v>
      </c>
      <c r="AA147" s="25" t="b">
        <f>AND($L147="C",$C$7=Data!$G$23)</f>
        <v>0</v>
      </c>
      <c r="AB147" s="55">
        <f t="shared" si="38"/>
        <v>0</v>
      </c>
      <c r="AC147" s="55">
        <f t="shared" si="32"/>
        <v>0</v>
      </c>
      <c r="AE147" s="55">
        <f t="shared" si="39"/>
        <v>0</v>
      </c>
      <c r="AG147" s="125" t="b">
        <f>OR(AND($C$5=Data!$G$24,K147="A"),AND($C$6=Data!$G$24,K147="B"),AND($C$7=Data!$G$24,K147="C"))*COUNTIFS(B:B,B147,K:K,K147,B:B,"&lt;&gt;"&amp;"",C:C,"&lt;&gt;"&amp;"")&gt;1</f>
        <v>0</v>
      </c>
      <c r="AH147" s="125" t="b">
        <f t="shared" si="40"/>
        <v>0</v>
      </c>
      <c r="AI147" s="55">
        <f t="shared" si="41"/>
        <v>0</v>
      </c>
    </row>
    <row r="148" spans="1:35" ht="30.75" customHeight="1" x14ac:dyDescent="0.25">
      <c r="A148" s="57"/>
      <c r="B148" s="57"/>
      <c r="C148" s="59"/>
      <c r="D148" s="119"/>
      <c r="E148" s="43"/>
      <c r="F148" s="43"/>
      <c r="G148" s="58"/>
      <c r="H148" s="123"/>
      <c r="I148" s="132"/>
      <c r="J148" s="135">
        <f t="shared" si="33"/>
        <v>0</v>
      </c>
      <c r="K148" s="64" t="str">
        <f t="shared" si="28"/>
        <v>0</v>
      </c>
      <c r="L148" s="65" t="str">
        <f t="shared" si="29"/>
        <v>0</v>
      </c>
      <c r="M148" s="55">
        <f>SUMIFS($J:$J,$C:$C,Data!$B$6,$B:$B,$B148)</f>
        <v>0</v>
      </c>
      <c r="N148" s="55">
        <f>SUMIFS($J:$J,$C:$C,Data!$B$7,$B:$B,$B148)</f>
        <v>0</v>
      </c>
      <c r="O148" s="55">
        <f>SUMIFS($J:$J,$C:$C,Data!$B$8,$B:$B,$B148)</f>
        <v>0</v>
      </c>
      <c r="P148" s="55">
        <f t="shared" si="34"/>
        <v>0</v>
      </c>
      <c r="Q148" s="55">
        <f t="shared" si="35"/>
        <v>0</v>
      </c>
      <c r="R148" s="25" t="b">
        <f>AND($L148="A",$C$5=Data!$G$24)</f>
        <v>0</v>
      </c>
      <c r="S148" s="25" t="b">
        <f>AND($L148="A",$C$5=Data!$G$23)</f>
        <v>0</v>
      </c>
      <c r="T148" s="55">
        <f t="shared" si="36"/>
        <v>0</v>
      </c>
      <c r="U148" s="55">
        <f t="shared" si="30"/>
        <v>0</v>
      </c>
      <c r="V148" s="25" t="b">
        <f>AND($L148="B",$C$6=Data!$G$24)</f>
        <v>0</v>
      </c>
      <c r="W148" s="25" t="b">
        <f>AND($L148="B",$C$6=Data!$G$23)</f>
        <v>0</v>
      </c>
      <c r="X148" s="55">
        <f t="shared" si="37"/>
        <v>0</v>
      </c>
      <c r="Y148" s="55">
        <f t="shared" si="31"/>
        <v>0</v>
      </c>
      <c r="Z148" s="25" t="b">
        <f>AND($L148="C",$C$7=Data!$G$24)</f>
        <v>0</v>
      </c>
      <c r="AA148" s="25" t="b">
        <f>AND($L148="C",$C$7=Data!$G$23)</f>
        <v>0</v>
      </c>
      <c r="AB148" s="55">
        <f t="shared" si="38"/>
        <v>0</v>
      </c>
      <c r="AC148" s="55">
        <f t="shared" si="32"/>
        <v>0</v>
      </c>
      <c r="AE148" s="55">
        <f t="shared" si="39"/>
        <v>0</v>
      </c>
      <c r="AG148" s="125" t="b">
        <f>OR(AND($C$5=Data!$G$24,K148="A"),AND($C$6=Data!$G$24,K148="B"),AND($C$7=Data!$G$24,K148="C"))*COUNTIFS(B:B,B148,K:K,K148,B:B,"&lt;&gt;"&amp;"",C:C,"&lt;&gt;"&amp;"")&gt;1</f>
        <v>0</v>
      </c>
      <c r="AH148" s="125" t="b">
        <f t="shared" si="40"/>
        <v>0</v>
      </c>
      <c r="AI148" s="55">
        <f t="shared" si="41"/>
        <v>0</v>
      </c>
    </row>
    <row r="149" spans="1:35" ht="30.75" customHeight="1" x14ac:dyDescent="0.25">
      <c r="A149" s="57"/>
      <c r="B149" s="57"/>
      <c r="C149" s="59"/>
      <c r="D149" s="119"/>
      <c r="E149" s="43"/>
      <c r="F149" s="43"/>
      <c r="G149" s="58"/>
      <c r="H149" s="123"/>
      <c r="I149" s="132"/>
      <c r="J149" s="135">
        <f t="shared" si="33"/>
        <v>0</v>
      </c>
      <c r="K149" s="64" t="str">
        <f t="shared" si="28"/>
        <v>0</v>
      </c>
      <c r="L149" s="65" t="str">
        <f t="shared" si="29"/>
        <v>0</v>
      </c>
      <c r="M149" s="55">
        <f>SUMIFS($J:$J,$C:$C,Data!$B$6,$B:$B,$B149)</f>
        <v>0</v>
      </c>
      <c r="N149" s="55">
        <f>SUMIFS($J:$J,$C:$C,Data!$B$7,$B:$B,$B149)</f>
        <v>0</v>
      </c>
      <c r="O149" s="55">
        <f>SUMIFS($J:$J,$C:$C,Data!$B$8,$B:$B,$B149)</f>
        <v>0</v>
      </c>
      <c r="P149" s="55">
        <f t="shared" si="34"/>
        <v>0</v>
      </c>
      <c r="Q149" s="55">
        <f t="shared" si="35"/>
        <v>0</v>
      </c>
      <c r="R149" s="25" t="b">
        <f>AND($L149="A",$C$5=Data!$G$24)</f>
        <v>0</v>
      </c>
      <c r="S149" s="25" t="b">
        <f>AND($L149="A",$C$5=Data!$G$23)</f>
        <v>0</v>
      </c>
      <c r="T149" s="55">
        <f t="shared" si="36"/>
        <v>0</v>
      </c>
      <c r="U149" s="55">
        <f t="shared" si="30"/>
        <v>0</v>
      </c>
      <c r="V149" s="25" t="b">
        <f>AND($L149="B",$C$6=Data!$G$24)</f>
        <v>0</v>
      </c>
      <c r="W149" s="25" t="b">
        <f>AND($L149="B",$C$6=Data!$G$23)</f>
        <v>0</v>
      </c>
      <c r="X149" s="55">
        <f t="shared" si="37"/>
        <v>0</v>
      </c>
      <c r="Y149" s="55">
        <f t="shared" si="31"/>
        <v>0</v>
      </c>
      <c r="Z149" s="25" t="b">
        <f>AND($L149="C",$C$7=Data!$G$24)</f>
        <v>0</v>
      </c>
      <c r="AA149" s="25" t="b">
        <f>AND($L149="C",$C$7=Data!$G$23)</f>
        <v>0</v>
      </c>
      <c r="AB149" s="55">
        <f t="shared" si="38"/>
        <v>0</v>
      </c>
      <c r="AC149" s="55">
        <f t="shared" si="32"/>
        <v>0</v>
      </c>
      <c r="AE149" s="55">
        <f t="shared" si="39"/>
        <v>0</v>
      </c>
      <c r="AG149" s="125" t="b">
        <f>OR(AND($C$5=Data!$G$24,K149="A"),AND($C$6=Data!$G$24,K149="B"),AND($C$7=Data!$G$24,K149="C"))*COUNTIFS(B:B,B149,K:K,K149,B:B,"&lt;&gt;"&amp;"",C:C,"&lt;&gt;"&amp;"")&gt;1</f>
        <v>0</v>
      </c>
      <c r="AH149" s="125" t="b">
        <f t="shared" si="40"/>
        <v>0</v>
      </c>
      <c r="AI149" s="55">
        <f t="shared" si="41"/>
        <v>0</v>
      </c>
    </row>
    <row r="150" spans="1:35" ht="30.75" customHeight="1" x14ac:dyDescent="0.25">
      <c r="A150" s="57"/>
      <c r="B150" s="57"/>
      <c r="C150" s="59"/>
      <c r="D150" s="119"/>
      <c r="E150" s="43"/>
      <c r="F150" s="43"/>
      <c r="G150" s="58"/>
      <c r="H150" s="123"/>
      <c r="I150" s="132"/>
      <c r="J150" s="135">
        <f t="shared" si="33"/>
        <v>0</v>
      </c>
      <c r="K150" s="64" t="str">
        <f t="shared" si="28"/>
        <v>0</v>
      </c>
      <c r="L150" s="65" t="str">
        <f t="shared" si="29"/>
        <v>0</v>
      </c>
      <c r="M150" s="55">
        <f>SUMIFS($J:$J,$C:$C,Data!$B$6,$B:$B,$B150)</f>
        <v>0</v>
      </c>
      <c r="N150" s="55">
        <f>SUMIFS($J:$J,$C:$C,Data!$B$7,$B:$B,$B150)</f>
        <v>0</v>
      </c>
      <c r="O150" s="55">
        <f>SUMIFS($J:$J,$C:$C,Data!$B$8,$B:$B,$B150)</f>
        <v>0</v>
      </c>
      <c r="P150" s="55">
        <f t="shared" si="34"/>
        <v>0</v>
      </c>
      <c r="Q150" s="55">
        <f t="shared" si="35"/>
        <v>0</v>
      </c>
      <c r="R150" s="25" t="b">
        <f>AND($L150="A",$C$5=Data!$G$24)</f>
        <v>0</v>
      </c>
      <c r="S150" s="25" t="b">
        <f>AND($L150="A",$C$5=Data!$G$23)</f>
        <v>0</v>
      </c>
      <c r="T150" s="55">
        <f t="shared" si="36"/>
        <v>0</v>
      </c>
      <c r="U150" s="55">
        <f t="shared" si="30"/>
        <v>0</v>
      </c>
      <c r="V150" s="25" t="b">
        <f>AND($L150="B",$C$6=Data!$G$24)</f>
        <v>0</v>
      </c>
      <c r="W150" s="25" t="b">
        <f>AND($L150="B",$C$6=Data!$G$23)</f>
        <v>0</v>
      </c>
      <c r="X150" s="55">
        <f t="shared" si="37"/>
        <v>0</v>
      </c>
      <c r="Y150" s="55">
        <f t="shared" si="31"/>
        <v>0</v>
      </c>
      <c r="Z150" s="25" t="b">
        <f>AND($L150="C",$C$7=Data!$G$24)</f>
        <v>0</v>
      </c>
      <c r="AA150" s="25" t="b">
        <f>AND($L150="C",$C$7=Data!$G$23)</f>
        <v>0</v>
      </c>
      <c r="AB150" s="55">
        <f t="shared" si="38"/>
        <v>0</v>
      </c>
      <c r="AC150" s="55">
        <f t="shared" si="32"/>
        <v>0</v>
      </c>
      <c r="AE150" s="55">
        <f t="shared" si="39"/>
        <v>0</v>
      </c>
      <c r="AG150" s="125" t="b">
        <f>OR(AND($C$5=Data!$G$24,K150="A"),AND($C$6=Data!$G$24,K150="B"),AND($C$7=Data!$G$24,K150="C"))*COUNTIFS(B:B,B150,K:K,K150,B:B,"&lt;&gt;"&amp;"",C:C,"&lt;&gt;"&amp;"")&gt;1</f>
        <v>0</v>
      </c>
      <c r="AH150" s="125" t="b">
        <f t="shared" si="40"/>
        <v>0</v>
      </c>
      <c r="AI150" s="55">
        <f t="shared" si="41"/>
        <v>0</v>
      </c>
    </row>
    <row r="151" spans="1:35" ht="30.75" customHeight="1" x14ac:dyDescent="0.25">
      <c r="A151" s="57"/>
      <c r="B151" s="57"/>
      <c r="C151" s="59"/>
      <c r="D151" s="119"/>
      <c r="E151" s="43"/>
      <c r="F151" s="43"/>
      <c r="G151" s="58"/>
      <c r="H151" s="123"/>
      <c r="I151" s="132"/>
      <c r="J151" s="135">
        <f t="shared" si="33"/>
        <v>0</v>
      </c>
      <c r="K151" s="64" t="str">
        <f t="shared" si="28"/>
        <v>0</v>
      </c>
      <c r="L151" s="65" t="str">
        <f t="shared" si="29"/>
        <v>0</v>
      </c>
      <c r="M151" s="55">
        <f>SUMIFS($J:$J,$C:$C,Data!$B$6,$B:$B,$B151)</f>
        <v>0</v>
      </c>
      <c r="N151" s="55">
        <f>SUMIFS($J:$J,$C:$C,Data!$B$7,$B:$B,$B151)</f>
        <v>0</v>
      </c>
      <c r="O151" s="55">
        <f>SUMIFS($J:$J,$C:$C,Data!$B$8,$B:$B,$B151)</f>
        <v>0</v>
      </c>
      <c r="P151" s="55">
        <f t="shared" si="34"/>
        <v>0</v>
      </c>
      <c r="Q151" s="55">
        <f t="shared" si="35"/>
        <v>0</v>
      </c>
      <c r="R151" s="25" t="b">
        <f>AND($L151="A",$C$5=Data!$G$24)</f>
        <v>0</v>
      </c>
      <c r="S151" s="25" t="b">
        <f>AND($L151="A",$C$5=Data!$G$23)</f>
        <v>0</v>
      </c>
      <c r="T151" s="55">
        <f t="shared" si="36"/>
        <v>0</v>
      </c>
      <c r="U151" s="55">
        <f t="shared" si="30"/>
        <v>0</v>
      </c>
      <c r="V151" s="25" t="b">
        <f>AND($L151="B",$C$6=Data!$G$24)</f>
        <v>0</v>
      </c>
      <c r="W151" s="25" t="b">
        <f>AND($L151="B",$C$6=Data!$G$23)</f>
        <v>0</v>
      </c>
      <c r="X151" s="55">
        <f t="shared" si="37"/>
        <v>0</v>
      </c>
      <c r="Y151" s="55">
        <f t="shared" si="31"/>
        <v>0</v>
      </c>
      <c r="Z151" s="25" t="b">
        <f>AND($L151="C",$C$7=Data!$G$24)</f>
        <v>0</v>
      </c>
      <c r="AA151" s="25" t="b">
        <f>AND($L151="C",$C$7=Data!$G$23)</f>
        <v>0</v>
      </c>
      <c r="AB151" s="55">
        <f t="shared" si="38"/>
        <v>0</v>
      </c>
      <c r="AC151" s="55">
        <f t="shared" si="32"/>
        <v>0</v>
      </c>
      <c r="AE151" s="55">
        <f t="shared" si="39"/>
        <v>0</v>
      </c>
      <c r="AG151" s="125" t="b">
        <f>OR(AND($C$5=Data!$G$24,K151="A"),AND($C$6=Data!$G$24,K151="B"),AND($C$7=Data!$G$24,K151="C"))*COUNTIFS(B:B,B151,K:K,K151,B:B,"&lt;&gt;"&amp;"",C:C,"&lt;&gt;"&amp;"")&gt;1</f>
        <v>0</v>
      </c>
      <c r="AH151" s="125" t="b">
        <f t="shared" si="40"/>
        <v>0</v>
      </c>
      <c r="AI151" s="55">
        <f t="shared" si="41"/>
        <v>0</v>
      </c>
    </row>
    <row r="152" spans="1:35" ht="30.75" customHeight="1" x14ac:dyDescent="0.25">
      <c r="A152" s="57"/>
      <c r="B152" s="57"/>
      <c r="C152" s="59"/>
      <c r="D152" s="119"/>
      <c r="E152" s="43"/>
      <c r="F152" s="43"/>
      <c r="G152" s="58"/>
      <c r="H152" s="123"/>
      <c r="I152" s="132"/>
      <c r="J152" s="135">
        <f t="shared" si="33"/>
        <v>0</v>
      </c>
      <c r="K152" s="64" t="str">
        <f t="shared" si="28"/>
        <v>0</v>
      </c>
      <c r="L152" s="65" t="str">
        <f t="shared" si="29"/>
        <v>0</v>
      </c>
      <c r="M152" s="55">
        <f>SUMIFS($J:$J,$C:$C,Data!$B$6,$B:$B,$B152)</f>
        <v>0</v>
      </c>
      <c r="N152" s="55">
        <f>SUMIFS($J:$J,$C:$C,Data!$B$7,$B:$B,$B152)</f>
        <v>0</v>
      </c>
      <c r="O152" s="55">
        <f>SUMIFS($J:$J,$C:$C,Data!$B$8,$B:$B,$B152)</f>
        <v>0</v>
      </c>
      <c r="P152" s="55">
        <f t="shared" si="34"/>
        <v>0</v>
      </c>
      <c r="Q152" s="55">
        <f t="shared" si="35"/>
        <v>0</v>
      </c>
      <c r="R152" s="25" t="b">
        <f>AND($L152="A",$C$5=Data!$G$24)</f>
        <v>0</v>
      </c>
      <c r="S152" s="25" t="b">
        <f>AND($L152="A",$C$5=Data!$G$23)</f>
        <v>0</v>
      </c>
      <c r="T152" s="55">
        <f t="shared" si="36"/>
        <v>0</v>
      </c>
      <c r="U152" s="55">
        <f t="shared" si="30"/>
        <v>0</v>
      </c>
      <c r="V152" s="25" t="b">
        <f>AND($L152="B",$C$6=Data!$G$24)</f>
        <v>0</v>
      </c>
      <c r="W152" s="25" t="b">
        <f>AND($L152="B",$C$6=Data!$G$23)</f>
        <v>0</v>
      </c>
      <c r="X152" s="55">
        <f t="shared" si="37"/>
        <v>0</v>
      </c>
      <c r="Y152" s="55">
        <f t="shared" si="31"/>
        <v>0</v>
      </c>
      <c r="Z152" s="25" t="b">
        <f>AND($L152="C",$C$7=Data!$G$24)</f>
        <v>0</v>
      </c>
      <c r="AA152" s="25" t="b">
        <f>AND($L152="C",$C$7=Data!$G$23)</f>
        <v>0</v>
      </c>
      <c r="AB152" s="55">
        <f t="shared" si="38"/>
        <v>0</v>
      </c>
      <c r="AC152" s="55">
        <f t="shared" si="32"/>
        <v>0</v>
      </c>
      <c r="AE152" s="55">
        <f t="shared" si="39"/>
        <v>0</v>
      </c>
      <c r="AG152" s="125" t="b">
        <f>OR(AND($C$5=Data!$G$24,K152="A"),AND($C$6=Data!$G$24,K152="B"),AND($C$7=Data!$G$24,K152="C"))*COUNTIFS(B:B,B152,K:K,K152,B:B,"&lt;&gt;"&amp;"",C:C,"&lt;&gt;"&amp;"")&gt;1</f>
        <v>0</v>
      </c>
      <c r="AH152" s="125" t="b">
        <f t="shared" si="40"/>
        <v>0</v>
      </c>
      <c r="AI152" s="55">
        <f t="shared" si="41"/>
        <v>0</v>
      </c>
    </row>
    <row r="153" spans="1:35" ht="30.75" customHeight="1" x14ac:dyDescent="0.25">
      <c r="A153" s="57"/>
      <c r="B153" s="57"/>
      <c r="C153" s="59"/>
      <c r="D153" s="119"/>
      <c r="E153" s="43"/>
      <c r="F153" s="43"/>
      <c r="G153" s="58"/>
      <c r="H153" s="123"/>
      <c r="I153" s="132"/>
      <c r="J153" s="135">
        <f t="shared" si="33"/>
        <v>0</v>
      </c>
      <c r="K153" s="64" t="str">
        <f t="shared" si="28"/>
        <v>0</v>
      </c>
      <c r="L153" s="65" t="str">
        <f t="shared" si="29"/>
        <v>0</v>
      </c>
      <c r="M153" s="55">
        <f>SUMIFS($J:$J,$C:$C,Data!$B$6,$B:$B,$B153)</f>
        <v>0</v>
      </c>
      <c r="N153" s="55">
        <f>SUMIFS($J:$J,$C:$C,Data!$B$7,$B:$B,$B153)</f>
        <v>0</v>
      </c>
      <c r="O153" s="55">
        <f>SUMIFS($J:$J,$C:$C,Data!$B$8,$B:$B,$B153)</f>
        <v>0</v>
      </c>
      <c r="P153" s="55">
        <f t="shared" si="34"/>
        <v>0</v>
      </c>
      <c r="Q153" s="55">
        <f t="shared" si="35"/>
        <v>0</v>
      </c>
      <c r="R153" s="25" t="b">
        <f>AND($L153="A",$C$5=Data!$G$24)</f>
        <v>0</v>
      </c>
      <c r="S153" s="25" t="b">
        <f>AND($L153="A",$C$5=Data!$G$23)</f>
        <v>0</v>
      </c>
      <c r="T153" s="55">
        <f t="shared" si="36"/>
        <v>0</v>
      </c>
      <c r="U153" s="55">
        <f t="shared" si="30"/>
        <v>0</v>
      </c>
      <c r="V153" s="25" t="b">
        <f>AND($L153="B",$C$6=Data!$G$24)</f>
        <v>0</v>
      </c>
      <c r="W153" s="25" t="b">
        <f>AND($L153="B",$C$6=Data!$G$23)</f>
        <v>0</v>
      </c>
      <c r="X153" s="55">
        <f t="shared" si="37"/>
        <v>0</v>
      </c>
      <c r="Y153" s="55">
        <f t="shared" si="31"/>
        <v>0</v>
      </c>
      <c r="Z153" s="25" t="b">
        <f>AND($L153="C",$C$7=Data!$G$24)</f>
        <v>0</v>
      </c>
      <c r="AA153" s="25" t="b">
        <f>AND($L153="C",$C$7=Data!$G$23)</f>
        <v>0</v>
      </c>
      <c r="AB153" s="55">
        <f t="shared" si="38"/>
        <v>0</v>
      </c>
      <c r="AC153" s="55">
        <f t="shared" si="32"/>
        <v>0</v>
      </c>
      <c r="AE153" s="55">
        <f t="shared" si="39"/>
        <v>0</v>
      </c>
      <c r="AG153" s="125" t="b">
        <f>OR(AND($C$5=Data!$G$24,K153="A"),AND($C$6=Data!$G$24,K153="B"),AND($C$7=Data!$G$24,K153="C"))*COUNTIFS(B:B,B153,K:K,K153,B:B,"&lt;&gt;"&amp;"",C:C,"&lt;&gt;"&amp;"")&gt;1</f>
        <v>0</v>
      </c>
      <c r="AH153" s="125" t="b">
        <f t="shared" si="40"/>
        <v>0</v>
      </c>
      <c r="AI153" s="55">
        <f t="shared" si="41"/>
        <v>0</v>
      </c>
    </row>
    <row r="154" spans="1:35" ht="30.75" customHeight="1" x14ac:dyDescent="0.25">
      <c r="A154" s="57"/>
      <c r="B154" s="57"/>
      <c r="C154" s="59"/>
      <c r="D154" s="119"/>
      <c r="E154" s="43"/>
      <c r="F154" s="43"/>
      <c r="G154" s="58"/>
      <c r="H154" s="123"/>
      <c r="I154" s="132"/>
      <c r="J154" s="135">
        <f t="shared" si="33"/>
        <v>0</v>
      </c>
      <c r="K154" s="64" t="str">
        <f t="shared" si="28"/>
        <v>0</v>
      </c>
      <c r="L154" s="65" t="str">
        <f t="shared" si="29"/>
        <v>0</v>
      </c>
      <c r="M154" s="55">
        <f>SUMIFS($J:$J,$C:$C,Data!$B$6,$B:$B,$B154)</f>
        <v>0</v>
      </c>
      <c r="N154" s="55">
        <f>SUMIFS($J:$J,$C:$C,Data!$B$7,$B:$B,$B154)</f>
        <v>0</v>
      </c>
      <c r="O154" s="55">
        <f>SUMIFS($J:$J,$C:$C,Data!$B$8,$B:$B,$B154)</f>
        <v>0</v>
      </c>
      <c r="P154" s="55">
        <f t="shared" si="34"/>
        <v>0</v>
      </c>
      <c r="Q154" s="55">
        <f t="shared" si="35"/>
        <v>0</v>
      </c>
      <c r="R154" s="25" t="b">
        <f>AND($L154="A",$C$5=Data!$G$24)</f>
        <v>0</v>
      </c>
      <c r="S154" s="25" t="b">
        <f>AND($L154="A",$C$5=Data!$G$23)</f>
        <v>0</v>
      </c>
      <c r="T154" s="55">
        <f t="shared" si="36"/>
        <v>0</v>
      </c>
      <c r="U154" s="55">
        <f t="shared" si="30"/>
        <v>0</v>
      </c>
      <c r="V154" s="25" t="b">
        <f>AND($L154="B",$C$6=Data!$G$24)</f>
        <v>0</v>
      </c>
      <c r="W154" s="25" t="b">
        <f>AND($L154="B",$C$6=Data!$G$23)</f>
        <v>0</v>
      </c>
      <c r="X154" s="55">
        <f t="shared" si="37"/>
        <v>0</v>
      </c>
      <c r="Y154" s="55">
        <f t="shared" si="31"/>
        <v>0</v>
      </c>
      <c r="Z154" s="25" t="b">
        <f>AND($L154="C",$C$7=Data!$G$24)</f>
        <v>0</v>
      </c>
      <c r="AA154" s="25" t="b">
        <f>AND($L154="C",$C$7=Data!$G$23)</f>
        <v>0</v>
      </c>
      <c r="AB154" s="55">
        <f t="shared" si="38"/>
        <v>0</v>
      </c>
      <c r="AC154" s="55">
        <f t="shared" si="32"/>
        <v>0</v>
      </c>
      <c r="AE154" s="55">
        <f t="shared" si="39"/>
        <v>0</v>
      </c>
      <c r="AG154" s="125" t="b">
        <f>OR(AND($C$5=Data!$G$24,K154="A"),AND($C$6=Data!$G$24,K154="B"),AND($C$7=Data!$G$24,K154="C"))*COUNTIFS(B:B,B154,K:K,K154,B:B,"&lt;&gt;"&amp;"",C:C,"&lt;&gt;"&amp;"")&gt;1</f>
        <v>0</v>
      </c>
      <c r="AH154" s="125" t="b">
        <f t="shared" si="40"/>
        <v>0</v>
      </c>
      <c r="AI154" s="55">
        <f t="shared" si="41"/>
        <v>0</v>
      </c>
    </row>
    <row r="155" spans="1:35" ht="30.75" customHeight="1" x14ac:dyDescent="0.25">
      <c r="A155" s="57"/>
      <c r="B155" s="57"/>
      <c r="C155" s="59"/>
      <c r="D155" s="119"/>
      <c r="E155" s="43"/>
      <c r="F155" s="43"/>
      <c r="G155" s="58"/>
      <c r="H155" s="123"/>
      <c r="I155" s="132"/>
      <c r="J155" s="135">
        <f t="shared" si="33"/>
        <v>0</v>
      </c>
      <c r="K155" s="64" t="str">
        <f t="shared" si="28"/>
        <v>0</v>
      </c>
      <c r="L155" s="65" t="str">
        <f t="shared" si="29"/>
        <v>0</v>
      </c>
      <c r="M155" s="55">
        <f>SUMIFS($J:$J,$C:$C,Data!$B$6,$B:$B,$B155)</f>
        <v>0</v>
      </c>
      <c r="N155" s="55">
        <f>SUMIFS($J:$J,$C:$C,Data!$B$7,$B:$B,$B155)</f>
        <v>0</v>
      </c>
      <c r="O155" s="55">
        <f>SUMIFS($J:$J,$C:$C,Data!$B$8,$B:$B,$B155)</f>
        <v>0</v>
      </c>
      <c r="P155" s="55">
        <f t="shared" si="34"/>
        <v>0</v>
      </c>
      <c r="Q155" s="55">
        <f t="shared" si="35"/>
        <v>0</v>
      </c>
      <c r="R155" s="25" t="b">
        <f>AND($L155="A",$C$5=Data!$G$24)</f>
        <v>0</v>
      </c>
      <c r="S155" s="25" t="b">
        <f>AND($L155="A",$C$5=Data!$G$23)</f>
        <v>0</v>
      </c>
      <c r="T155" s="55">
        <f t="shared" si="36"/>
        <v>0</v>
      </c>
      <c r="U155" s="55">
        <f t="shared" si="30"/>
        <v>0</v>
      </c>
      <c r="V155" s="25" t="b">
        <f>AND($L155="B",$C$6=Data!$G$24)</f>
        <v>0</v>
      </c>
      <c r="W155" s="25" t="b">
        <f>AND($L155="B",$C$6=Data!$G$23)</f>
        <v>0</v>
      </c>
      <c r="X155" s="55">
        <f t="shared" si="37"/>
        <v>0</v>
      </c>
      <c r="Y155" s="55">
        <f t="shared" si="31"/>
        <v>0</v>
      </c>
      <c r="Z155" s="25" t="b">
        <f>AND($L155="C",$C$7=Data!$G$24)</f>
        <v>0</v>
      </c>
      <c r="AA155" s="25" t="b">
        <f>AND($L155="C",$C$7=Data!$G$23)</f>
        <v>0</v>
      </c>
      <c r="AB155" s="55">
        <f t="shared" si="38"/>
        <v>0</v>
      </c>
      <c r="AC155" s="55">
        <f t="shared" si="32"/>
        <v>0</v>
      </c>
      <c r="AE155" s="55">
        <f t="shared" si="39"/>
        <v>0</v>
      </c>
      <c r="AG155" s="125" t="b">
        <f>OR(AND($C$5=Data!$G$24,K155="A"),AND($C$6=Data!$G$24,K155="B"),AND($C$7=Data!$G$24,K155="C"))*COUNTIFS(B:B,B155,K:K,K155,B:B,"&lt;&gt;"&amp;"",C:C,"&lt;&gt;"&amp;"")&gt;1</f>
        <v>0</v>
      </c>
      <c r="AH155" s="125" t="b">
        <f t="shared" si="40"/>
        <v>0</v>
      </c>
      <c r="AI155" s="55">
        <f t="shared" si="41"/>
        <v>0</v>
      </c>
    </row>
    <row r="156" spans="1:35" ht="30.75" customHeight="1" x14ac:dyDescent="0.25">
      <c r="A156" s="57"/>
      <c r="B156" s="57"/>
      <c r="C156" s="59"/>
      <c r="D156" s="119"/>
      <c r="E156" s="43"/>
      <c r="F156" s="43"/>
      <c r="G156" s="58"/>
      <c r="H156" s="123"/>
      <c r="I156" s="132"/>
      <c r="J156" s="135">
        <f t="shared" si="33"/>
        <v>0</v>
      </c>
      <c r="K156" s="64" t="str">
        <f t="shared" si="28"/>
        <v>0</v>
      </c>
      <c r="L156" s="65" t="str">
        <f t="shared" si="29"/>
        <v>0</v>
      </c>
      <c r="M156" s="55">
        <f>SUMIFS($J:$J,$C:$C,Data!$B$6,$B:$B,$B156)</f>
        <v>0</v>
      </c>
      <c r="N156" s="55">
        <f>SUMIFS($J:$J,$C:$C,Data!$B$7,$B:$B,$B156)</f>
        <v>0</v>
      </c>
      <c r="O156" s="55">
        <f>SUMIFS($J:$J,$C:$C,Data!$B$8,$B:$B,$B156)</f>
        <v>0</v>
      </c>
      <c r="P156" s="55">
        <f t="shared" si="34"/>
        <v>0</v>
      </c>
      <c r="Q156" s="55">
        <f t="shared" si="35"/>
        <v>0</v>
      </c>
      <c r="R156" s="25" t="b">
        <f>AND($L156="A",$C$5=Data!$G$24)</f>
        <v>0</v>
      </c>
      <c r="S156" s="25" t="b">
        <f>AND($L156="A",$C$5=Data!$G$23)</f>
        <v>0</v>
      </c>
      <c r="T156" s="55">
        <f t="shared" si="36"/>
        <v>0</v>
      </c>
      <c r="U156" s="55">
        <f t="shared" si="30"/>
        <v>0</v>
      </c>
      <c r="V156" s="25" t="b">
        <f>AND($L156="B",$C$6=Data!$G$24)</f>
        <v>0</v>
      </c>
      <c r="W156" s="25" t="b">
        <f>AND($L156="B",$C$6=Data!$G$23)</f>
        <v>0</v>
      </c>
      <c r="X156" s="55">
        <f t="shared" si="37"/>
        <v>0</v>
      </c>
      <c r="Y156" s="55">
        <f t="shared" si="31"/>
        <v>0</v>
      </c>
      <c r="Z156" s="25" t="b">
        <f>AND($L156="C",$C$7=Data!$G$24)</f>
        <v>0</v>
      </c>
      <c r="AA156" s="25" t="b">
        <f>AND($L156="C",$C$7=Data!$G$23)</f>
        <v>0</v>
      </c>
      <c r="AB156" s="55">
        <f t="shared" si="38"/>
        <v>0</v>
      </c>
      <c r="AC156" s="55">
        <f t="shared" si="32"/>
        <v>0</v>
      </c>
      <c r="AE156" s="55">
        <f t="shared" si="39"/>
        <v>0</v>
      </c>
      <c r="AG156" s="125" t="b">
        <f>OR(AND($C$5=Data!$G$24,K156="A"),AND($C$6=Data!$G$24,K156="B"),AND($C$7=Data!$G$24,K156="C"))*COUNTIFS(B:B,B156,K:K,K156,B:B,"&lt;&gt;"&amp;"",C:C,"&lt;&gt;"&amp;"")&gt;1</f>
        <v>0</v>
      </c>
      <c r="AH156" s="125" t="b">
        <f t="shared" si="40"/>
        <v>0</v>
      </c>
      <c r="AI156" s="55">
        <f t="shared" si="41"/>
        <v>0</v>
      </c>
    </row>
    <row r="157" spans="1:35" ht="30.75" customHeight="1" x14ac:dyDescent="0.25">
      <c r="A157" s="57"/>
      <c r="B157" s="57"/>
      <c r="C157" s="59"/>
      <c r="D157" s="119"/>
      <c r="E157" s="43"/>
      <c r="F157" s="43"/>
      <c r="G157" s="58"/>
      <c r="H157" s="123"/>
      <c r="I157" s="132"/>
      <c r="J157" s="135">
        <f t="shared" si="33"/>
        <v>0</v>
      </c>
      <c r="K157" s="64" t="str">
        <f t="shared" si="28"/>
        <v>0</v>
      </c>
      <c r="L157" s="65" t="str">
        <f t="shared" si="29"/>
        <v>0</v>
      </c>
      <c r="M157" s="55">
        <f>SUMIFS($J:$J,$C:$C,Data!$B$6,$B:$B,$B157)</f>
        <v>0</v>
      </c>
      <c r="N157" s="55">
        <f>SUMIFS($J:$J,$C:$C,Data!$B$7,$B:$B,$B157)</f>
        <v>0</v>
      </c>
      <c r="O157" s="55">
        <f>SUMIFS($J:$J,$C:$C,Data!$B$8,$B:$B,$B157)</f>
        <v>0</v>
      </c>
      <c r="P157" s="55">
        <f t="shared" si="34"/>
        <v>0</v>
      </c>
      <c r="Q157" s="55">
        <f t="shared" si="35"/>
        <v>0</v>
      </c>
      <c r="R157" s="25" t="b">
        <f>AND($L157="A",$C$5=Data!$G$24)</f>
        <v>0</v>
      </c>
      <c r="S157" s="25" t="b">
        <f>AND($L157="A",$C$5=Data!$G$23)</f>
        <v>0</v>
      </c>
      <c r="T157" s="55">
        <f t="shared" si="36"/>
        <v>0</v>
      </c>
      <c r="U157" s="55">
        <f t="shared" si="30"/>
        <v>0</v>
      </c>
      <c r="V157" s="25" t="b">
        <f>AND($L157="B",$C$6=Data!$G$24)</f>
        <v>0</v>
      </c>
      <c r="W157" s="25" t="b">
        <f>AND($L157="B",$C$6=Data!$G$23)</f>
        <v>0</v>
      </c>
      <c r="X157" s="55">
        <f t="shared" si="37"/>
        <v>0</v>
      </c>
      <c r="Y157" s="55">
        <f t="shared" si="31"/>
        <v>0</v>
      </c>
      <c r="Z157" s="25" t="b">
        <f>AND($L157="C",$C$7=Data!$G$24)</f>
        <v>0</v>
      </c>
      <c r="AA157" s="25" t="b">
        <f>AND($L157="C",$C$7=Data!$G$23)</f>
        <v>0</v>
      </c>
      <c r="AB157" s="55">
        <f t="shared" si="38"/>
        <v>0</v>
      </c>
      <c r="AC157" s="55">
        <f t="shared" si="32"/>
        <v>0</v>
      </c>
      <c r="AE157" s="55">
        <f t="shared" si="39"/>
        <v>0</v>
      </c>
      <c r="AG157" s="125" t="b">
        <f>OR(AND($C$5=Data!$G$24,K157="A"),AND($C$6=Data!$G$24,K157="B"),AND($C$7=Data!$G$24,K157="C"))*COUNTIFS(B:B,B157,K:K,K157,B:B,"&lt;&gt;"&amp;"",C:C,"&lt;&gt;"&amp;"")&gt;1</f>
        <v>0</v>
      </c>
      <c r="AH157" s="125" t="b">
        <f t="shared" si="40"/>
        <v>0</v>
      </c>
      <c r="AI157" s="55">
        <f t="shared" si="41"/>
        <v>0</v>
      </c>
    </row>
    <row r="158" spans="1:35" ht="30.75" customHeight="1" x14ac:dyDescent="0.25">
      <c r="A158" s="57"/>
      <c r="B158" s="57"/>
      <c r="C158" s="59"/>
      <c r="D158" s="119"/>
      <c r="E158" s="43"/>
      <c r="F158" s="43"/>
      <c r="G158" s="58"/>
      <c r="H158" s="123"/>
      <c r="I158" s="132"/>
      <c r="J158" s="135">
        <f t="shared" si="33"/>
        <v>0</v>
      </c>
      <c r="K158" s="64" t="str">
        <f t="shared" si="28"/>
        <v>0</v>
      </c>
      <c r="L158" s="65" t="str">
        <f t="shared" si="29"/>
        <v>0</v>
      </c>
      <c r="M158" s="55">
        <f>SUMIFS($J:$J,$C:$C,Data!$B$6,$B:$B,$B158)</f>
        <v>0</v>
      </c>
      <c r="N158" s="55">
        <f>SUMIFS($J:$J,$C:$C,Data!$B$7,$B:$B,$B158)</f>
        <v>0</v>
      </c>
      <c r="O158" s="55">
        <f>SUMIFS($J:$J,$C:$C,Data!$B$8,$B:$B,$B158)</f>
        <v>0</v>
      </c>
      <c r="P158" s="55">
        <f t="shared" si="34"/>
        <v>0</v>
      </c>
      <c r="Q158" s="55">
        <f t="shared" si="35"/>
        <v>0</v>
      </c>
      <c r="R158" s="25" t="b">
        <f>AND($L158="A",$C$5=Data!$G$24)</f>
        <v>0</v>
      </c>
      <c r="S158" s="25" t="b">
        <f>AND($L158="A",$C$5=Data!$G$23)</f>
        <v>0</v>
      </c>
      <c r="T158" s="55">
        <f t="shared" si="36"/>
        <v>0</v>
      </c>
      <c r="U158" s="55">
        <f t="shared" si="30"/>
        <v>0</v>
      </c>
      <c r="V158" s="25" t="b">
        <f>AND($L158="B",$C$6=Data!$G$24)</f>
        <v>0</v>
      </c>
      <c r="W158" s="25" t="b">
        <f>AND($L158="B",$C$6=Data!$G$23)</f>
        <v>0</v>
      </c>
      <c r="X158" s="55">
        <f t="shared" si="37"/>
        <v>0</v>
      </c>
      <c r="Y158" s="55">
        <f t="shared" si="31"/>
        <v>0</v>
      </c>
      <c r="Z158" s="25" t="b">
        <f>AND($L158="C",$C$7=Data!$G$24)</f>
        <v>0</v>
      </c>
      <c r="AA158" s="25" t="b">
        <f>AND($L158="C",$C$7=Data!$G$23)</f>
        <v>0</v>
      </c>
      <c r="AB158" s="55">
        <f t="shared" si="38"/>
        <v>0</v>
      </c>
      <c r="AC158" s="55">
        <f t="shared" si="32"/>
        <v>0</v>
      </c>
      <c r="AE158" s="55">
        <f t="shared" si="39"/>
        <v>0</v>
      </c>
      <c r="AG158" s="125" t="b">
        <f>OR(AND($C$5=Data!$G$24,K158="A"),AND($C$6=Data!$G$24,K158="B"),AND($C$7=Data!$G$24,K158="C"))*COUNTIFS(B:B,B158,K:K,K158,B:B,"&lt;&gt;"&amp;"",C:C,"&lt;&gt;"&amp;"")&gt;1</f>
        <v>0</v>
      </c>
      <c r="AH158" s="125" t="b">
        <f t="shared" si="40"/>
        <v>0</v>
      </c>
      <c r="AI158" s="55">
        <f t="shared" si="41"/>
        <v>0</v>
      </c>
    </row>
    <row r="159" spans="1:35" ht="30.75" customHeight="1" x14ac:dyDescent="0.25">
      <c r="A159" s="57"/>
      <c r="B159" s="57"/>
      <c r="C159" s="59"/>
      <c r="D159" s="119"/>
      <c r="E159" s="43"/>
      <c r="F159" s="43"/>
      <c r="G159" s="58"/>
      <c r="H159" s="123"/>
      <c r="I159" s="132"/>
      <c r="J159" s="135">
        <f t="shared" si="33"/>
        <v>0</v>
      </c>
      <c r="K159" s="64" t="str">
        <f t="shared" si="28"/>
        <v>0</v>
      </c>
      <c r="L159" s="65" t="str">
        <f t="shared" si="29"/>
        <v>0</v>
      </c>
      <c r="M159" s="55">
        <f>SUMIFS($J:$J,$C:$C,Data!$B$6,$B:$B,$B159)</f>
        <v>0</v>
      </c>
      <c r="N159" s="55">
        <f>SUMIFS($J:$J,$C:$C,Data!$B$7,$B:$B,$B159)</f>
        <v>0</v>
      </c>
      <c r="O159" s="55">
        <f>SUMIFS($J:$J,$C:$C,Data!$B$8,$B:$B,$B159)</f>
        <v>0</v>
      </c>
      <c r="P159" s="55">
        <f t="shared" si="34"/>
        <v>0</v>
      </c>
      <c r="Q159" s="55">
        <f t="shared" si="35"/>
        <v>0</v>
      </c>
      <c r="R159" s="25" t="b">
        <f>AND($L159="A",$C$5=Data!$G$24)</f>
        <v>0</v>
      </c>
      <c r="S159" s="25" t="b">
        <f>AND($L159="A",$C$5=Data!$G$23)</f>
        <v>0</v>
      </c>
      <c r="T159" s="55">
        <f t="shared" si="36"/>
        <v>0</v>
      </c>
      <c r="U159" s="55">
        <f t="shared" si="30"/>
        <v>0</v>
      </c>
      <c r="V159" s="25" t="b">
        <f>AND($L159="B",$C$6=Data!$G$24)</f>
        <v>0</v>
      </c>
      <c r="W159" s="25" t="b">
        <f>AND($L159="B",$C$6=Data!$G$23)</f>
        <v>0</v>
      </c>
      <c r="X159" s="55">
        <f t="shared" si="37"/>
        <v>0</v>
      </c>
      <c r="Y159" s="55">
        <f t="shared" si="31"/>
        <v>0</v>
      </c>
      <c r="Z159" s="25" t="b">
        <f>AND($L159="C",$C$7=Data!$G$24)</f>
        <v>0</v>
      </c>
      <c r="AA159" s="25" t="b">
        <f>AND($L159="C",$C$7=Data!$G$23)</f>
        <v>0</v>
      </c>
      <c r="AB159" s="55">
        <f t="shared" si="38"/>
        <v>0</v>
      </c>
      <c r="AC159" s="55">
        <f t="shared" si="32"/>
        <v>0</v>
      </c>
      <c r="AE159" s="55">
        <f t="shared" si="39"/>
        <v>0</v>
      </c>
      <c r="AG159" s="125" t="b">
        <f>OR(AND($C$5=Data!$G$24,K159="A"),AND($C$6=Data!$G$24,K159="B"),AND($C$7=Data!$G$24,K159="C"))*COUNTIFS(B:B,B159,K:K,K159,B:B,"&lt;&gt;"&amp;"",C:C,"&lt;&gt;"&amp;"")&gt;1</f>
        <v>0</v>
      </c>
      <c r="AH159" s="125" t="b">
        <f t="shared" si="40"/>
        <v>0</v>
      </c>
      <c r="AI159" s="55">
        <f t="shared" si="41"/>
        <v>0</v>
      </c>
    </row>
    <row r="160" spans="1:35" ht="30.75" customHeight="1" x14ac:dyDescent="0.25">
      <c r="A160" s="57"/>
      <c r="B160" s="57"/>
      <c r="C160" s="59"/>
      <c r="D160" s="119"/>
      <c r="E160" s="43"/>
      <c r="F160" s="43"/>
      <c r="G160" s="58"/>
      <c r="H160" s="123"/>
      <c r="I160" s="132"/>
      <c r="J160" s="135">
        <f t="shared" si="33"/>
        <v>0</v>
      </c>
      <c r="K160" s="64" t="str">
        <f t="shared" si="28"/>
        <v>0</v>
      </c>
      <c r="L160" s="65" t="str">
        <f t="shared" si="29"/>
        <v>0</v>
      </c>
      <c r="M160" s="55">
        <f>SUMIFS($J:$J,$C:$C,Data!$B$6,$B:$B,$B160)</f>
        <v>0</v>
      </c>
      <c r="N160" s="55">
        <f>SUMIFS($J:$J,$C:$C,Data!$B$7,$B:$B,$B160)</f>
        <v>0</v>
      </c>
      <c r="O160" s="55">
        <f>SUMIFS($J:$J,$C:$C,Data!$B$8,$B:$B,$B160)</f>
        <v>0</v>
      </c>
      <c r="P160" s="55">
        <f t="shared" si="34"/>
        <v>0</v>
      </c>
      <c r="Q160" s="55">
        <f t="shared" si="35"/>
        <v>0</v>
      </c>
      <c r="R160" s="25" t="b">
        <f>AND($L160="A",$C$5=Data!$G$24)</f>
        <v>0</v>
      </c>
      <c r="S160" s="25" t="b">
        <f>AND($L160="A",$C$5=Data!$G$23)</f>
        <v>0</v>
      </c>
      <c r="T160" s="55">
        <f t="shared" si="36"/>
        <v>0</v>
      </c>
      <c r="U160" s="55">
        <f t="shared" si="30"/>
        <v>0</v>
      </c>
      <c r="V160" s="25" t="b">
        <f>AND($L160="B",$C$6=Data!$G$24)</f>
        <v>0</v>
      </c>
      <c r="W160" s="25" t="b">
        <f>AND($L160="B",$C$6=Data!$G$23)</f>
        <v>0</v>
      </c>
      <c r="X160" s="55">
        <f t="shared" si="37"/>
        <v>0</v>
      </c>
      <c r="Y160" s="55">
        <f t="shared" si="31"/>
        <v>0</v>
      </c>
      <c r="Z160" s="25" t="b">
        <f>AND($L160="C",$C$7=Data!$G$24)</f>
        <v>0</v>
      </c>
      <c r="AA160" s="25" t="b">
        <f>AND($L160="C",$C$7=Data!$G$23)</f>
        <v>0</v>
      </c>
      <c r="AB160" s="55">
        <f t="shared" si="38"/>
        <v>0</v>
      </c>
      <c r="AC160" s="55">
        <f t="shared" si="32"/>
        <v>0</v>
      </c>
      <c r="AE160" s="55">
        <f t="shared" si="39"/>
        <v>0</v>
      </c>
      <c r="AG160" s="125" t="b">
        <f>OR(AND($C$5=Data!$G$24,K160="A"),AND($C$6=Data!$G$24,K160="B"),AND($C$7=Data!$G$24,K160="C"))*COUNTIFS(B:B,B160,K:K,K160,B:B,"&lt;&gt;"&amp;"",C:C,"&lt;&gt;"&amp;"")&gt;1</f>
        <v>0</v>
      </c>
      <c r="AH160" s="125" t="b">
        <f t="shared" si="40"/>
        <v>0</v>
      </c>
      <c r="AI160" s="55">
        <f t="shared" si="41"/>
        <v>0</v>
      </c>
    </row>
    <row r="161" spans="1:35" ht="30.75" customHeight="1" x14ac:dyDescent="0.25">
      <c r="A161" s="57"/>
      <c r="B161" s="57"/>
      <c r="C161" s="59"/>
      <c r="D161" s="119"/>
      <c r="E161" s="43"/>
      <c r="F161" s="43"/>
      <c r="G161" s="58"/>
      <c r="H161" s="123"/>
      <c r="I161" s="132"/>
      <c r="J161" s="135">
        <f t="shared" si="33"/>
        <v>0</v>
      </c>
      <c r="K161" s="64" t="str">
        <f t="shared" si="28"/>
        <v>0</v>
      </c>
      <c r="L161" s="65" t="str">
        <f t="shared" si="29"/>
        <v>0</v>
      </c>
      <c r="M161" s="55">
        <f>SUMIFS($J:$J,$C:$C,Data!$B$6,$B:$B,$B161)</f>
        <v>0</v>
      </c>
      <c r="N161" s="55">
        <f>SUMIFS($J:$J,$C:$C,Data!$B$7,$B:$B,$B161)</f>
        <v>0</v>
      </c>
      <c r="O161" s="55">
        <f>SUMIFS($J:$J,$C:$C,Data!$B$8,$B:$B,$B161)</f>
        <v>0</v>
      </c>
      <c r="P161" s="55">
        <f t="shared" si="34"/>
        <v>0</v>
      </c>
      <c r="Q161" s="55">
        <f t="shared" si="35"/>
        <v>0</v>
      </c>
      <c r="R161" s="25" t="b">
        <f>AND($L161="A",$C$5=Data!$G$24)</f>
        <v>0</v>
      </c>
      <c r="S161" s="25" t="b">
        <f>AND($L161="A",$C$5=Data!$G$23)</f>
        <v>0</v>
      </c>
      <c r="T161" s="55">
        <f t="shared" si="36"/>
        <v>0</v>
      </c>
      <c r="U161" s="55">
        <f t="shared" si="30"/>
        <v>0</v>
      </c>
      <c r="V161" s="25" t="b">
        <f>AND($L161="B",$C$6=Data!$G$24)</f>
        <v>0</v>
      </c>
      <c r="W161" s="25" t="b">
        <f>AND($L161="B",$C$6=Data!$G$23)</f>
        <v>0</v>
      </c>
      <c r="X161" s="55">
        <f t="shared" si="37"/>
        <v>0</v>
      </c>
      <c r="Y161" s="55">
        <f t="shared" si="31"/>
        <v>0</v>
      </c>
      <c r="Z161" s="25" t="b">
        <f>AND($L161="C",$C$7=Data!$G$24)</f>
        <v>0</v>
      </c>
      <c r="AA161" s="25" t="b">
        <f>AND($L161="C",$C$7=Data!$G$23)</f>
        <v>0</v>
      </c>
      <c r="AB161" s="55">
        <f t="shared" si="38"/>
        <v>0</v>
      </c>
      <c r="AC161" s="55">
        <f t="shared" si="32"/>
        <v>0</v>
      </c>
      <c r="AE161" s="55">
        <f t="shared" si="39"/>
        <v>0</v>
      </c>
      <c r="AG161" s="125" t="b">
        <f>OR(AND($C$5=Data!$G$24,K161="A"),AND($C$6=Data!$G$24,K161="B"),AND($C$7=Data!$G$24,K161="C"))*COUNTIFS(B:B,B161,K:K,K161,B:B,"&lt;&gt;"&amp;"",C:C,"&lt;&gt;"&amp;"")&gt;1</f>
        <v>0</v>
      </c>
      <c r="AH161" s="125" t="b">
        <f t="shared" si="40"/>
        <v>0</v>
      </c>
      <c r="AI161" s="55">
        <f t="shared" si="41"/>
        <v>0</v>
      </c>
    </row>
    <row r="162" spans="1:35" ht="30.75" customHeight="1" x14ac:dyDescent="0.25">
      <c r="A162" s="57"/>
      <c r="B162" s="57"/>
      <c r="C162" s="59"/>
      <c r="D162" s="119"/>
      <c r="E162" s="43"/>
      <c r="F162" s="43"/>
      <c r="G162" s="58"/>
      <c r="H162" s="123"/>
      <c r="I162" s="132"/>
      <c r="J162" s="135">
        <f t="shared" si="33"/>
        <v>0</v>
      </c>
      <c r="K162" s="64" t="str">
        <f t="shared" si="28"/>
        <v>0</v>
      </c>
      <c r="L162" s="65" t="str">
        <f t="shared" si="29"/>
        <v>0</v>
      </c>
      <c r="M162" s="55">
        <f>SUMIFS($J:$J,$C:$C,Data!$B$6,$B:$B,$B162)</f>
        <v>0</v>
      </c>
      <c r="N162" s="55">
        <f>SUMIFS($J:$J,$C:$C,Data!$B$7,$B:$B,$B162)</f>
        <v>0</v>
      </c>
      <c r="O162" s="55">
        <f>SUMIFS($J:$J,$C:$C,Data!$B$8,$B:$B,$B162)</f>
        <v>0</v>
      </c>
      <c r="P162" s="55">
        <f t="shared" si="34"/>
        <v>0</v>
      </c>
      <c r="Q162" s="55">
        <f t="shared" si="35"/>
        <v>0</v>
      </c>
      <c r="R162" s="25" t="b">
        <f>AND($L162="A",$C$5=Data!$G$24)</f>
        <v>0</v>
      </c>
      <c r="S162" s="25" t="b">
        <f>AND($L162="A",$C$5=Data!$G$23)</f>
        <v>0</v>
      </c>
      <c r="T162" s="55">
        <f t="shared" si="36"/>
        <v>0</v>
      </c>
      <c r="U162" s="55">
        <f t="shared" si="30"/>
        <v>0</v>
      </c>
      <c r="V162" s="25" t="b">
        <f>AND($L162="B",$C$6=Data!$G$24)</f>
        <v>0</v>
      </c>
      <c r="W162" s="25" t="b">
        <f>AND($L162="B",$C$6=Data!$G$23)</f>
        <v>0</v>
      </c>
      <c r="X162" s="55">
        <f t="shared" si="37"/>
        <v>0</v>
      </c>
      <c r="Y162" s="55">
        <f t="shared" si="31"/>
        <v>0</v>
      </c>
      <c r="Z162" s="25" t="b">
        <f>AND($L162="C",$C$7=Data!$G$24)</f>
        <v>0</v>
      </c>
      <c r="AA162" s="25" t="b">
        <f>AND($L162="C",$C$7=Data!$G$23)</f>
        <v>0</v>
      </c>
      <c r="AB162" s="55">
        <f t="shared" si="38"/>
        <v>0</v>
      </c>
      <c r="AC162" s="55">
        <f t="shared" si="32"/>
        <v>0</v>
      </c>
      <c r="AE162" s="55">
        <f t="shared" si="39"/>
        <v>0</v>
      </c>
      <c r="AG162" s="125" t="b">
        <f>OR(AND($C$5=Data!$G$24,K162="A"),AND($C$6=Data!$G$24,K162="B"),AND($C$7=Data!$G$24,K162="C"))*COUNTIFS(B:B,B162,K:K,K162,B:B,"&lt;&gt;"&amp;"",C:C,"&lt;&gt;"&amp;"")&gt;1</f>
        <v>0</v>
      </c>
      <c r="AH162" s="125" t="b">
        <f t="shared" si="40"/>
        <v>0</v>
      </c>
      <c r="AI162" s="55">
        <f t="shared" si="41"/>
        <v>0</v>
      </c>
    </row>
    <row r="163" spans="1:35" ht="30.75" customHeight="1" x14ac:dyDescent="0.25">
      <c r="A163" s="57"/>
      <c r="B163" s="57"/>
      <c r="C163" s="59"/>
      <c r="D163" s="119"/>
      <c r="E163" s="43"/>
      <c r="F163" s="43"/>
      <c r="G163" s="58"/>
      <c r="H163" s="123"/>
      <c r="I163" s="132"/>
      <c r="J163" s="135">
        <f t="shared" si="33"/>
        <v>0</v>
      </c>
      <c r="K163" s="64" t="str">
        <f t="shared" si="28"/>
        <v>0</v>
      </c>
      <c r="L163" s="65" t="str">
        <f t="shared" si="29"/>
        <v>0</v>
      </c>
      <c r="M163" s="55">
        <f>SUMIFS($J:$J,$C:$C,Data!$B$6,$B:$B,$B163)</f>
        <v>0</v>
      </c>
      <c r="N163" s="55">
        <f>SUMIFS($J:$J,$C:$C,Data!$B$7,$B:$B,$B163)</f>
        <v>0</v>
      </c>
      <c r="O163" s="55">
        <f>SUMIFS($J:$J,$C:$C,Data!$B$8,$B:$B,$B163)</f>
        <v>0</v>
      </c>
      <c r="P163" s="55">
        <f t="shared" si="34"/>
        <v>0</v>
      </c>
      <c r="Q163" s="55">
        <f t="shared" si="35"/>
        <v>0</v>
      </c>
      <c r="R163" s="25" t="b">
        <f>AND($L163="A",$C$5=Data!$G$24)</f>
        <v>0</v>
      </c>
      <c r="S163" s="25" t="b">
        <f>AND($L163="A",$C$5=Data!$G$23)</f>
        <v>0</v>
      </c>
      <c r="T163" s="55">
        <f t="shared" si="36"/>
        <v>0</v>
      </c>
      <c r="U163" s="55">
        <f t="shared" si="30"/>
        <v>0</v>
      </c>
      <c r="V163" s="25" t="b">
        <f>AND($L163="B",$C$6=Data!$G$24)</f>
        <v>0</v>
      </c>
      <c r="W163" s="25" t="b">
        <f>AND($L163="B",$C$6=Data!$G$23)</f>
        <v>0</v>
      </c>
      <c r="X163" s="55">
        <f t="shared" si="37"/>
        <v>0</v>
      </c>
      <c r="Y163" s="55">
        <f t="shared" si="31"/>
        <v>0</v>
      </c>
      <c r="Z163" s="25" t="b">
        <f>AND($L163="C",$C$7=Data!$G$24)</f>
        <v>0</v>
      </c>
      <c r="AA163" s="25" t="b">
        <f>AND($L163="C",$C$7=Data!$G$23)</f>
        <v>0</v>
      </c>
      <c r="AB163" s="55">
        <f t="shared" si="38"/>
        <v>0</v>
      </c>
      <c r="AC163" s="55">
        <f t="shared" si="32"/>
        <v>0</v>
      </c>
      <c r="AE163" s="55">
        <f t="shared" si="39"/>
        <v>0</v>
      </c>
      <c r="AG163" s="125" t="b">
        <f>OR(AND($C$5=Data!$G$24,K163="A"),AND($C$6=Data!$G$24,K163="B"),AND($C$7=Data!$G$24,K163="C"))*COUNTIFS(B:B,B163,K:K,K163,B:B,"&lt;&gt;"&amp;"",C:C,"&lt;&gt;"&amp;"")&gt;1</f>
        <v>0</v>
      </c>
      <c r="AH163" s="125" t="b">
        <f t="shared" si="40"/>
        <v>0</v>
      </c>
      <c r="AI163" s="55">
        <f t="shared" si="41"/>
        <v>0</v>
      </c>
    </row>
    <row r="164" spans="1:35" ht="30.75" customHeight="1" x14ac:dyDescent="0.25">
      <c r="A164" s="57"/>
      <c r="B164" s="57"/>
      <c r="C164" s="59"/>
      <c r="D164" s="119"/>
      <c r="E164" s="43"/>
      <c r="F164" s="43"/>
      <c r="G164" s="58"/>
      <c r="H164" s="123"/>
      <c r="I164" s="132"/>
      <c r="J164" s="135">
        <f t="shared" si="33"/>
        <v>0</v>
      </c>
      <c r="K164" s="64" t="str">
        <f t="shared" si="28"/>
        <v>0</v>
      </c>
      <c r="L164" s="65" t="str">
        <f t="shared" si="29"/>
        <v>0</v>
      </c>
      <c r="M164" s="55">
        <f>SUMIFS($J:$J,$C:$C,Data!$B$6,$B:$B,$B164)</f>
        <v>0</v>
      </c>
      <c r="N164" s="55">
        <f>SUMIFS($J:$J,$C:$C,Data!$B$7,$B:$B,$B164)</f>
        <v>0</v>
      </c>
      <c r="O164" s="55">
        <f>SUMIFS($J:$J,$C:$C,Data!$B$8,$B:$B,$B164)</f>
        <v>0</v>
      </c>
      <c r="P164" s="55">
        <f t="shared" si="34"/>
        <v>0</v>
      </c>
      <c r="Q164" s="55">
        <f t="shared" si="35"/>
        <v>0</v>
      </c>
      <c r="R164" s="25" t="b">
        <f>AND($L164="A",$C$5=Data!$G$24)</f>
        <v>0</v>
      </c>
      <c r="S164" s="25" t="b">
        <f>AND($L164="A",$C$5=Data!$G$23)</f>
        <v>0</v>
      </c>
      <c r="T164" s="55">
        <f t="shared" si="36"/>
        <v>0</v>
      </c>
      <c r="U164" s="55">
        <f t="shared" si="30"/>
        <v>0</v>
      </c>
      <c r="V164" s="25" t="b">
        <f>AND($L164="B",$C$6=Data!$G$24)</f>
        <v>0</v>
      </c>
      <c r="W164" s="25" t="b">
        <f>AND($L164="B",$C$6=Data!$G$23)</f>
        <v>0</v>
      </c>
      <c r="X164" s="55">
        <f t="shared" si="37"/>
        <v>0</v>
      </c>
      <c r="Y164" s="55">
        <f t="shared" si="31"/>
        <v>0</v>
      </c>
      <c r="Z164" s="25" t="b">
        <f>AND($L164="C",$C$7=Data!$G$24)</f>
        <v>0</v>
      </c>
      <c r="AA164" s="25" t="b">
        <f>AND($L164="C",$C$7=Data!$G$23)</f>
        <v>0</v>
      </c>
      <c r="AB164" s="55">
        <f t="shared" si="38"/>
        <v>0</v>
      </c>
      <c r="AC164" s="55">
        <f t="shared" si="32"/>
        <v>0</v>
      </c>
      <c r="AE164" s="55">
        <f t="shared" si="39"/>
        <v>0</v>
      </c>
      <c r="AG164" s="125" t="b">
        <f>OR(AND($C$5=Data!$G$24,K164="A"),AND($C$6=Data!$G$24,K164="B"),AND($C$7=Data!$G$24,K164="C"))*COUNTIFS(B:B,B164,K:K,K164,B:B,"&lt;&gt;"&amp;"",C:C,"&lt;&gt;"&amp;"")&gt;1</f>
        <v>0</v>
      </c>
      <c r="AH164" s="125" t="b">
        <f t="shared" si="40"/>
        <v>0</v>
      </c>
      <c r="AI164" s="55">
        <f t="shared" si="41"/>
        <v>0</v>
      </c>
    </row>
    <row r="165" spans="1:35" ht="30.75" customHeight="1" x14ac:dyDescent="0.25">
      <c r="A165" s="57"/>
      <c r="B165" s="57"/>
      <c r="C165" s="59"/>
      <c r="D165" s="119"/>
      <c r="E165" s="43"/>
      <c r="F165" s="43"/>
      <c r="G165" s="58"/>
      <c r="H165" s="123"/>
      <c r="I165" s="132"/>
      <c r="J165" s="135">
        <f t="shared" si="33"/>
        <v>0</v>
      </c>
      <c r="K165" s="64" t="str">
        <f t="shared" si="28"/>
        <v>0</v>
      </c>
      <c r="L165" s="65" t="str">
        <f t="shared" si="29"/>
        <v>0</v>
      </c>
      <c r="M165" s="55">
        <f>SUMIFS($J:$J,$C:$C,Data!$B$6,$B:$B,$B165)</f>
        <v>0</v>
      </c>
      <c r="N165" s="55">
        <f>SUMIFS($J:$J,$C:$C,Data!$B$7,$B:$B,$B165)</f>
        <v>0</v>
      </c>
      <c r="O165" s="55">
        <f>SUMIFS($J:$J,$C:$C,Data!$B$8,$B:$B,$B165)</f>
        <v>0</v>
      </c>
      <c r="P165" s="55">
        <f t="shared" si="34"/>
        <v>0</v>
      </c>
      <c r="Q165" s="55">
        <f t="shared" si="35"/>
        <v>0</v>
      </c>
      <c r="R165" s="25" t="b">
        <f>AND($L165="A",$C$5=Data!$G$24)</f>
        <v>0</v>
      </c>
      <c r="S165" s="25" t="b">
        <f>AND($L165="A",$C$5=Data!$G$23)</f>
        <v>0</v>
      </c>
      <c r="T165" s="55">
        <f t="shared" si="36"/>
        <v>0</v>
      </c>
      <c r="U165" s="55">
        <f t="shared" si="30"/>
        <v>0</v>
      </c>
      <c r="V165" s="25" t="b">
        <f>AND($L165="B",$C$6=Data!$G$24)</f>
        <v>0</v>
      </c>
      <c r="W165" s="25" t="b">
        <f>AND($L165="B",$C$6=Data!$G$23)</f>
        <v>0</v>
      </c>
      <c r="X165" s="55">
        <f t="shared" si="37"/>
        <v>0</v>
      </c>
      <c r="Y165" s="55">
        <f t="shared" si="31"/>
        <v>0</v>
      </c>
      <c r="Z165" s="25" t="b">
        <f>AND($L165="C",$C$7=Data!$G$24)</f>
        <v>0</v>
      </c>
      <c r="AA165" s="25" t="b">
        <f>AND($L165="C",$C$7=Data!$G$23)</f>
        <v>0</v>
      </c>
      <c r="AB165" s="55">
        <f t="shared" si="38"/>
        <v>0</v>
      </c>
      <c r="AC165" s="55">
        <f t="shared" si="32"/>
        <v>0</v>
      </c>
      <c r="AE165" s="55">
        <f t="shared" si="39"/>
        <v>0</v>
      </c>
      <c r="AG165" s="125" t="b">
        <f>OR(AND($C$5=Data!$G$24,K165="A"),AND($C$6=Data!$G$24,K165="B"),AND($C$7=Data!$G$24,K165="C"))*COUNTIFS(B:B,B165,K:K,K165,B:B,"&lt;&gt;"&amp;"",C:C,"&lt;&gt;"&amp;"")&gt;1</f>
        <v>0</v>
      </c>
      <c r="AH165" s="125" t="b">
        <f t="shared" si="40"/>
        <v>0</v>
      </c>
      <c r="AI165" s="55">
        <f t="shared" si="41"/>
        <v>0</v>
      </c>
    </row>
    <row r="166" spans="1:35" ht="30.75" customHeight="1" x14ac:dyDescent="0.25">
      <c r="A166" s="57"/>
      <c r="B166" s="57"/>
      <c r="C166" s="59"/>
      <c r="D166" s="119"/>
      <c r="E166" s="43"/>
      <c r="F166" s="43"/>
      <c r="G166" s="58"/>
      <c r="H166" s="123"/>
      <c r="I166" s="132"/>
      <c r="J166" s="135">
        <f t="shared" si="33"/>
        <v>0</v>
      </c>
      <c r="K166" s="64" t="str">
        <f t="shared" si="28"/>
        <v>0</v>
      </c>
      <c r="L166" s="65" t="str">
        <f t="shared" si="29"/>
        <v>0</v>
      </c>
      <c r="M166" s="55">
        <f>SUMIFS($J:$J,$C:$C,Data!$B$6,$B:$B,$B166)</f>
        <v>0</v>
      </c>
      <c r="N166" s="55">
        <f>SUMIFS($J:$J,$C:$C,Data!$B$7,$B:$B,$B166)</f>
        <v>0</v>
      </c>
      <c r="O166" s="55">
        <f>SUMIFS($J:$J,$C:$C,Data!$B$8,$B:$B,$B166)</f>
        <v>0</v>
      </c>
      <c r="P166" s="55">
        <f t="shared" si="34"/>
        <v>0</v>
      </c>
      <c r="Q166" s="55">
        <f t="shared" si="35"/>
        <v>0</v>
      </c>
      <c r="R166" s="25" t="b">
        <f>AND($L166="A",$C$5=Data!$G$24)</f>
        <v>0</v>
      </c>
      <c r="S166" s="25" t="b">
        <f>AND($L166="A",$C$5=Data!$G$23)</f>
        <v>0</v>
      </c>
      <c r="T166" s="55">
        <f t="shared" si="36"/>
        <v>0</v>
      </c>
      <c r="U166" s="55">
        <f t="shared" si="30"/>
        <v>0</v>
      </c>
      <c r="V166" s="25" t="b">
        <f>AND($L166="B",$C$6=Data!$G$24)</f>
        <v>0</v>
      </c>
      <c r="W166" s="25" t="b">
        <f>AND($L166="B",$C$6=Data!$G$23)</f>
        <v>0</v>
      </c>
      <c r="X166" s="55">
        <f t="shared" si="37"/>
        <v>0</v>
      </c>
      <c r="Y166" s="55">
        <f t="shared" si="31"/>
        <v>0</v>
      </c>
      <c r="Z166" s="25" t="b">
        <f>AND($L166="C",$C$7=Data!$G$24)</f>
        <v>0</v>
      </c>
      <c r="AA166" s="25" t="b">
        <f>AND($L166="C",$C$7=Data!$G$23)</f>
        <v>0</v>
      </c>
      <c r="AB166" s="55">
        <f t="shared" si="38"/>
        <v>0</v>
      </c>
      <c r="AC166" s="55">
        <f t="shared" si="32"/>
        <v>0</v>
      </c>
      <c r="AE166" s="55">
        <f t="shared" si="39"/>
        <v>0</v>
      </c>
      <c r="AG166" s="125" t="b">
        <f>OR(AND($C$5=Data!$G$24,K166="A"),AND($C$6=Data!$G$24,K166="B"),AND($C$7=Data!$G$24,K166="C"))*COUNTIFS(B:B,B166,K:K,K166,B:B,"&lt;&gt;"&amp;"",C:C,"&lt;&gt;"&amp;"")&gt;1</f>
        <v>0</v>
      </c>
      <c r="AH166" s="125" t="b">
        <f t="shared" si="40"/>
        <v>0</v>
      </c>
      <c r="AI166" s="55">
        <f t="shared" si="41"/>
        <v>0</v>
      </c>
    </row>
    <row r="167" spans="1:35" ht="30.75" customHeight="1" x14ac:dyDescent="0.25">
      <c r="A167" s="57"/>
      <c r="B167" s="57"/>
      <c r="C167" s="59"/>
      <c r="D167" s="119"/>
      <c r="E167" s="43"/>
      <c r="F167" s="43"/>
      <c r="G167" s="58"/>
      <c r="H167" s="123"/>
      <c r="I167" s="132"/>
      <c r="J167" s="135">
        <f t="shared" si="33"/>
        <v>0</v>
      </c>
      <c r="K167" s="64" t="str">
        <f t="shared" si="28"/>
        <v>0</v>
      </c>
      <c r="L167" s="65" t="str">
        <f t="shared" si="29"/>
        <v>0</v>
      </c>
      <c r="M167" s="55">
        <f>SUMIFS($J:$J,$C:$C,Data!$B$6,$B:$B,$B167)</f>
        <v>0</v>
      </c>
      <c r="N167" s="55">
        <f>SUMIFS($J:$J,$C:$C,Data!$B$7,$B:$B,$B167)</f>
        <v>0</v>
      </c>
      <c r="O167" s="55">
        <f>SUMIFS($J:$J,$C:$C,Data!$B$8,$B:$B,$B167)</f>
        <v>0</v>
      </c>
      <c r="P167" s="55">
        <f t="shared" si="34"/>
        <v>0</v>
      </c>
      <c r="Q167" s="55">
        <f t="shared" si="35"/>
        <v>0</v>
      </c>
      <c r="R167" s="25" t="b">
        <f>AND($L167="A",$C$5=Data!$G$24)</f>
        <v>0</v>
      </c>
      <c r="S167" s="25" t="b">
        <f>AND($L167="A",$C$5=Data!$G$23)</f>
        <v>0</v>
      </c>
      <c r="T167" s="55">
        <f t="shared" si="36"/>
        <v>0</v>
      </c>
      <c r="U167" s="55">
        <f t="shared" si="30"/>
        <v>0</v>
      </c>
      <c r="V167" s="25" t="b">
        <f>AND($L167="B",$C$6=Data!$G$24)</f>
        <v>0</v>
      </c>
      <c r="W167" s="25" t="b">
        <f>AND($L167="B",$C$6=Data!$G$23)</f>
        <v>0</v>
      </c>
      <c r="X167" s="55">
        <f t="shared" si="37"/>
        <v>0</v>
      </c>
      <c r="Y167" s="55">
        <f t="shared" si="31"/>
        <v>0</v>
      </c>
      <c r="Z167" s="25" t="b">
        <f>AND($L167="C",$C$7=Data!$G$24)</f>
        <v>0</v>
      </c>
      <c r="AA167" s="25" t="b">
        <f>AND($L167="C",$C$7=Data!$G$23)</f>
        <v>0</v>
      </c>
      <c r="AB167" s="55">
        <f t="shared" si="38"/>
        <v>0</v>
      </c>
      <c r="AC167" s="55">
        <f t="shared" si="32"/>
        <v>0</v>
      </c>
      <c r="AE167" s="55">
        <f t="shared" si="39"/>
        <v>0</v>
      </c>
      <c r="AG167" s="125" t="b">
        <f>OR(AND($C$5=Data!$G$24,K167="A"),AND($C$6=Data!$G$24,K167="B"),AND($C$7=Data!$G$24,K167="C"))*COUNTIFS(B:B,B167,K:K,K167,B:B,"&lt;&gt;"&amp;"",C:C,"&lt;&gt;"&amp;"")&gt;1</f>
        <v>0</v>
      </c>
      <c r="AH167" s="125" t="b">
        <f t="shared" si="40"/>
        <v>0</v>
      </c>
      <c r="AI167" s="55">
        <f t="shared" si="41"/>
        <v>0</v>
      </c>
    </row>
    <row r="168" spans="1:35" ht="30.75" customHeight="1" x14ac:dyDescent="0.25">
      <c r="A168" s="57"/>
      <c r="B168" s="57"/>
      <c r="C168" s="59"/>
      <c r="D168" s="119"/>
      <c r="E168" s="43"/>
      <c r="F168" s="43"/>
      <c r="G168" s="58"/>
      <c r="H168" s="123"/>
      <c r="I168" s="132"/>
      <c r="J168" s="135">
        <f t="shared" si="33"/>
        <v>0</v>
      </c>
      <c r="K168" s="64" t="str">
        <f t="shared" si="28"/>
        <v>0</v>
      </c>
      <c r="L168" s="65" t="str">
        <f t="shared" si="29"/>
        <v>0</v>
      </c>
      <c r="M168" s="55">
        <f>SUMIFS($J:$J,$C:$C,Data!$B$6,$B:$B,$B168)</f>
        <v>0</v>
      </c>
      <c r="N168" s="55">
        <f>SUMIFS($J:$J,$C:$C,Data!$B$7,$B:$B,$B168)</f>
        <v>0</v>
      </c>
      <c r="O168" s="55">
        <f>SUMIFS($J:$J,$C:$C,Data!$B$8,$B:$B,$B168)</f>
        <v>0</v>
      </c>
      <c r="P168" s="55">
        <f t="shared" si="34"/>
        <v>0</v>
      </c>
      <c r="Q168" s="55">
        <f t="shared" si="35"/>
        <v>0</v>
      </c>
      <c r="R168" s="25" t="b">
        <f>AND($L168="A",$C$5=Data!$G$24)</f>
        <v>0</v>
      </c>
      <c r="S168" s="25" t="b">
        <f>AND($L168="A",$C$5=Data!$G$23)</f>
        <v>0</v>
      </c>
      <c r="T168" s="55">
        <f t="shared" si="36"/>
        <v>0</v>
      </c>
      <c r="U168" s="55">
        <f t="shared" si="30"/>
        <v>0</v>
      </c>
      <c r="V168" s="25" t="b">
        <f>AND($L168="B",$C$6=Data!$G$24)</f>
        <v>0</v>
      </c>
      <c r="W168" s="25" t="b">
        <f>AND($L168="B",$C$6=Data!$G$23)</f>
        <v>0</v>
      </c>
      <c r="X168" s="55">
        <f t="shared" si="37"/>
        <v>0</v>
      </c>
      <c r="Y168" s="55">
        <f t="shared" si="31"/>
        <v>0</v>
      </c>
      <c r="Z168" s="25" t="b">
        <f>AND($L168="C",$C$7=Data!$G$24)</f>
        <v>0</v>
      </c>
      <c r="AA168" s="25" t="b">
        <f>AND($L168="C",$C$7=Data!$G$23)</f>
        <v>0</v>
      </c>
      <c r="AB168" s="55">
        <f t="shared" si="38"/>
        <v>0</v>
      </c>
      <c r="AC168" s="55">
        <f t="shared" si="32"/>
        <v>0</v>
      </c>
      <c r="AE168" s="55">
        <f t="shared" si="39"/>
        <v>0</v>
      </c>
      <c r="AG168" s="125" t="b">
        <f>OR(AND($C$5=Data!$G$24,K168="A"),AND($C$6=Data!$G$24,K168="B"),AND($C$7=Data!$G$24,K168="C"))*COUNTIFS(B:B,B168,K:K,K168,B:B,"&lt;&gt;"&amp;"",C:C,"&lt;&gt;"&amp;"")&gt;1</f>
        <v>0</v>
      </c>
      <c r="AH168" s="125" t="b">
        <f t="shared" si="40"/>
        <v>0</v>
      </c>
      <c r="AI168" s="55">
        <f t="shared" si="41"/>
        <v>0</v>
      </c>
    </row>
    <row r="169" spans="1:35" ht="30.75" customHeight="1" x14ac:dyDescent="0.25">
      <c r="A169" s="57"/>
      <c r="B169" s="57"/>
      <c r="C169" s="59"/>
      <c r="D169" s="119"/>
      <c r="E169" s="43"/>
      <c r="F169" s="43"/>
      <c r="G169" s="58"/>
      <c r="H169" s="123"/>
      <c r="I169" s="132"/>
      <c r="J169" s="135">
        <f t="shared" si="33"/>
        <v>0</v>
      </c>
      <c r="K169" s="64" t="str">
        <f t="shared" si="28"/>
        <v>0</v>
      </c>
      <c r="L169" s="65" t="str">
        <f t="shared" si="29"/>
        <v>0</v>
      </c>
      <c r="M169" s="55">
        <f>SUMIFS($J:$J,$C:$C,Data!$B$6,$B:$B,$B169)</f>
        <v>0</v>
      </c>
      <c r="N169" s="55">
        <f>SUMIFS($J:$J,$C:$C,Data!$B$7,$B:$B,$B169)</f>
        <v>0</v>
      </c>
      <c r="O169" s="55">
        <f>SUMIFS($J:$J,$C:$C,Data!$B$8,$B:$B,$B169)</f>
        <v>0</v>
      </c>
      <c r="P169" s="55">
        <f t="shared" si="34"/>
        <v>0</v>
      </c>
      <c r="Q169" s="55">
        <f t="shared" si="35"/>
        <v>0</v>
      </c>
      <c r="R169" s="25" t="b">
        <f>AND($L169="A",$C$5=Data!$G$24)</f>
        <v>0</v>
      </c>
      <c r="S169" s="25" t="b">
        <f>AND($L169="A",$C$5=Data!$G$23)</f>
        <v>0</v>
      </c>
      <c r="T169" s="55">
        <f t="shared" si="36"/>
        <v>0</v>
      </c>
      <c r="U169" s="55">
        <f t="shared" si="30"/>
        <v>0</v>
      </c>
      <c r="V169" s="25" t="b">
        <f>AND($L169="B",$C$6=Data!$G$24)</f>
        <v>0</v>
      </c>
      <c r="W169" s="25" t="b">
        <f>AND($L169="B",$C$6=Data!$G$23)</f>
        <v>0</v>
      </c>
      <c r="X169" s="55">
        <f t="shared" si="37"/>
        <v>0</v>
      </c>
      <c r="Y169" s="55">
        <f t="shared" si="31"/>
        <v>0</v>
      </c>
      <c r="Z169" s="25" t="b">
        <f>AND($L169="C",$C$7=Data!$G$24)</f>
        <v>0</v>
      </c>
      <c r="AA169" s="25" t="b">
        <f>AND($L169="C",$C$7=Data!$G$23)</f>
        <v>0</v>
      </c>
      <c r="AB169" s="55">
        <f t="shared" si="38"/>
        <v>0</v>
      </c>
      <c r="AC169" s="55">
        <f t="shared" si="32"/>
        <v>0</v>
      </c>
      <c r="AE169" s="55">
        <f t="shared" si="39"/>
        <v>0</v>
      </c>
      <c r="AG169" s="125" t="b">
        <f>OR(AND($C$5=Data!$G$24,K169="A"),AND($C$6=Data!$G$24,K169="B"),AND($C$7=Data!$G$24,K169="C"))*COUNTIFS(B:B,B169,K:K,K169,B:B,"&lt;&gt;"&amp;"",C:C,"&lt;&gt;"&amp;"")&gt;1</f>
        <v>0</v>
      </c>
      <c r="AH169" s="125" t="b">
        <f t="shared" si="40"/>
        <v>0</v>
      </c>
      <c r="AI169" s="55">
        <f t="shared" si="41"/>
        <v>0</v>
      </c>
    </row>
    <row r="170" spans="1:35" ht="30.75" customHeight="1" x14ac:dyDescent="0.25">
      <c r="A170" s="57"/>
      <c r="B170" s="57"/>
      <c r="C170" s="59"/>
      <c r="D170" s="119"/>
      <c r="E170" s="43"/>
      <c r="F170" s="43"/>
      <c r="G170" s="58"/>
      <c r="H170" s="123"/>
      <c r="I170" s="132"/>
      <c r="J170" s="135">
        <f t="shared" si="33"/>
        <v>0</v>
      </c>
      <c r="K170" s="64" t="str">
        <f t="shared" si="28"/>
        <v>0</v>
      </c>
      <c r="L170" s="65" t="str">
        <f t="shared" si="29"/>
        <v>0</v>
      </c>
      <c r="M170" s="55">
        <f>SUMIFS($J:$J,$C:$C,Data!$B$6,$B:$B,$B170)</f>
        <v>0</v>
      </c>
      <c r="N170" s="55">
        <f>SUMIFS($J:$J,$C:$C,Data!$B$7,$B:$B,$B170)</f>
        <v>0</v>
      </c>
      <c r="O170" s="55">
        <f>SUMIFS($J:$J,$C:$C,Data!$B$8,$B:$B,$B170)</f>
        <v>0</v>
      </c>
      <c r="P170" s="55">
        <f t="shared" si="34"/>
        <v>0</v>
      </c>
      <c r="Q170" s="55">
        <f t="shared" si="35"/>
        <v>0</v>
      </c>
      <c r="R170" s="25" t="b">
        <f>AND($L170="A",$C$5=Data!$G$24)</f>
        <v>0</v>
      </c>
      <c r="S170" s="25" t="b">
        <f>AND($L170="A",$C$5=Data!$G$23)</f>
        <v>0</v>
      </c>
      <c r="T170" s="55">
        <f t="shared" si="36"/>
        <v>0</v>
      </c>
      <c r="U170" s="55">
        <f t="shared" si="30"/>
        <v>0</v>
      </c>
      <c r="V170" s="25" t="b">
        <f>AND($L170="B",$C$6=Data!$G$24)</f>
        <v>0</v>
      </c>
      <c r="W170" s="25" t="b">
        <f>AND($L170="B",$C$6=Data!$G$23)</f>
        <v>0</v>
      </c>
      <c r="X170" s="55">
        <f t="shared" si="37"/>
        <v>0</v>
      </c>
      <c r="Y170" s="55">
        <f t="shared" si="31"/>
        <v>0</v>
      </c>
      <c r="Z170" s="25" t="b">
        <f>AND($L170="C",$C$7=Data!$G$24)</f>
        <v>0</v>
      </c>
      <c r="AA170" s="25" t="b">
        <f>AND($L170="C",$C$7=Data!$G$23)</f>
        <v>0</v>
      </c>
      <c r="AB170" s="55">
        <f t="shared" si="38"/>
        <v>0</v>
      </c>
      <c r="AC170" s="55">
        <f t="shared" si="32"/>
        <v>0</v>
      </c>
      <c r="AE170" s="55">
        <f t="shared" si="39"/>
        <v>0</v>
      </c>
      <c r="AG170" s="125" t="b">
        <f>OR(AND($C$5=Data!$G$24,K170="A"),AND($C$6=Data!$G$24,K170="B"),AND($C$7=Data!$G$24,K170="C"))*COUNTIFS(B:B,B170,K:K,K170,B:B,"&lt;&gt;"&amp;"",C:C,"&lt;&gt;"&amp;"")&gt;1</f>
        <v>0</v>
      </c>
      <c r="AH170" s="125" t="b">
        <f t="shared" si="40"/>
        <v>0</v>
      </c>
      <c r="AI170" s="55">
        <f t="shared" si="41"/>
        <v>0</v>
      </c>
    </row>
    <row r="171" spans="1:35" ht="30.75" customHeight="1" x14ac:dyDescent="0.25">
      <c r="A171" s="57"/>
      <c r="B171" s="57"/>
      <c r="C171" s="59"/>
      <c r="D171" s="119"/>
      <c r="E171" s="43"/>
      <c r="F171" s="43"/>
      <c r="G171" s="58"/>
      <c r="H171" s="123"/>
      <c r="I171" s="132"/>
      <c r="J171" s="135">
        <f t="shared" si="33"/>
        <v>0</v>
      </c>
      <c r="K171" s="64" t="str">
        <f t="shared" si="28"/>
        <v>0</v>
      </c>
      <c r="L171" s="65" t="str">
        <f t="shared" si="29"/>
        <v>0</v>
      </c>
      <c r="M171" s="55">
        <f>SUMIFS($J:$J,$C:$C,Data!$B$6,$B:$B,$B171)</f>
        <v>0</v>
      </c>
      <c r="N171" s="55">
        <f>SUMIFS($J:$J,$C:$C,Data!$B$7,$B:$B,$B171)</f>
        <v>0</v>
      </c>
      <c r="O171" s="55">
        <f>SUMIFS($J:$J,$C:$C,Data!$B$8,$B:$B,$B171)</f>
        <v>0</v>
      </c>
      <c r="P171" s="55">
        <f t="shared" si="34"/>
        <v>0</v>
      </c>
      <c r="Q171" s="55">
        <f t="shared" si="35"/>
        <v>0</v>
      </c>
      <c r="R171" s="25" t="b">
        <f>AND($L171="A",$C$5=Data!$G$24)</f>
        <v>0</v>
      </c>
      <c r="S171" s="25" t="b">
        <f>AND($L171="A",$C$5=Data!$G$23)</f>
        <v>0</v>
      </c>
      <c r="T171" s="55">
        <f t="shared" si="36"/>
        <v>0</v>
      </c>
      <c r="U171" s="55">
        <f t="shared" si="30"/>
        <v>0</v>
      </c>
      <c r="V171" s="25" t="b">
        <f>AND($L171="B",$C$6=Data!$G$24)</f>
        <v>0</v>
      </c>
      <c r="W171" s="25" t="b">
        <f>AND($L171="B",$C$6=Data!$G$23)</f>
        <v>0</v>
      </c>
      <c r="X171" s="55">
        <f t="shared" si="37"/>
        <v>0</v>
      </c>
      <c r="Y171" s="55">
        <f t="shared" si="31"/>
        <v>0</v>
      </c>
      <c r="Z171" s="25" t="b">
        <f>AND($L171="C",$C$7=Data!$G$24)</f>
        <v>0</v>
      </c>
      <c r="AA171" s="25" t="b">
        <f>AND($L171="C",$C$7=Data!$G$23)</f>
        <v>0</v>
      </c>
      <c r="AB171" s="55">
        <f t="shared" si="38"/>
        <v>0</v>
      </c>
      <c r="AC171" s="55">
        <f t="shared" si="32"/>
        <v>0</v>
      </c>
      <c r="AE171" s="55">
        <f t="shared" si="39"/>
        <v>0</v>
      </c>
      <c r="AG171" s="125" t="b">
        <f>OR(AND($C$5=Data!$G$24,K171="A"),AND($C$6=Data!$G$24,K171="B"),AND($C$7=Data!$G$24,K171="C"))*COUNTIFS(B:B,B171,K:K,K171,B:B,"&lt;&gt;"&amp;"",C:C,"&lt;&gt;"&amp;"")&gt;1</f>
        <v>0</v>
      </c>
      <c r="AH171" s="125" t="b">
        <f t="shared" si="40"/>
        <v>0</v>
      </c>
      <c r="AI171" s="55">
        <f t="shared" si="41"/>
        <v>0</v>
      </c>
    </row>
    <row r="172" spans="1:35" ht="30.75" customHeight="1" x14ac:dyDescent="0.25">
      <c r="A172" s="57"/>
      <c r="B172" s="57"/>
      <c r="C172" s="59"/>
      <c r="D172" s="119"/>
      <c r="E172" s="43"/>
      <c r="F172" s="43"/>
      <c r="G172" s="58"/>
      <c r="H172" s="123"/>
      <c r="I172" s="132"/>
      <c r="J172" s="135">
        <f t="shared" si="33"/>
        <v>0</v>
      </c>
      <c r="K172" s="64" t="str">
        <f t="shared" si="28"/>
        <v>0</v>
      </c>
      <c r="L172" s="65" t="str">
        <f t="shared" si="29"/>
        <v>0</v>
      </c>
      <c r="M172" s="55">
        <f>SUMIFS($J:$J,$C:$C,Data!$B$6,$B:$B,$B172)</f>
        <v>0</v>
      </c>
      <c r="N172" s="55">
        <f>SUMIFS($J:$J,$C:$C,Data!$B$7,$B:$B,$B172)</f>
        <v>0</v>
      </c>
      <c r="O172" s="55">
        <f>SUMIFS($J:$J,$C:$C,Data!$B$8,$B:$B,$B172)</f>
        <v>0</v>
      </c>
      <c r="P172" s="55">
        <f t="shared" si="34"/>
        <v>0</v>
      </c>
      <c r="Q172" s="55">
        <f t="shared" si="35"/>
        <v>0</v>
      </c>
      <c r="R172" s="25" t="b">
        <f>AND($L172="A",$C$5=Data!$G$24)</f>
        <v>0</v>
      </c>
      <c r="S172" s="25" t="b">
        <f>AND($L172="A",$C$5=Data!$G$23)</f>
        <v>0</v>
      </c>
      <c r="T172" s="55">
        <f t="shared" si="36"/>
        <v>0</v>
      </c>
      <c r="U172" s="55">
        <f t="shared" si="30"/>
        <v>0</v>
      </c>
      <c r="V172" s="25" t="b">
        <f>AND($L172="B",$C$6=Data!$G$24)</f>
        <v>0</v>
      </c>
      <c r="W172" s="25" t="b">
        <f>AND($L172="B",$C$6=Data!$G$23)</f>
        <v>0</v>
      </c>
      <c r="X172" s="55">
        <f t="shared" si="37"/>
        <v>0</v>
      </c>
      <c r="Y172" s="55">
        <f t="shared" si="31"/>
        <v>0</v>
      </c>
      <c r="Z172" s="25" t="b">
        <f>AND($L172="C",$C$7=Data!$G$24)</f>
        <v>0</v>
      </c>
      <c r="AA172" s="25" t="b">
        <f>AND($L172="C",$C$7=Data!$G$23)</f>
        <v>0</v>
      </c>
      <c r="AB172" s="55">
        <f t="shared" si="38"/>
        <v>0</v>
      </c>
      <c r="AC172" s="55">
        <f t="shared" si="32"/>
        <v>0</v>
      </c>
      <c r="AE172" s="55">
        <f t="shared" si="39"/>
        <v>0</v>
      </c>
      <c r="AG172" s="125" t="b">
        <f>OR(AND($C$5=Data!$G$24,K172="A"),AND($C$6=Data!$G$24,K172="B"),AND($C$7=Data!$G$24,K172="C"))*COUNTIFS(B:B,B172,K:K,K172,B:B,"&lt;&gt;"&amp;"",C:C,"&lt;&gt;"&amp;"")&gt;1</f>
        <v>0</v>
      </c>
      <c r="AH172" s="125" t="b">
        <f t="shared" si="40"/>
        <v>0</v>
      </c>
      <c r="AI172" s="55">
        <f t="shared" si="41"/>
        <v>0</v>
      </c>
    </row>
    <row r="173" spans="1:35" ht="30.75" customHeight="1" x14ac:dyDescent="0.25">
      <c r="A173" s="57"/>
      <c r="B173" s="57"/>
      <c r="C173" s="59"/>
      <c r="D173" s="119"/>
      <c r="E173" s="43"/>
      <c r="F173" s="43"/>
      <c r="G173" s="58"/>
      <c r="H173" s="123"/>
      <c r="I173" s="132"/>
      <c r="J173" s="135">
        <f t="shared" si="33"/>
        <v>0</v>
      </c>
      <c r="K173" s="64" t="str">
        <f t="shared" si="28"/>
        <v>0</v>
      </c>
      <c r="L173" s="65" t="str">
        <f t="shared" si="29"/>
        <v>0</v>
      </c>
      <c r="M173" s="55">
        <f>SUMIFS($J:$J,$C:$C,Data!$B$6,$B:$B,$B173)</f>
        <v>0</v>
      </c>
      <c r="N173" s="55">
        <f>SUMIFS($J:$J,$C:$C,Data!$B$7,$B:$B,$B173)</f>
        <v>0</v>
      </c>
      <c r="O173" s="55">
        <f>SUMIFS($J:$J,$C:$C,Data!$B$8,$B:$B,$B173)</f>
        <v>0</v>
      </c>
      <c r="P173" s="55">
        <f t="shared" si="34"/>
        <v>0</v>
      </c>
      <c r="Q173" s="55">
        <f t="shared" si="35"/>
        <v>0</v>
      </c>
      <c r="R173" s="25" t="b">
        <f>AND($L173="A",$C$5=Data!$G$24)</f>
        <v>0</v>
      </c>
      <c r="S173" s="25" t="b">
        <f>AND($L173="A",$C$5=Data!$G$23)</f>
        <v>0</v>
      </c>
      <c r="T173" s="55">
        <f t="shared" si="36"/>
        <v>0</v>
      </c>
      <c r="U173" s="55">
        <f t="shared" si="30"/>
        <v>0</v>
      </c>
      <c r="V173" s="25" t="b">
        <f>AND($L173="B",$C$6=Data!$G$24)</f>
        <v>0</v>
      </c>
      <c r="W173" s="25" t="b">
        <f>AND($L173="B",$C$6=Data!$G$23)</f>
        <v>0</v>
      </c>
      <c r="X173" s="55">
        <f t="shared" si="37"/>
        <v>0</v>
      </c>
      <c r="Y173" s="55">
        <f t="shared" si="31"/>
        <v>0</v>
      </c>
      <c r="Z173" s="25" t="b">
        <f>AND($L173="C",$C$7=Data!$G$24)</f>
        <v>0</v>
      </c>
      <c r="AA173" s="25" t="b">
        <f>AND($L173="C",$C$7=Data!$G$23)</f>
        <v>0</v>
      </c>
      <c r="AB173" s="55">
        <f t="shared" si="38"/>
        <v>0</v>
      </c>
      <c r="AC173" s="55">
        <f t="shared" si="32"/>
        <v>0</v>
      </c>
      <c r="AE173" s="55">
        <f t="shared" si="39"/>
        <v>0</v>
      </c>
      <c r="AG173" s="125" t="b">
        <f>OR(AND($C$5=Data!$G$24,K173="A"),AND($C$6=Data!$G$24,K173="B"),AND($C$7=Data!$G$24,K173="C"))*COUNTIFS(B:B,B173,K:K,K173,B:B,"&lt;&gt;"&amp;"",C:C,"&lt;&gt;"&amp;"")&gt;1</f>
        <v>0</v>
      </c>
      <c r="AH173" s="125" t="b">
        <f t="shared" si="40"/>
        <v>0</v>
      </c>
      <c r="AI173" s="55">
        <f t="shared" si="41"/>
        <v>0</v>
      </c>
    </row>
    <row r="174" spans="1:35" ht="30.75" customHeight="1" x14ac:dyDescent="0.25">
      <c r="A174" s="57"/>
      <c r="B174" s="57"/>
      <c r="C174" s="59"/>
      <c r="D174" s="119"/>
      <c r="E174" s="43"/>
      <c r="F174" s="43"/>
      <c r="G174" s="58"/>
      <c r="H174" s="123"/>
      <c r="I174" s="132"/>
      <c r="J174" s="135">
        <f t="shared" si="33"/>
        <v>0</v>
      </c>
      <c r="K174" s="64" t="str">
        <f t="shared" si="28"/>
        <v>0</v>
      </c>
      <c r="L174" s="65" t="str">
        <f t="shared" si="29"/>
        <v>0</v>
      </c>
      <c r="M174" s="55">
        <f>SUMIFS($J:$J,$C:$C,Data!$B$6,$B:$B,$B174)</f>
        <v>0</v>
      </c>
      <c r="N174" s="55">
        <f>SUMIFS($J:$J,$C:$C,Data!$B$7,$B:$B,$B174)</f>
        <v>0</v>
      </c>
      <c r="O174" s="55">
        <f>SUMIFS($J:$J,$C:$C,Data!$B$8,$B:$B,$B174)</f>
        <v>0</v>
      </c>
      <c r="P174" s="55">
        <f t="shared" si="34"/>
        <v>0</v>
      </c>
      <c r="Q174" s="55">
        <f t="shared" si="35"/>
        <v>0</v>
      </c>
      <c r="R174" s="25" t="b">
        <f>AND($L174="A",$C$5=Data!$G$24)</f>
        <v>0</v>
      </c>
      <c r="S174" s="25" t="b">
        <f>AND($L174="A",$C$5=Data!$G$23)</f>
        <v>0</v>
      </c>
      <c r="T174" s="55">
        <f t="shared" si="36"/>
        <v>0</v>
      </c>
      <c r="U174" s="55">
        <f t="shared" si="30"/>
        <v>0</v>
      </c>
      <c r="V174" s="25" t="b">
        <f>AND($L174="B",$C$6=Data!$G$24)</f>
        <v>0</v>
      </c>
      <c r="W174" s="25" t="b">
        <f>AND($L174="B",$C$6=Data!$G$23)</f>
        <v>0</v>
      </c>
      <c r="X174" s="55">
        <f t="shared" si="37"/>
        <v>0</v>
      </c>
      <c r="Y174" s="55">
        <f t="shared" si="31"/>
        <v>0</v>
      </c>
      <c r="Z174" s="25" t="b">
        <f>AND($L174="C",$C$7=Data!$G$24)</f>
        <v>0</v>
      </c>
      <c r="AA174" s="25" t="b">
        <f>AND($L174="C",$C$7=Data!$G$23)</f>
        <v>0</v>
      </c>
      <c r="AB174" s="55">
        <f t="shared" si="38"/>
        <v>0</v>
      </c>
      <c r="AC174" s="55">
        <f t="shared" si="32"/>
        <v>0</v>
      </c>
      <c r="AE174" s="55">
        <f t="shared" si="39"/>
        <v>0</v>
      </c>
      <c r="AG174" s="125" t="b">
        <f>OR(AND($C$5=Data!$G$24,K174="A"),AND($C$6=Data!$G$24,K174="B"),AND($C$7=Data!$G$24,K174="C"))*COUNTIFS(B:B,B174,K:K,K174,B:B,"&lt;&gt;"&amp;"",C:C,"&lt;&gt;"&amp;"")&gt;1</f>
        <v>0</v>
      </c>
      <c r="AH174" s="125" t="b">
        <f t="shared" si="40"/>
        <v>0</v>
      </c>
      <c r="AI174" s="55">
        <f t="shared" si="41"/>
        <v>0</v>
      </c>
    </row>
    <row r="175" spans="1:35" ht="30.75" customHeight="1" x14ac:dyDescent="0.25">
      <c r="A175" s="57"/>
      <c r="B175" s="57"/>
      <c r="C175" s="59"/>
      <c r="D175" s="119"/>
      <c r="E175" s="43"/>
      <c r="F175" s="43"/>
      <c r="G175" s="58"/>
      <c r="H175" s="123"/>
      <c r="I175" s="132"/>
      <c r="J175" s="135">
        <f t="shared" si="33"/>
        <v>0</v>
      </c>
      <c r="K175" s="64" t="str">
        <f t="shared" si="28"/>
        <v>0</v>
      </c>
      <c r="L175" s="65" t="str">
        <f t="shared" si="29"/>
        <v>0</v>
      </c>
      <c r="M175" s="55">
        <f>SUMIFS($J:$J,$C:$C,Data!$B$6,$B:$B,$B175)</f>
        <v>0</v>
      </c>
      <c r="N175" s="55">
        <f>SUMIFS($J:$J,$C:$C,Data!$B$7,$B:$B,$B175)</f>
        <v>0</v>
      </c>
      <c r="O175" s="55">
        <f>SUMIFS($J:$J,$C:$C,Data!$B$8,$B:$B,$B175)</f>
        <v>0</v>
      </c>
      <c r="P175" s="55">
        <f t="shared" si="34"/>
        <v>0</v>
      </c>
      <c r="Q175" s="55">
        <f t="shared" si="35"/>
        <v>0</v>
      </c>
      <c r="R175" s="25" t="b">
        <f>AND($L175="A",$C$5=Data!$G$24)</f>
        <v>0</v>
      </c>
      <c r="S175" s="25" t="b">
        <f>AND($L175="A",$C$5=Data!$G$23)</f>
        <v>0</v>
      </c>
      <c r="T175" s="55">
        <f t="shared" si="36"/>
        <v>0</v>
      </c>
      <c r="U175" s="55">
        <f t="shared" si="30"/>
        <v>0</v>
      </c>
      <c r="V175" s="25" t="b">
        <f>AND($L175="B",$C$6=Data!$G$24)</f>
        <v>0</v>
      </c>
      <c r="W175" s="25" t="b">
        <f>AND($L175="B",$C$6=Data!$G$23)</f>
        <v>0</v>
      </c>
      <c r="X175" s="55">
        <f t="shared" si="37"/>
        <v>0</v>
      </c>
      <c r="Y175" s="55">
        <f t="shared" si="31"/>
        <v>0</v>
      </c>
      <c r="Z175" s="25" t="b">
        <f>AND($L175="C",$C$7=Data!$G$24)</f>
        <v>0</v>
      </c>
      <c r="AA175" s="25" t="b">
        <f>AND($L175="C",$C$7=Data!$G$23)</f>
        <v>0</v>
      </c>
      <c r="AB175" s="55">
        <f t="shared" si="38"/>
        <v>0</v>
      </c>
      <c r="AC175" s="55">
        <f t="shared" si="32"/>
        <v>0</v>
      </c>
      <c r="AE175" s="55">
        <f t="shared" si="39"/>
        <v>0</v>
      </c>
      <c r="AG175" s="125" t="b">
        <f>OR(AND($C$5=Data!$G$24,K175="A"),AND($C$6=Data!$G$24,K175="B"),AND($C$7=Data!$G$24,K175="C"))*COUNTIFS(B:B,B175,K:K,K175,B:B,"&lt;&gt;"&amp;"",C:C,"&lt;&gt;"&amp;"")&gt;1</f>
        <v>0</v>
      </c>
      <c r="AH175" s="125" t="b">
        <f t="shared" si="40"/>
        <v>0</v>
      </c>
      <c r="AI175" s="55">
        <f t="shared" si="41"/>
        <v>0</v>
      </c>
    </row>
    <row r="176" spans="1:35" ht="30.75" customHeight="1" x14ac:dyDescent="0.25">
      <c r="A176" s="57"/>
      <c r="B176" s="57"/>
      <c r="C176" s="59"/>
      <c r="D176" s="119"/>
      <c r="E176" s="43"/>
      <c r="F176" s="43"/>
      <c r="G176" s="58"/>
      <c r="H176" s="123"/>
      <c r="I176" s="132"/>
      <c r="J176" s="135">
        <f t="shared" si="33"/>
        <v>0</v>
      </c>
      <c r="K176" s="64" t="str">
        <f t="shared" si="28"/>
        <v>0</v>
      </c>
      <c r="L176" s="65" t="str">
        <f t="shared" si="29"/>
        <v>0</v>
      </c>
      <c r="M176" s="55">
        <f>SUMIFS($J:$J,$C:$C,Data!$B$6,$B:$B,$B176)</f>
        <v>0</v>
      </c>
      <c r="N176" s="55">
        <f>SUMIFS($J:$J,$C:$C,Data!$B$7,$B:$B,$B176)</f>
        <v>0</v>
      </c>
      <c r="O176" s="55">
        <f>SUMIFS($J:$J,$C:$C,Data!$B$8,$B:$B,$B176)</f>
        <v>0</v>
      </c>
      <c r="P176" s="55">
        <f t="shared" si="34"/>
        <v>0</v>
      </c>
      <c r="Q176" s="55">
        <f t="shared" si="35"/>
        <v>0</v>
      </c>
      <c r="R176" s="25" t="b">
        <f>AND($L176="A",$C$5=Data!$G$24)</f>
        <v>0</v>
      </c>
      <c r="S176" s="25" t="b">
        <f>AND($L176="A",$C$5=Data!$G$23)</f>
        <v>0</v>
      </c>
      <c r="T176" s="55">
        <f t="shared" si="36"/>
        <v>0</v>
      </c>
      <c r="U176" s="55">
        <f t="shared" si="30"/>
        <v>0</v>
      </c>
      <c r="V176" s="25" t="b">
        <f>AND($L176="B",$C$6=Data!$G$24)</f>
        <v>0</v>
      </c>
      <c r="W176" s="25" t="b">
        <f>AND($L176="B",$C$6=Data!$G$23)</f>
        <v>0</v>
      </c>
      <c r="X176" s="55">
        <f t="shared" si="37"/>
        <v>0</v>
      </c>
      <c r="Y176" s="55">
        <f t="shared" si="31"/>
        <v>0</v>
      </c>
      <c r="Z176" s="25" t="b">
        <f>AND($L176="C",$C$7=Data!$G$24)</f>
        <v>0</v>
      </c>
      <c r="AA176" s="25" t="b">
        <f>AND($L176="C",$C$7=Data!$G$23)</f>
        <v>0</v>
      </c>
      <c r="AB176" s="55">
        <f t="shared" si="38"/>
        <v>0</v>
      </c>
      <c r="AC176" s="55">
        <f t="shared" si="32"/>
        <v>0</v>
      </c>
      <c r="AE176" s="55">
        <f t="shared" si="39"/>
        <v>0</v>
      </c>
      <c r="AG176" s="125" t="b">
        <f>OR(AND($C$5=Data!$G$24,K176="A"),AND($C$6=Data!$G$24,K176="B"),AND($C$7=Data!$G$24,K176="C"))*COUNTIFS(B:B,B176,K:K,K176,B:B,"&lt;&gt;"&amp;"",C:C,"&lt;&gt;"&amp;"")&gt;1</f>
        <v>0</v>
      </c>
      <c r="AH176" s="125" t="b">
        <f t="shared" si="40"/>
        <v>0</v>
      </c>
      <c r="AI176" s="55">
        <f t="shared" si="41"/>
        <v>0</v>
      </c>
    </row>
    <row r="177" spans="1:35" ht="30.75" customHeight="1" x14ac:dyDescent="0.25">
      <c r="A177" s="57"/>
      <c r="B177" s="57"/>
      <c r="C177" s="59"/>
      <c r="D177" s="119"/>
      <c r="E177" s="43"/>
      <c r="F177" s="43"/>
      <c r="G177" s="58"/>
      <c r="H177" s="123"/>
      <c r="I177" s="132"/>
      <c r="J177" s="135">
        <f t="shared" si="33"/>
        <v>0</v>
      </c>
      <c r="K177" s="64" t="str">
        <f t="shared" si="28"/>
        <v>0</v>
      </c>
      <c r="L177" s="65" t="str">
        <f t="shared" si="29"/>
        <v>0</v>
      </c>
      <c r="M177" s="55">
        <f>SUMIFS($J:$J,$C:$C,Data!$B$6,$B:$B,$B177)</f>
        <v>0</v>
      </c>
      <c r="N177" s="55">
        <f>SUMIFS($J:$J,$C:$C,Data!$B$7,$B:$B,$B177)</f>
        <v>0</v>
      </c>
      <c r="O177" s="55">
        <f>SUMIFS($J:$J,$C:$C,Data!$B$8,$B:$B,$B177)</f>
        <v>0</v>
      </c>
      <c r="P177" s="55">
        <f t="shared" si="34"/>
        <v>0</v>
      </c>
      <c r="Q177" s="55">
        <f t="shared" si="35"/>
        <v>0</v>
      </c>
      <c r="R177" s="25" t="b">
        <f>AND($L177="A",$C$5=Data!$G$24)</f>
        <v>0</v>
      </c>
      <c r="S177" s="25" t="b">
        <f>AND($L177="A",$C$5=Data!$G$23)</f>
        <v>0</v>
      </c>
      <c r="T177" s="55">
        <f t="shared" si="36"/>
        <v>0</v>
      </c>
      <c r="U177" s="55">
        <f t="shared" si="30"/>
        <v>0</v>
      </c>
      <c r="V177" s="25" t="b">
        <f>AND($L177="B",$C$6=Data!$G$24)</f>
        <v>0</v>
      </c>
      <c r="W177" s="25" t="b">
        <f>AND($L177="B",$C$6=Data!$G$23)</f>
        <v>0</v>
      </c>
      <c r="X177" s="55">
        <f t="shared" si="37"/>
        <v>0</v>
      </c>
      <c r="Y177" s="55">
        <f t="shared" si="31"/>
        <v>0</v>
      </c>
      <c r="Z177" s="25" t="b">
        <f>AND($L177="C",$C$7=Data!$G$24)</f>
        <v>0</v>
      </c>
      <c r="AA177" s="25" t="b">
        <f>AND($L177="C",$C$7=Data!$G$23)</f>
        <v>0</v>
      </c>
      <c r="AB177" s="55">
        <f t="shared" si="38"/>
        <v>0</v>
      </c>
      <c r="AC177" s="55">
        <f t="shared" si="32"/>
        <v>0</v>
      </c>
      <c r="AE177" s="55">
        <f t="shared" si="39"/>
        <v>0</v>
      </c>
      <c r="AG177" s="125" t="b">
        <f>OR(AND($C$5=Data!$G$24,K177="A"),AND($C$6=Data!$G$24,K177="B"),AND($C$7=Data!$G$24,K177="C"))*COUNTIFS(B:B,B177,K:K,K177,B:B,"&lt;&gt;"&amp;"",C:C,"&lt;&gt;"&amp;"")&gt;1</f>
        <v>0</v>
      </c>
      <c r="AH177" s="125" t="b">
        <f t="shared" si="40"/>
        <v>0</v>
      </c>
      <c r="AI177" s="55">
        <f t="shared" si="41"/>
        <v>0</v>
      </c>
    </row>
    <row r="178" spans="1:35" ht="30.75" customHeight="1" x14ac:dyDescent="0.25">
      <c r="A178" s="57"/>
      <c r="B178" s="57"/>
      <c r="C178" s="59"/>
      <c r="D178" s="119"/>
      <c r="E178" s="43"/>
      <c r="F178" s="43"/>
      <c r="G178" s="58"/>
      <c r="H178" s="123"/>
      <c r="I178" s="132"/>
      <c r="J178" s="135">
        <f t="shared" si="33"/>
        <v>0</v>
      </c>
      <c r="K178" s="64" t="str">
        <f t="shared" si="28"/>
        <v>0</v>
      </c>
      <c r="L178" s="65" t="str">
        <f t="shared" si="29"/>
        <v>0</v>
      </c>
      <c r="M178" s="55">
        <f>SUMIFS($J:$J,$C:$C,Data!$B$6,$B:$B,$B178)</f>
        <v>0</v>
      </c>
      <c r="N178" s="55">
        <f>SUMIFS($J:$J,$C:$C,Data!$B$7,$B:$B,$B178)</f>
        <v>0</v>
      </c>
      <c r="O178" s="55">
        <f>SUMIFS($J:$J,$C:$C,Data!$B$8,$B:$B,$B178)</f>
        <v>0</v>
      </c>
      <c r="P178" s="55">
        <f t="shared" si="34"/>
        <v>0</v>
      </c>
      <c r="Q178" s="55">
        <f t="shared" si="35"/>
        <v>0</v>
      </c>
      <c r="R178" s="25" t="b">
        <f>AND($L178="A",$C$5=Data!$G$24)</f>
        <v>0</v>
      </c>
      <c r="S178" s="25" t="b">
        <f>AND($L178="A",$C$5=Data!$G$23)</f>
        <v>0</v>
      </c>
      <c r="T178" s="55">
        <f t="shared" si="36"/>
        <v>0</v>
      </c>
      <c r="U178" s="55">
        <f t="shared" si="30"/>
        <v>0</v>
      </c>
      <c r="V178" s="25" t="b">
        <f>AND($L178="B",$C$6=Data!$G$24)</f>
        <v>0</v>
      </c>
      <c r="W178" s="25" t="b">
        <f>AND($L178="B",$C$6=Data!$G$23)</f>
        <v>0</v>
      </c>
      <c r="X178" s="55">
        <f t="shared" si="37"/>
        <v>0</v>
      </c>
      <c r="Y178" s="55">
        <f t="shared" si="31"/>
        <v>0</v>
      </c>
      <c r="Z178" s="25" t="b">
        <f>AND($L178="C",$C$7=Data!$G$24)</f>
        <v>0</v>
      </c>
      <c r="AA178" s="25" t="b">
        <f>AND($L178="C",$C$7=Data!$G$23)</f>
        <v>0</v>
      </c>
      <c r="AB178" s="55">
        <f t="shared" si="38"/>
        <v>0</v>
      </c>
      <c r="AC178" s="55">
        <f t="shared" si="32"/>
        <v>0</v>
      </c>
      <c r="AE178" s="55">
        <f t="shared" si="39"/>
        <v>0</v>
      </c>
      <c r="AG178" s="125" t="b">
        <f>OR(AND($C$5=Data!$G$24,K178="A"),AND($C$6=Data!$G$24,K178="B"),AND($C$7=Data!$G$24,K178="C"))*COUNTIFS(B:B,B178,K:K,K178,B:B,"&lt;&gt;"&amp;"",C:C,"&lt;&gt;"&amp;"")&gt;1</f>
        <v>0</v>
      </c>
      <c r="AH178" s="125" t="b">
        <f t="shared" si="40"/>
        <v>0</v>
      </c>
      <c r="AI178" s="55">
        <f t="shared" si="41"/>
        <v>0</v>
      </c>
    </row>
    <row r="179" spans="1:35" ht="30.75" customHeight="1" x14ac:dyDescent="0.25">
      <c r="A179" s="57"/>
      <c r="B179" s="57"/>
      <c r="C179" s="59"/>
      <c r="D179" s="119"/>
      <c r="E179" s="43"/>
      <c r="F179" s="43"/>
      <c r="G179" s="58"/>
      <c r="H179" s="123"/>
      <c r="I179" s="132"/>
      <c r="J179" s="135">
        <f t="shared" si="33"/>
        <v>0</v>
      </c>
      <c r="K179" s="64" t="str">
        <f t="shared" si="28"/>
        <v>0</v>
      </c>
      <c r="L179" s="65" t="str">
        <f t="shared" si="29"/>
        <v>0</v>
      </c>
      <c r="M179" s="55">
        <f>SUMIFS($J:$J,$C:$C,Data!$B$6,$B:$B,$B179)</f>
        <v>0</v>
      </c>
      <c r="N179" s="55">
        <f>SUMIFS($J:$J,$C:$C,Data!$B$7,$B:$B,$B179)</f>
        <v>0</v>
      </c>
      <c r="O179" s="55">
        <f>SUMIFS($J:$J,$C:$C,Data!$B$8,$B:$B,$B179)</f>
        <v>0</v>
      </c>
      <c r="P179" s="55">
        <f t="shared" si="34"/>
        <v>0</v>
      </c>
      <c r="Q179" s="55">
        <f t="shared" si="35"/>
        <v>0</v>
      </c>
      <c r="R179" s="25" t="b">
        <f>AND($L179="A",$C$5=Data!$G$24)</f>
        <v>0</v>
      </c>
      <c r="S179" s="25" t="b">
        <f>AND($L179="A",$C$5=Data!$G$23)</f>
        <v>0</v>
      </c>
      <c r="T179" s="55">
        <f t="shared" si="36"/>
        <v>0</v>
      </c>
      <c r="U179" s="55">
        <f t="shared" si="30"/>
        <v>0</v>
      </c>
      <c r="V179" s="25" t="b">
        <f>AND($L179="B",$C$6=Data!$G$24)</f>
        <v>0</v>
      </c>
      <c r="W179" s="25" t="b">
        <f>AND($L179="B",$C$6=Data!$G$23)</f>
        <v>0</v>
      </c>
      <c r="X179" s="55">
        <f t="shared" si="37"/>
        <v>0</v>
      </c>
      <c r="Y179" s="55">
        <f t="shared" si="31"/>
        <v>0</v>
      </c>
      <c r="Z179" s="25" t="b">
        <f>AND($L179="C",$C$7=Data!$G$24)</f>
        <v>0</v>
      </c>
      <c r="AA179" s="25" t="b">
        <f>AND($L179="C",$C$7=Data!$G$23)</f>
        <v>0</v>
      </c>
      <c r="AB179" s="55">
        <f t="shared" si="38"/>
        <v>0</v>
      </c>
      <c r="AC179" s="55">
        <f t="shared" si="32"/>
        <v>0</v>
      </c>
      <c r="AE179" s="55">
        <f t="shared" si="39"/>
        <v>0</v>
      </c>
      <c r="AG179" s="125" t="b">
        <f>OR(AND($C$5=Data!$G$24,K179="A"),AND($C$6=Data!$G$24,K179="B"),AND($C$7=Data!$G$24,K179="C"))*COUNTIFS(B:B,B179,K:K,K179,B:B,"&lt;&gt;"&amp;"",C:C,"&lt;&gt;"&amp;"")&gt;1</f>
        <v>0</v>
      </c>
      <c r="AH179" s="125" t="b">
        <f t="shared" si="40"/>
        <v>0</v>
      </c>
      <c r="AI179" s="55">
        <f t="shared" si="41"/>
        <v>0</v>
      </c>
    </row>
    <row r="180" spans="1:35" ht="30.75" customHeight="1" x14ac:dyDescent="0.25">
      <c r="A180" s="57"/>
      <c r="B180" s="57"/>
      <c r="C180" s="59"/>
      <c r="D180" s="119"/>
      <c r="E180" s="43"/>
      <c r="F180" s="43"/>
      <c r="G180" s="58"/>
      <c r="H180" s="123"/>
      <c r="I180" s="132"/>
      <c r="J180" s="135">
        <f t="shared" si="33"/>
        <v>0</v>
      </c>
      <c r="K180" s="64" t="str">
        <f t="shared" si="28"/>
        <v>0</v>
      </c>
      <c r="L180" s="65" t="str">
        <f t="shared" si="29"/>
        <v>0</v>
      </c>
      <c r="M180" s="55">
        <f>SUMIFS($J:$J,$C:$C,Data!$B$6,$B:$B,$B180)</f>
        <v>0</v>
      </c>
      <c r="N180" s="55">
        <f>SUMIFS($J:$J,$C:$C,Data!$B$7,$B:$B,$B180)</f>
        <v>0</v>
      </c>
      <c r="O180" s="55">
        <f>SUMIFS($J:$J,$C:$C,Data!$B$8,$B:$B,$B180)</f>
        <v>0</v>
      </c>
      <c r="P180" s="55">
        <f t="shared" si="34"/>
        <v>0</v>
      </c>
      <c r="Q180" s="55">
        <f t="shared" si="35"/>
        <v>0</v>
      </c>
      <c r="R180" s="25" t="b">
        <f>AND($L180="A",$C$5=Data!$G$24)</f>
        <v>0</v>
      </c>
      <c r="S180" s="25" t="b">
        <f>AND($L180="A",$C$5=Data!$G$23)</f>
        <v>0</v>
      </c>
      <c r="T180" s="55">
        <f t="shared" si="36"/>
        <v>0</v>
      </c>
      <c r="U180" s="55">
        <f t="shared" si="30"/>
        <v>0</v>
      </c>
      <c r="V180" s="25" t="b">
        <f>AND($L180="B",$C$6=Data!$G$24)</f>
        <v>0</v>
      </c>
      <c r="W180" s="25" t="b">
        <f>AND($L180="B",$C$6=Data!$G$23)</f>
        <v>0</v>
      </c>
      <c r="X180" s="55">
        <f t="shared" si="37"/>
        <v>0</v>
      </c>
      <c r="Y180" s="55">
        <f t="shared" si="31"/>
        <v>0</v>
      </c>
      <c r="Z180" s="25" t="b">
        <f>AND($L180="C",$C$7=Data!$G$24)</f>
        <v>0</v>
      </c>
      <c r="AA180" s="25" t="b">
        <f>AND($L180="C",$C$7=Data!$G$23)</f>
        <v>0</v>
      </c>
      <c r="AB180" s="55">
        <f t="shared" si="38"/>
        <v>0</v>
      </c>
      <c r="AC180" s="55">
        <f t="shared" si="32"/>
        <v>0</v>
      </c>
      <c r="AE180" s="55">
        <f t="shared" si="39"/>
        <v>0</v>
      </c>
      <c r="AG180" s="125" t="b">
        <f>OR(AND($C$5=Data!$G$24,K180="A"),AND($C$6=Data!$G$24,K180="B"),AND($C$7=Data!$G$24,K180="C"))*COUNTIFS(B:B,B180,K:K,K180,B:B,"&lt;&gt;"&amp;"",C:C,"&lt;&gt;"&amp;"")&gt;1</f>
        <v>0</v>
      </c>
      <c r="AH180" s="125" t="b">
        <f t="shared" si="40"/>
        <v>0</v>
      </c>
      <c r="AI180" s="55">
        <f t="shared" si="41"/>
        <v>0</v>
      </c>
    </row>
    <row r="181" spans="1:35" ht="30.75" customHeight="1" x14ac:dyDescent="0.25">
      <c r="A181" s="57"/>
      <c r="B181" s="57"/>
      <c r="C181" s="59"/>
      <c r="D181" s="119"/>
      <c r="E181" s="43"/>
      <c r="F181" s="43"/>
      <c r="G181" s="58"/>
      <c r="H181" s="123"/>
      <c r="I181" s="132"/>
      <c r="J181" s="135">
        <f t="shared" si="33"/>
        <v>0</v>
      </c>
      <c r="K181" s="64" t="str">
        <f t="shared" si="28"/>
        <v>0</v>
      </c>
      <c r="L181" s="65" t="str">
        <f t="shared" si="29"/>
        <v>0</v>
      </c>
      <c r="M181" s="55">
        <f>SUMIFS($J:$J,$C:$C,Data!$B$6,$B:$B,$B181)</f>
        <v>0</v>
      </c>
      <c r="N181" s="55">
        <f>SUMIFS($J:$J,$C:$C,Data!$B$7,$B:$B,$B181)</f>
        <v>0</v>
      </c>
      <c r="O181" s="55">
        <f>SUMIFS($J:$J,$C:$C,Data!$B$8,$B:$B,$B181)</f>
        <v>0</v>
      </c>
      <c r="P181" s="55">
        <f t="shared" si="34"/>
        <v>0</v>
      </c>
      <c r="Q181" s="55">
        <f t="shared" si="35"/>
        <v>0</v>
      </c>
      <c r="R181" s="25" t="b">
        <f>AND($L181="A",$C$5=Data!$G$24)</f>
        <v>0</v>
      </c>
      <c r="S181" s="25" t="b">
        <f>AND($L181="A",$C$5=Data!$G$23)</f>
        <v>0</v>
      </c>
      <c r="T181" s="55">
        <f t="shared" si="36"/>
        <v>0</v>
      </c>
      <c r="U181" s="55">
        <f t="shared" si="30"/>
        <v>0</v>
      </c>
      <c r="V181" s="25" t="b">
        <f>AND($L181="B",$C$6=Data!$G$24)</f>
        <v>0</v>
      </c>
      <c r="W181" s="25" t="b">
        <f>AND($L181="B",$C$6=Data!$G$23)</f>
        <v>0</v>
      </c>
      <c r="X181" s="55">
        <f t="shared" si="37"/>
        <v>0</v>
      </c>
      <c r="Y181" s="55">
        <f t="shared" si="31"/>
        <v>0</v>
      </c>
      <c r="Z181" s="25" t="b">
        <f>AND($L181="C",$C$7=Data!$G$24)</f>
        <v>0</v>
      </c>
      <c r="AA181" s="25" t="b">
        <f>AND($L181="C",$C$7=Data!$G$23)</f>
        <v>0</v>
      </c>
      <c r="AB181" s="55">
        <f t="shared" si="38"/>
        <v>0</v>
      </c>
      <c r="AC181" s="55">
        <f t="shared" si="32"/>
        <v>0</v>
      </c>
      <c r="AE181" s="55">
        <f t="shared" si="39"/>
        <v>0</v>
      </c>
      <c r="AG181" s="125" t="b">
        <f>OR(AND($C$5=Data!$G$24,K181="A"),AND($C$6=Data!$G$24,K181="B"),AND($C$7=Data!$G$24,K181="C"))*COUNTIFS(B:B,B181,K:K,K181,B:B,"&lt;&gt;"&amp;"",C:C,"&lt;&gt;"&amp;"")&gt;1</f>
        <v>0</v>
      </c>
      <c r="AH181" s="125" t="b">
        <f t="shared" si="40"/>
        <v>0</v>
      </c>
      <c r="AI181" s="55">
        <f t="shared" si="41"/>
        <v>0</v>
      </c>
    </row>
    <row r="182" spans="1:35" ht="30.75" customHeight="1" x14ac:dyDescent="0.25">
      <c r="A182" s="57"/>
      <c r="B182" s="57"/>
      <c r="C182" s="59"/>
      <c r="D182" s="119"/>
      <c r="E182" s="43"/>
      <c r="F182" s="43"/>
      <c r="G182" s="58"/>
      <c r="H182" s="123"/>
      <c r="I182" s="132"/>
      <c r="J182" s="135">
        <f t="shared" si="33"/>
        <v>0</v>
      </c>
      <c r="K182" s="64" t="str">
        <f t="shared" si="28"/>
        <v>0</v>
      </c>
      <c r="L182" s="65" t="str">
        <f t="shared" si="29"/>
        <v>0</v>
      </c>
      <c r="M182" s="55">
        <f>SUMIFS($J:$J,$C:$C,Data!$B$6,$B:$B,$B182)</f>
        <v>0</v>
      </c>
      <c r="N182" s="55">
        <f>SUMIFS($J:$J,$C:$C,Data!$B$7,$B:$B,$B182)</f>
        <v>0</v>
      </c>
      <c r="O182" s="55">
        <f>SUMIFS($J:$J,$C:$C,Data!$B$8,$B:$B,$B182)</f>
        <v>0</v>
      </c>
      <c r="P182" s="55">
        <f t="shared" si="34"/>
        <v>0</v>
      </c>
      <c r="Q182" s="55">
        <f t="shared" si="35"/>
        <v>0</v>
      </c>
      <c r="R182" s="25" t="b">
        <f>AND($L182="A",$C$5=Data!$G$24)</f>
        <v>0</v>
      </c>
      <c r="S182" s="25" t="b">
        <f>AND($L182="A",$C$5=Data!$G$23)</f>
        <v>0</v>
      </c>
      <c r="T182" s="55">
        <f t="shared" si="36"/>
        <v>0</v>
      </c>
      <c r="U182" s="55">
        <f t="shared" si="30"/>
        <v>0</v>
      </c>
      <c r="V182" s="25" t="b">
        <f>AND($L182="B",$C$6=Data!$G$24)</f>
        <v>0</v>
      </c>
      <c r="W182" s="25" t="b">
        <f>AND($L182="B",$C$6=Data!$G$23)</f>
        <v>0</v>
      </c>
      <c r="X182" s="55">
        <f t="shared" si="37"/>
        <v>0</v>
      </c>
      <c r="Y182" s="55">
        <f t="shared" si="31"/>
        <v>0</v>
      </c>
      <c r="Z182" s="25" t="b">
        <f>AND($L182="C",$C$7=Data!$G$24)</f>
        <v>0</v>
      </c>
      <c r="AA182" s="25" t="b">
        <f>AND($L182="C",$C$7=Data!$G$23)</f>
        <v>0</v>
      </c>
      <c r="AB182" s="55">
        <f t="shared" si="38"/>
        <v>0</v>
      </c>
      <c r="AC182" s="55">
        <f t="shared" si="32"/>
        <v>0</v>
      </c>
      <c r="AE182" s="55">
        <f t="shared" si="39"/>
        <v>0</v>
      </c>
      <c r="AG182" s="125" t="b">
        <f>OR(AND($C$5=Data!$G$24,K182="A"),AND($C$6=Data!$G$24,K182="B"),AND($C$7=Data!$G$24,K182="C"))*COUNTIFS(B:B,B182,K:K,K182,B:B,"&lt;&gt;"&amp;"",C:C,"&lt;&gt;"&amp;"")&gt;1</f>
        <v>0</v>
      </c>
      <c r="AH182" s="125" t="b">
        <f t="shared" si="40"/>
        <v>0</v>
      </c>
      <c r="AI182" s="55">
        <f t="shared" si="41"/>
        <v>0</v>
      </c>
    </row>
    <row r="183" spans="1:35" ht="30.75" customHeight="1" x14ac:dyDescent="0.25">
      <c r="A183" s="57"/>
      <c r="B183" s="57"/>
      <c r="C183" s="59"/>
      <c r="D183" s="119"/>
      <c r="E183" s="43"/>
      <c r="F183" s="43"/>
      <c r="G183" s="58"/>
      <c r="H183" s="123"/>
      <c r="I183" s="132"/>
      <c r="J183" s="135">
        <f t="shared" si="33"/>
        <v>0</v>
      </c>
      <c r="K183" s="64" t="str">
        <f t="shared" si="28"/>
        <v>0</v>
      </c>
      <c r="L183" s="65" t="str">
        <f t="shared" si="29"/>
        <v>0</v>
      </c>
      <c r="M183" s="55">
        <f>SUMIFS($J:$J,$C:$C,Data!$B$6,$B:$B,$B183)</f>
        <v>0</v>
      </c>
      <c r="N183" s="55">
        <f>SUMIFS($J:$J,$C:$C,Data!$B$7,$B:$B,$B183)</f>
        <v>0</v>
      </c>
      <c r="O183" s="55">
        <f>SUMIFS($J:$J,$C:$C,Data!$B$8,$B:$B,$B183)</f>
        <v>0</v>
      </c>
      <c r="P183" s="55">
        <f t="shared" si="34"/>
        <v>0</v>
      </c>
      <c r="Q183" s="55">
        <f t="shared" si="35"/>
        <v>0</v>
      </c>
      <c r="R183" s="25" t="b">
        <f>AND($L183="A",$C$5=Data!$G$24)</f>
        <v>0</v>
      </c>
      <c r="S183" s="25" t="b">
        <f>AND($L183="A",$C$5=Data!$G$23)</f>
        <v>0</v>
      </c>
      <c r="T183" s="55">
        <f t="shared" si="36"/>
        <v>0</v>
      </c>
      <c r="U183" s="55">
        <f t="shared" si="30"/>
        <v>0</v>
      </c>
      <c r="V183" s="25" t="b">
        <f>AND($L183="B",$C$6=Data!$G$24)</f>
        <v>0</v>
      </c>
      <c r="W183" s="25" t="b">
        <f>AND($L183="B",$C$6=Data!$G$23)</f>
        <v>0</v>
      </c>
      <c r="X183" s="55">
        <f t="shared" si="37"/>
        <v>0</v>
      </c>
      <c r="Y183" s="55">
        <f t="shared" si="31"/>
        <v>0</v>
      </c>
      <c r="Z183" s="25" t="b">
        <f>AND($L183="C",$C$7=Data!$G$24)</f>
        <v>0</v>
      </c>
      <c r="AA183" s="25" t="b">
        <f>AND($L183="C",$C$7=Data!$G$23)</f>
        <v>0</v>
      </c>
      <c r="AB183" s="55">
        <f t="shared" si="38"/>
        <v>0</v>
      </c>
      <c r="AC183" s="55">
        <f t="shared" si="32"/>
        <v>0</v>
      </c>
      <c r="AE183" s="55">
        <f t="shared" si="39"/>
        <v>0</v>
      </c>
      <c r="AG183" s="125" t="b">
        <f>OR(AND($C$5=Data!$G$24,K183="A"),AND($C$6=Data!$G$24,K183="B"),AND($C$7=Data!$G$24,K183="C"))*COUNTIFS(B:B,B183,K:K,K183,B:B,"&lt;&gt;"&amp;"",C:C,"&lt;&gt;"&amp;"")&gt;1</f>
        <v>0</v>
      </c>
      <c r="AH183" s="125" t="b">
        <f t="shared" si="40"/>
        <v>0</v>
      </c>
      <c r="AI183" s="55">
        <f t="shared" si="41"/>
        <v>0</v>
      </c>
    </row>
    <row r="184" spans="1:35" ht="30.75" customHeight="1" x14ac:dyDescent="0.25">
      <c r="A184" s="57"/>
      <c r="B184" s="57"/>
      <c r="C184" s="59"/>
      <c r="D184" s="119"/>
      <c r="E184" s="43"/>
      <c r="F184" s="43"/>
      <c r="G184" s="58"/>
      <c r="H184" s="123"/>
      <c r="I184" s="132"/>
      <c r="J184" s="135">
        <f t="shared" si="33"/>
        <v>0</v>
      </c>
      <c r="K184" s="64" t="str">
        <f t="shared" si="28"/>
        <v>0</v>
      </c>
      <c r="L184" s="65" t="str">
        <f t="shared" si="29"/>
        <v>0</v>
      </c>
      <c r="M184" s="55">
        <f>SUMIFS($J:$J,$C:$C,Data!$B$6,$B:$B,$B184)</f>
        <v>0</v>
      </c>
      <c r="N184" s="55">
        <f>SUMIFS($J:$J,$C:$C,Data!$B$7,$B:$B,$B184)</f>
        <v>0</v>
      </c>
      <c r="O184" s="55">
        <f>SUMIFS($J:$J,$C:$C,Data!$B$8,$B:$B,$B184)</f>
        <v>0</v>
      </c>
      <c r="P184" s="55">
        <f t="shared" si="34"/>
        <v>0</v>
      </c>
      <c r="Q184" s="55">
        <f t="shared" si="35"/>
        <v>0</v>
      </c>
      <c r="R184" s="25" t="b">
        <f>AND($L184="A",$C$5=Data!$G$24)</f>
        <v>0</v>
      </c>
      <c r="S184" s="25" t="b">
        <f>AND($L184="A",$C$5=Data!$G$23)</f>
        <v>0</v>
      </c>
      <c r="T184" s="55">
        <f t="shared" si="36"/>
        <v>0</v>
      </c>
      <c r="U184" s="55">
        <f t="shared" si="30"/>
        <v>0</v>
      </c>
      <c r="V184" s="25" t="b">
        <f>AND($L184="B",$C$6=Data!$G$24)</f>
        <v>0</v>
      </c>
      <c r="W184" s="25" t="b">
        <f>AND($L184="B",$C$6=Data!$G$23)</f>
        <v>0</v>
      </c>
      <c r="X184" s="55">
        <f t="shared" si="37"/>
        <v>0</v>
      </c>
      <c r="Y184" s="55">
        <f t="shared" si="31"/>
        <v>0</v>
      </c>
      <c r="Z184" s="25" t="b">
        <f>AND($L184="C",$C$7=Data!$G$24)</f>
        <v>0</v>
      </c>
      <c r="AA184" s="25" t="b">
        <f>AND($L184="C",$C$7=Data!$G$23)</f>
        <v>0</v>
      </c>
      <c r="AB184" s="55">
        <f t="shared" si="38"/>
        <v>0</v>
      </c>
      <c r="AC184" s="55">
        <f t="shared" si="32"/>
        <v>0</v>
      </c>
      <c r="AE184" s="55">
        <f t="shared" si="39"/>
        <v>0</v>
      </c>
      <c r="AG184" s="125" t="b">
        <f>OR(AND($C$5=Data!$G$24,K184="A"),AND($C$6=Data!$G$24,K184="B"),AND($C$7=Data!$G$24,K184="C"))*COUNTIFS(B:B,B184,K:K,K184,B:B,"&lt;&gt;"&amp;"",C:C,"&lt;&gt;"&amp;"")&gt;1</f>
        <v>0</v>
      </c>
      <c r="AH184" s="125" t="b">
        <f t="shared" si="40"/>
        <v>0</v>
      </c>
      <c r="AI184" s="55">
        <f t="shared" si="41"/>
        <v>0</v>
      </c>
    </row>
    <row r="185" spans="1:35" ht="30.75" customHeight="1" x14ac:dyDescent="0.25">
      <c r="A185" s="57"/>
      <c r="B185" s="57"/>
      <c r="C185" s="59"/>
      <c r="D185" s="119"/>
      <c r="E185" s="43"/>
      <c r="F185" s="43"/>
      <c r="G185" s="58"/>
      <c r="H185" s="123"/>
      <c r="I185" s="132"/>
      <c r="J185" s="135">
        <f t="shared" si="33"/>
        <v>0</v>
      </c>
      <c r="K185" s="64" t="str">
        <f t="shared" si="28"/>
        <v>0</v>
      </c>
      <c r="L185" s="65" t="str">
        <f t="shared" si="29"/>
        <v>0</v>
      </c>
      <c r="M185" s="55">
        <f>SUMIFS($J:$J,$C:$C,Data!$B$6,$B:$B,$B185)</f>
        <v>0</v>
      </c>
      <c r="N185" s="55">
        <f>SUMIFS($J:$J,$C:$C,Data!$B$7,$B:$B,$B185)</f>
        <v>0</v>
      </c>
      <c r="O185" s="55">
        <f>SUMIFS($J:$J,$C:$C,Data!$B$8,$B:$B,$B185)</f>
        <v>0</v>
      </c>
      <c r="P185" s="55">
        <f t="shared" si="34"/>
        <v>0</v>
      </c>
      <c r="Q185" s="55">
        <f t="shared" si="35"/>
        <v>0</v>
      </c>
      <c r="R185" s="25" t="b">
        <f>AND($L185="A",$C$5=Data!$G$24)</f>
        <v>0</v>
      </c>
      <c r="S185" s="25" t="b">
        <f>AND($L185="A",$C$5=Data!$G$23)</f>
        <v>0</v>
      </c>
      <c r="T185" s="55">
        <f t="shared" si="36"/>
        <v>0</v>
      </c>
      <c r="U185" s="55">
        <f t="shared" si="30"/>
        <v>0</v>
      </c>
      <c r="V185" s="25" t="b">
        <f>AND($L185="B",$C$6=Data!$G$24)</f>
        <v>0</v>
      </c>
      <c r="W185" s="25" t="b">
        <f>AND($L185="B",$C$6=Data!$G$23)</f>
        <v>0</v>
      </c>
      <c r="X185" s="55">
        <f t="shared" si="37"/>
        <v>0</v>
      </c>
      <c r="Y185" s="55">
        <f t="shared" si="31"/>
        <v>0</v>
      </c>
      <c r="Z185" s="25" t="b">
        <f>AND($L185="C",$C$7=Data!$G$24)</f>
        <v>0</v>
      </c>
      <c r="AA185" s="25" t="b">
        <f>AND($L185="C",$C$7=Data!$G$23)</f>
        <v>0</v>
      </c>
      <c r="AB185" s="55">
        <f t="shared" si="38"/>
        <v>0</v>
      </c>
      <c r="AC185" s="55">
        <f t="shared" si="32"/>
        <v>0</v>
      </c>
      <c r="AE185" s="55">
        <f t="shared" si="39"/>
        <v>0</v>
      </c>
      <c r="AG185" s="125" t="b">
        <f>OR(AND($C$5=Data!$G$24,K185="A"),AND($C$6=Data!$G$24,K185="B"),AND($C$7=Data!$G$24,K185="C"))*COUNTIFS(B:B,B185,K:K,K185,B:B,"&lt;&gt;"&amp;"",C:C,"&lt;&gt;"&amp;"")&gt;1</f>
        <v>0</v>
      </c>
      <c r="AH185" s="125" t="b">
        <f t="shared" si="40"/>
        <v>0</v>
      </c>
      <c r="AI185" s="55">
        <f t="shared" si="41"/>
        <v>0</v>
      </c>
    </row>
    <row r="186" spans="1:35" ht="30.75" customHeight="1" x14ac:dyDescent="0.25">
      <c r="A186" s="57"/>
      <c r="B186" s="57"/>
      <c r="C186" s="59"/>
      <c r="D186" s="119"/>
      <c r="E186" s="43"/>
      <c r="F186" s="43"/>
      <c r="G186" s="58"/>
      <c r="H186" s="123"/>
      <c r="I186" s="132"/>
      <c r="J186" s="135">
        <f t="shared" si="33"/>
        <v>0</v>
      </c>
      <c r="K186" s="64" t="str">
        <f t="shared" si="28"/>
        <v>0</v>
      </c>
      <c r="L186" s="65" t="str">
        <f t="shared" si="29"/>
        <v>0</v>
      </c>
      <c r="M186" s="55">
        <f>SUMIFS($J:$J,$C:$C,Data!$B$6,$B:$B,$B186)</f>
        <v>0</v>
      </c>
      <c r="N186" s="55">
        <f>SUMIFS($J:$J,$C:$C,Data!$B$7,$B:$B,$B186)</f>
        <v>0</v>
      </c>
      <c r="O186" s="55">
        <f>SUMIFS($J:$J,$C:$C,Data!$B$8,$B:$B,$B186)</f>
        <v>0</v>
      </c>
      <c r="P186" s="55">
        <f t="shared" si="34"/>
        <v>0</v>
      </c>
      <c r="Q186" s="55">
        <f t="shared" si="35"/>
        <v>0</v>
      </c>
      <c r="R186" s="25" t="b">
        <f>AND($L186="A",$C$5=Data!$G$24)</f>
        <v>0</v>
      </c>
      <c r="S186" s="25" t="b">
        <f>AND($L186="A",$C$5=Data!$G$23)</f>
        <v>0</v>
      </c>
      <c r="T186" s="55">
        <f t="shared" si="36"/>
        <v>0</v>
      </c>
      <c r="U186" s="55">
        <f t="shared" si="30"/>
        <v>0</v>
      </c>
      <c r="V186" s="25" t="b">
        <f>AND($L186="B",$C$6=Data!$G$24)</f>
        <v>0</v>
      </c>
      <c r="W186" s="25" t="b">
        <f>AND($L186="B",$C$6=Data!$G$23)</f>
        <v>0</v>
      </c>
      <c r="X186" s="55">
        <f t="shared" si="37"/>
        <v>0</v>
      </c>
      <c r="Y186" s="55">
        <f t="shared" si="31"/>
        <v>0</v>
      </c>
      <c r="Z186" s="25" t="b">
        <f>AND($L186="C",$C$7=Data!$G$24)</f>
        <v>0</v>
      </c>
      <c r="AA186" s="25" t="b">
        <f>AND($L186="C",$C$7=Data!$G$23)</f>
        <v>0</v>
      </c>
      <c r="AB186" s="55">
        <f t="shared" si="38"/>
        <v>0</v>
      </c>
      <c r="AC186" s="55">
        <f t="shared" si="32"/>
        <v>0</v>
      </c>
      <c r="AE186" s="55">
        <f t="shared" si="39"/>
        <v>0</v>
      </c>
      <c r="AG186" s="125" t="b">
        <f>OR(AND($C$5=Data!$G$24,K186="A"),AND($C$6=Data!$G$24,K186="B"),AND($C$7=Data!$G$24,K186="C"))*COUNTIFS(B:B,B186,K:K,K186,B:B,"&lt;&gt;"&amp;"",C:C,"&lt;&gt;"&amp;"")&gt;1</f>
        <v>0</v>
      </c>
      <c r="AH186" s="125" t="b">
        <f t="shared" si="40"/>
        <v>0</v>
      </c>
      <c r="AI186" s="55">
        <f t="shared" si="41"/>
        <v>0</v>
      </c>
    </row>
    <row r="187" spans="1:35" ht="30.75" customHeight="1" x14ac:dyDescent="0.25">
      <c r="A187" s="57"/>
      <c r="B187" s="57"/>
      <c r="C187" s="59"/>
      <c r="D187" s="119"/>
      <c r="E187" s="43"/>
      <c r="F187" s="43"/>
      <c r="G187" s="58"/>
      <c r="H187" s="123"/>
      <c r="I187" s="132"/>
      <c r="J187" s="135">
        <f t="shared" si="33"/>
        <v>0</v>
      </c>
      <c r="K187" s="64" t="str">
        <f t="shared" si="28"/>
        <v>0</v>
      </c>
      <c r="L187" s="65" t="str">
        <f t="shared" si="29"/>
        <v>0</v>
      </c>
      <c r="M187" s="55">
        <f>SUMIFS($J:$J,$C:$C,Data!$B$6,$B:$B,$B187)</f>
        <v>0</v>
      </c>
      <c r="N187" s="55">
        <f>SUMIFS($J:$J,$C:$C,Data!$B$7,$B:$B,$B187)</f>
        <v>0</v>
      </c>
      <c r="O187" s="55">
        <f>SUMIFS($J:$J,$C:$C,Data!$B$8,$B:$B,$B187)</f>
        <v>0</v>
      </c>
      <c r="P187" s="55">
        <f t="shared" si="34"/>
        <v>0</v>
      </c>
      <c r="Q187" s="55">
        <f t="shared" si="35"/>
        <v>0</v>
      </c>
      <c r="R187" s="25" t="b">
        <f>AND($L187="A",$C$5=Data!$G$24)</f>
        <v>0</v>
      </c>
      <c r="S187" s="25" t="b">
        <f>AND($L187="A",$C$5=Data!$G$23)</f>
        <v>0</v>
      </c>
      <c r="T187" s="55">
        <f t="shared" si="36"/>
        <v>0</v>
      </c>
      <c r="U187" s="55">
        <f t="shared" si="30"/>
        <v>0</v>
      </c>
      <c r="V187" s="25" t="b">
        <f>AND($L187="B",$C$6=Data!$G$24)</f>
        <v>0</v>
      </c>
      <c r="W187" s="25" t="b">
        <f>AND($L187="B",$C$6=Data!$G$23)</f>
        <v>0</v>
      </c>
      <c r="X187" s="55">
        <f t="shared" si="37"/>
        <v>0</v>
      </c>
      <c r="Y187" s="55">
        <f t="shared" si="31"/>
        <v>0</v>
      </c>
      <c r="Z187" s="25" t="b">
        <f>AND($L187="C",$C$7=Data!$G$24)</f>
        <v>0</v>
      </c>
      <c r="AA187" s="25" t="b">
        <f>AND($L187="C",$C$7=Data!$G$23)</f>
        <v>0</v>
      </c>
      <c r="AB187" s="55">
        <f t="shared" si="38"/>
        <v>0</v>
      </c>
      <c r="AC187" s="55">
        <f t="shared" si="32"/>
        <v>0</v>
      </c>
      <c r="AE187" s="55">
        <f t="shared" si="39"/>
        <v>0</v>
      </c>
      <c r="AG187" s="125" t="b">
        <f>OR(AND($C$5=Data!$G$24,K187="A"),AND($C$6=Data!$G$24,K187="B"),AND($C$7=Data!$G$24,K187="C"))*COUNTIFS(B:B,B187,K:K,K187,B:B,"&lt;&gt;"&amp;"",C:C,"&lt;&gt;"&amp;"")&gt;1</f>
        <v>0</v>
      </c>
      <c r="AH187" s="125" t="b">
        <f t="shared" si="40"/>
        <v>0</v>
      </c>
      <c r="AI187" s="55">
        <f t="shared" si="41"/>
        <v>0</v>
      </c>
    </row>
    <row r="188" spans="1:35" ht="30.75" customHeight="1" x14ac:dyDescent="0.25">
      <c r="A188" s="57"/>
      <c r="B188" s="57"/>
      <c r="C188" s="59"/>
      <c r="D188" s="119"/>
      <c r="E188" s="43"/>
      <c r="F188" s="43"/>
      <c r="G188" s="58"/>
      <c r="H188" s="123"/>
      <c r="I188" s="132"/>
      <c r="J188" s="135">
        <f t="shared" si="33"/>
        <v>0</v>
      </c>
      <c r="K188" s="64" t="str">
        <f t="shared" si="28"/>
        <v>0</v>
      </c>
      <c r="L188" s="65" t="str">
        <f t="shared" si="29"/>
        <v>0</v>
      </c>
      <c r="M188" s="55">
        <f>SUMIFS($J:$J,$C:$C,Data!$B$6,$B:$B,$B188)</f>
        <v>0</v>
      </c>
      <c r="N188" s="55">
        <f>SUMIFS($J:$J,$C:$C,Data!$B$7,$B:$B,$B188)</f>
        <v>0</v>
      </c>
      <c r="O188" s="55">
        <f>SUMIFS($J:$J,$C:$C,Data!$B$8,$B:$B,$B188)</f>
        <v>0</v>
      </c>
      <c r="P188" s="55">
        <f t="shared" si="34"/>
        <v>0</v>
      </c>
      <c r="Q188" s="55">
        <f t="shared" si="35"/>
        <v>0</v>
      </c>
      <c r="R188" s="25" t="b">
        <f>AND($L188="A",$C$5=Data!$G$24)</f>
        <v>0</v>
      </c>
      <c r="S188" s="25" t="b">
        <f>AND($L188="A",$C$5=Data!$G$23)</f>
        <v>0</v>
      </c>
      <c r="T188" s="55">
        <f t="shared" si="36"/>
        <v>0</v>
      </c>
      <c r="U188" s="55">
        <f t="shared" si="30"/>
        <v>0</v>
      </c>
      <c r="V188" s="25" t="b">
        <f>AND($L188="B",$C$6=Data!$G$24)</f>
        <v>0</v>
      </c>
      <c r="W188" s="25" t="b">
        <f>AND($L188="B",$C$6=Data!$G$23)</f>
        <v>0</v>
      </c>
      <c r="X188" s="55">
        <f t="shared" si="37"/>
        <v>0</v>
      </c>
      <c r="Y188" s="55">
        <f t="shared" si="31"/>
        <v>0</v>
      </c>
      <c r="Z188" s="25" t="b">
        <f>AND($L188="C",$C$7=Data!$G$24)</f>
        <v>0</v>
      </c>
      <c r="AA188" s="25" t="b">
        <f>AND($L188="C",$C$7=Data!$G$23)</f>
        <v>0</v>
      </c>
      <c r="AB188" s="55">
        <f t="shared" si="38"/>
        <v>0</v>
      </c>
      <c r="AC188" s="55">
        <f t="shared" si="32"/>
        <v>0</v>
      </c>
      <c r="AE188" s="55">
        <f t="shared" si="39"/>
        <v>0</v>
      </c>
      <c r="AG188" s="125" t="b">
        <f>OR(AND($C$5=Data!$G$24,K188="A"),AND($C$6=Data!$G$24,K188="B"),AND($C$7=Data!$G$24,K188="C"))*COUNTIFS(B:B,B188,K:K,K188,B:B,"&lt;&gt;"&amp;"",C:C,"&lt;&gt;"&amp;"")&gt;1</f>
        <v>0</v>
      </c>
      <c r="AH188" s="125" t="b">
        <f t="shared" si="40"/>
        <v>0</v>
      </c>
      <c r="AI188" s="55">
        <f t="shared" si="41"/>
        <v>0</v>
      </c>
    </row>
    <row r="189" spans="1:35" ht="30.75" customHeight="1" x14ac:dyDescent="0.25">
      <c r="A189" s="57"/>
      <c r="B189" s="57"/>
      <c r="C189" s="59"/>
      <c r="D189" s="119"/>
      <c r="E189" s="43"/>
      <c r="F189" s="43"/>
      <c r="G189" s="58"/>
      <c r="H189" s="123"/>
      <c r="I189" s="132"/>
      <c r="J189" s="135">
        <f t="shared" si="33"/>
        <v>0</v>
      </c>
      <c r="K189" s="64" t="str">
        <f t="shared" si="28"/>
        <v>0</v>
      </c>
      <c r="L189" s="65" t="str">
        <f t="shared" si="29"/>
        <v>0</v>
      </c>
      <c r="M189" s="55">
        <f>SUMIFS($J:$J,$C:$C,Data!$B$6,$B:$B,$B189)</f>
        <v>0</v>
      </c>
      <c r="N189" s="55">
        <f>SUMIFS($J:$J,$C:$C,Data!$B$7,$B:$B,$B189)</f>
        <v>0</v>
      </c>
      <c r="O189" s="55">
        <f>SUMIFS($J:$J,$C:$C,Data!$B$8,$B:$B,$B189)</f>
        <v>0</v>
      </c>
      <c r="P189" s="55">
        <f t="shared" si="34"/>
        <v>0</v>
      </c>
      <c r="Q189" s="55">
        <f t="shared" si="35"/>
        <v>0</v>
      </c>
      <c r="R189" s="25" t="b">
        <f>AND($L189="A",$C$5=Data!$G$24)</f>
        <v>0</v>
      </c>
      <c r="S189" s="25" t="b">
        <f>AND($L189="A",$C$5=Data!$G$23)</f>
        <v>0</v>
      </c>
      <c r="T189" s="55">
        <f t="shared" si="36"/>
        <v>0</v>
      </c>
      <c r="U189" s="55">
        <f t="shared" si="30"/>
        <v>0</v>
      </c>
      <c r="V189" s="25" t="b">
        <f>AND($L189="B",$C$6=Data!$G$24)</f>
        <v>0</v>
      </c>
      <c r="W189" s="25" t="b">
        <f>AND($L189="B",$C$6=Data!$G$23)</f>
        <v>0</v>
      </c>
      <c r="X189" s="55">
        <f t="shared" si="37"/>
        <v>0</v>
      </c>
      <c r="Y189" s="55">
        <f t="shared" si="31"/>
        <v>0</v>
      </c>
      <c r="Z189" s="25" t="b">
        <f>AND($L189="C",$C$7=Data!$G$24)</f>
        <v>0</v>
      </c>
      <c r="AA189" s="25" t="b">
        <f>AND($L189="C",$C$7=Data!$G$23)</f>
        <v>0</v>
      </c>
      <c r="AB189" s="55">
        <f t="shared" si="38"/>
        <v>0</v>
      </c>
      <c r="AC189" s="55">
        <f t="shared" si="32"/>
        <v>0</v>
      </c>
      <c r="AE189" s="55">
        <f t="shared" si="39"/>
        <v>0</v>
      </c>
      <c r="AG189" s="125" t="b">
        <f>OR(AND($C$5=Data!$G$24,K189="A"),AND($C$6=Data!$G$24,K189="B"),AND($C$7=Data!$G$24,K189="C"))*COUNTIFS(B:B,B189,K:K,K189,B:B,"&lt;&gt;"&amp;"",C:C,"&lt;&gt;"&amp;"")&gt;1</f>
        <v>0</v>
      </c>
      <c r="AH189" s="125" t="b">
        <f t="shared" si="40"/>
        <v>0</v>
      </c>
      <c r="AI189" s="55">
        <f t="shared" si="41"/>
        <v>0</v>
      </c>
    </row>
    <row r="190" spans="1:35" ht="30.75" customHeight="1" x14ac:dyDescent="0.25">
      <c r="A190" s="57"/>
      <c r="B190" s="57"/>
      <c r="C190" s="59"/>
      <c r="D190" s="119"/>
      <c r="E190" s="43"/>
      <c r="F190" s="43"/>
      <c r="G190" s="58"/>
      <c r="H190" s="123"/>
      <c r="I190" s="132"/>
      <c r="J190" s="135">
        <f t="shared" si="33"/>
        <v>0</v>
      </c>
      <c r="K190" s="64" t="str">
        <f t="shared" si="28"/>
        <v>0</v>
      </c>
      <c r="L190" s="65" t="str">
        <f t="shared" si="29"/>
        <v>0</v>
      </c>
      <c r="M190" s="55">
        <f>SUMIFS($J:$J,$C:$C,Data!$B$6,$B:$B,$B190)</f>
        <v>0</v>
      </c>
      <c r="N190" s="55">
        <f>SUMIFS($J:$J,$C:$C,Data!$B$7,$B:$B,$B190)</f>
        <v>0</v>
      </c>
      <c r="O190" s="55">
        <f>SUMIFS($J:$J,$C:$C,Data!$B$8,$B:$B,$B190)</f>
        <v>0</v>
      </c>
      <c r="P190" s="55">
        <f t="shared" si="34"/>
        <v>0</v>
      </c>
      <c r="Q190" s="55">
        <f t="shared" si="35"/>
        <v>0</v>
      </c>
      <c r="R190" s="25" t="b">
        <f>AND($L190="A",$C$5=Data!$G$24)</f>
        <v>0</v>
      </c>
      <c r="S190" s="25" t="b">
        <f>AND($L190="A",$C$5=Data!$G$23)</f>
        <v>0</v>
      </c>
      <c r="T190" s="55">
        <f t="shared" si="36"/>
        <v>0</v>
      </c>
      <c r="U190" s="55">
        <f t="shared" si="30"/>
        <v>0</v>
      </c>
      <c r="V190" s="25" t="b">
        <f>AND($L190="B",$C$6=Data!$G$24)</f>
        <v>0</v>
      </c>
      <c r="W190" s="25" t="b">
        <f>AND($L190="B",$C$6=Data!$G$23)</f>
        <v>0</v>
      </c>
      <c r="X190" s="55">
        <f t="shared" si="37"/>
        <v>0</v>
      </c>
      <c r="Y190" s="55">
        <f t="shared" si="31"/>
        <v>0</v>
      </c>
      <c r="Z190" s="25" t="b">
        <f>AND($L190="C",$C$7=Data!$G$24)</f>
        <v>0</v>
      </c>
      <c r="AA190" s="25" t="b">
        <f>AND($L190="C",$C$7=Data!$G$23)</f>
        <v>0</v>
      </c>
      <c r="AB190" s="55">
        <f t="shared" si="38"/>
        <v>0</v>
      </c>
      <c r="AC190" s="55">
        <f t="shared" si="32"/>
        <v>0</v>
      </c>
      <c r="AE190" s="55">
        <f t="shared" si="39"/>
        <v>0</v>
      </c>
      <c r="AG190" s="125" t="b">
        <f>OR(AND($C$5=Data!$G$24,K190="A"),AND($C$6=Data!$G$24,K190="B"),AND($C$7=Data!$G$24,K190="C"))*COUNTIFS(B:B,B190,K:K,K190,B:B,"&lt;&gt;"&amp;"",C:C,"&lt;&gt;"&amp;"")&gt;1</f>
        <v>0</v>
      </c>
      <c r="AH190" s="125" t="b">
        <f t="shared" si="40"/>
        <v>0</v>
      </c>
      <c r="AI190" s="55">
        <f t="shared" si="41"/>
        <v>0</v>
      </c>
    </row>
    <row r="191" spans="1:35" ht="30.75" customHeight="1" x14ac:dyDescent="0.25">
      <c r="A191" s="57"/>
      <c r="B191" s="57"/>
      <c r="C191" s="59"/>
      <c r="D191" s="119"/>
      <c r="E191" s="43"/>
      <c r="F191" s="43"/>
      <c r="G191" s="58"/>
      <c r="H191" s="123"/>
      <c r="I191" s="132"/>
      <c r="J191" s="135">
        <f t="shared" si="33"/>
        <v>0</v>
      </c>
      <c r="K191" s="64" t="str">
        <f t="shared" si="28"/>
        <v>0</v>
      </c>
      <c r="L191" s="65" t="str">
        <f t="shared" si="29"/>
        <v>0</v>
      </c>
      <c r="M191" s="55">
        <f>SUMIFS($J:$J,$C:$C,Data!$B$6,$B:$B,$B191)</f>
        <v>0</v>
      </c>
      <c r="N191" s="55">
        <f>SUMIFS($J:$J,$C:$C,Data!$B$7,$B:$B,$B191)</f>
        <v>0</v>
      </c>
      <c r="O191" s="55">
        <f>SUMIFS($J:$J,$C:$C,Data!$B$8,$B:$B,$B191)</f>
        <v>0</v>
      </c>
      <c r="P191" s="55">
        <f t="shared" si="34"/>
        <v>0</v>
      </c>
      <c r="Q191" s="55">
        <f t="shared" si="35"/>
        <v>0</v>
      </c>
      <c r="R191" s="25" t="b">
        <f>AND($L191="A",$C$5=Data!$G$24)</f>
        <v>0</v>
      </c>
      <c r="S191" s="25" t="b">
        <f>AND($L191="A",$C$5=Data!$G$23)</f>
        <v>0</v>
      </c>
      <c r="T191" s="55">
        <f t="shared" si="36"/>
        <v>0</v>
      </c>
      <c r="U191" s="55">
        <f t="shared" si="30"/>
        <v>0</v>
      </c>
      <c r="V191" s="25" t="b">
        <f>AND($L191="B",$C$6=Data!$G$24)</f>
        <v>0</v>
      </c>
      <c r="W191" s="25" t="b">
        <f>AND($L191="B",$C$6=Data!$G$23)</f>
        <v>0</v>
      </c>
      <c r="X191" s="55">
        <f t="shared" si="37"/>
        <v>0</v>
      </c>
      <c r="Y191" s="55">
        <f t="shared" si="31"/>
        <v>0</v>
      </c>
      <c r="Z191" s="25" t="b">
        <f>AND($L191="C",$C$7=Data!$G$24)</f>
        <v>0</v>
      </c>
      <c r="AA191" s="25" t="b">
        <f>AND($L191="C",$C$7=Data!$G$23)</f>
        <v>0</v>
      </c>
      <c r="AB191" s="55">
        <f t="shared" si="38"/>
        <v>0</v>
      </c>
      <c r="AC191" s="55">
        <f t="shared" si="32"/>
        <v>0</v>
      </c>
      <c r="AE191" s="55">
        <f t="shared" si="39"/>
        <v>0</v>
      </c>
      <c r="AG191" s="125" t="b">
        <f>OR(AND($C$5=Data!$G$24,K191="A"),AND($C$6=Data!$G$24,K191="B"),AND($C$7=Data!$G$24,K191="C"))*COUNTIFS(B:B,B191,K:K,K191,B:B,"&lt;&gt;"&amp;"",C:C,"&lt;&gt;"&amp;"")&gt;1</f>
        <v>0</v>
      </c>
      <c r="AH191" s="125" t="b">
        <f t="shared" si="40"/>
        <v>0</v>
      </c>
      <c r="AI191" s="55">
        <f t="shared" si="41"/>
        <v>0</v>
      </c>
    </row>
    <row r="192" spans="1:35" ht="30.75" customHeight="1" x14ac:dyDescent="0.25">
      <c r="A192" s="57"/>
      <c r="B192" s="57"/>
      <c r="C192" s="59"/>
      <c r="D192" s="119"/>
      <c r="E192" s="43"/>
      <c r="F192" s="43"/>
      <c r="G192" s="58"/>
      <c r="H192" s="123"/>
      <c r="I192" s="132"/>
      <c r="J192" s="135">
        <f t="shared" si="33"/>
        <v>0</v>
      </c>
      <c r="K192" s="64" t="str">
        <f t="shared" si="28"/>
        <v>0</v>
      </c>
      <c r="L192" s="65" t="str">
        <f t="shared" si="29"/>
        <v>0</v>
      </c>
      <c r="M192" s="55">
        <f>SUMIFS($J:$J,$C:$C,Data!$B$6,$B:$B,$B192)</f>
        <v>0</v>
      </c>
      <c r="N192" s="55">
        <f>SUMIFS($J:$J,$C:$C,Data!$B$7,$B:$B,$B192)</f>
        <v>0</v>
      </c>
      <c r="O192" s="55">
        <f>SUMIFS($J:$J,$C:$C,Data!$B$8,$B:$B,$B192)</f>
        <v>0</v>
      </c>
      <c r="P192" s="55">
        <f t="shared" si="34"/>
        <v>0</v>
      </c>
      <c r="Q192" s="55">
        <f t="shared" si="35"/>
        <v>0</v>
      </c>
      <c r="R192" s="25" t="b">
        <f>AND($L192="A",$C$5=Data!$G$24)</f>
        <v>0</v>
      </c>
      <c r="S192" s="25" t="b">
        <f>AND($L192="A",$C$5=Data!$G$23)</f>
        <v>0</v>
      </c>
      <c r="T192" s="55">
        <f t="shared" si="36"/>
        <v>0</v>
      </c>
      <c r="U192" s="55">
        <f t="shared" si="30"/>
        <v>0</v>
      </c>
      <c r="V192" s="25" t="b">
        <f>AND($L192="B",$C$6=Data!$G$24)</f>
        <v>0</v>
      </c>
      <c r="W192" s="25" t="b">
        <f>AND($L192="B",$C$6=Data!$G$23)</f>
        <v>0</v>
      </c>
      <c r="X192" s="55">
        <f t="shared" si="37"/>
        <v>0</v>
      </c>
      <c r="Y192" s="55">
        <f t="shared" si="31"/>
        <v>0</v>
      </c>
      <c r="Z192" s="25" t="b">
        <f>AND($L192="C",$C$7=Data!$G$24)</f>
        <v>0</v>
      </c>
      <c r="AA192" s="25" t="b">
        <f>AND($L192="C",$C$7=Data!$G$23)</f>
        <v>0</v>
      </c>
      <c r="AB192" s="55">
        <f t="shared" si="38"/>
        <v>0</v>
      </c>
      <c r="AC192" s="55">
        <f t="shared" si="32"/>
        <v>0</v>
      </c>
      <c r="AE192" s="55">
        <f t="shared" si="39"/>
        <v>0</v>
      </c>
      <c r="AG192" s="125" t="b">
        <f>OR(AND($C$5=Data!$G$24,K192="A"),AND($C$6=Data!$G$24,K192="B"),AND($C$7=Data!$G$24,K192="C"))*COUNTIFS(B:B,B192,K:K,K192,B:B,"&lt;&gt;"&amp;"",C:C,"&lt;&gt;"&amp;"")&gt;1</f>
        <v>0</v>
      </c>
      <c r="AH192" s="125" t="b">
        <f t="shared" si="40"/>
        <v>0</v>
      </c>
      <c r="AI192" s="55">
        <f t="shared" si="41"/>
        <v>0</v>
      </c>
    </row>
    <row r="193" spans="1:35" ht="30.75" customHeight="1" x14ac:dyDescent="0.25">
      <c r="A193" s="57"/>
      <c r="B193" s="57"/>
      <c r="C193" s="59"/>
      <c r="D193" s="119"/>
      <c r="E193" s="43"/>
      <c r="F193" s="43"/>
      <c r="G193" s="58"/>
      <c r="H193" s="123"/>
      <c r="I193" s="132"/>
      <c r="J193" s="135">
        <f t="shared" si="33"/>
        <v>0</v>
      </c>
      <c r="K193" s="64" t="str">
        <f t="shared" si="28"/>
        <v>0</v>
      </c>
      <c r="L193" s="65" t="str">
        <f t="shared" si="29"/>
        <v>0</v>
      </c>
      <c r="M193" s="55">
        <f>SUMIFS($J:$J,$C:$C,Data!$B$6,$B:$B,$B193)</f>
        <v>0</v>
      </c>
      <c r="N193" s="55">
        <f>SUMIFS($J:$J,$C:$C,Data!$B$7,$B:$B,$B193)</f>
        <v>0</v>
      </c>
      <c r="O193" s="55">
        <f>SUMIFS($J:$J,$C:$C,Data!$B$8,$B:$B,$B193)</f>
        <v>0</v>
      </c>
      <c r="P193" s="55">
        <f t="shared" si="34"/>
        <v>0</v>
      </c>
      <c r="Q193" s="55">
        <f t="shared" si="35"/>
        <v>0</v>
      </c>
      <c r="R193" s="25" t="b">
        <f>AND($L193="A",$C$5=Data!$G$24)</f>
        <v>0</v>
      </c>
      <c r="S193" s="25" t="b">
        <f>AND($L193="A",$C$5=Data!$G$23)</f>
        <v>0</v>
      </c>
      <c r="T193" s="55">
        <f t="shared" si="36"/>
        <v>0</v>
      </c>
      <c r="U193" s="55">
        <f t="shared" si="30"/>
        <v>0</v>
      </c>
      <c r="V193" s="25" t="b">
        <f>AND($L193="B",$C$6=Data!$G$24)</f>
        <v>0</v>
      </c>
      <c r="W193" s="25" t="b">
        <f>AND($L193="B",$C$6=Data!$G$23)</f>
        <v>0</v>
      </c>
      <c r="X193" s="55">
        <f t="shared" si="37"/>
        <v>0</v>
      </c>
      <c r="Y193" s="55">
        <f t="shared" si="31"/>
        <v>0</v>
      </c>
      <c r="Z193" s="25" t="b">
        <f>AND($L193="C",$C$7=Data!$G$24)</f>
        <v>0</v>
      </c>
      <c r="AA193" s="25" t="b">
        <f>AND($L193="C",$C$7=Data!$G$23)</f>
        <v>0</v>
      </c>
      <c r="AB193" s="55">
        <f t="shared" si="38"/>
        <v>0</v>
      </c>
      <c r="AC193" s="55">
        <f t="shared" si="32"/>
        <v>0</v>
      </c>
      <c r="AE193" s="55">
        <f t="shared" si="39"/>
        <v>0</v>
      </c>
      <c r="AG193" s="125" t="b">
        <f>OR(AND($C$5=Data!$G$24,K193="A"),AND($C$6=Data!$G$24,K193="B"),AND($C$7=Data!$G$24,K193="C"))*COUNTIFS(B:B,B193,K:K,K193,B:B,"&lt;&gt;"&amp;"",C:C,"&lt;&gt;"&amp;"")&gt;1</f>
        <v>0</v>
      </c>
      <c r="AH193" s="125" t="b">
        <f t="shared" si="40"/>
        <v>0</v>
      </c>
      <c r="AI193" s="55">
        <f t="shared" si="41"/>
        <v>0</v>
      </c>
    </row>
    <row r="194" spans="1:35" ht="30.75" customHeight="1" x14ac:dyDescent="0.25">
      <c r="A194" s="57"/>
      <c r="B194" s="57"/>
      <c r="C194" s="59"/>
      <c r="D194" s="119"/>
      <c r="E194" s="43"/>
      <c r="F194" s="43"/>
      <c r="G194" s="58"/>
      <c r="H194" s="123"/>
      <c r="I194" s="132"/>
      <c r="J194" s="135">
        <f t="shared" si="33"/>
        <v>0</v>
      </c>
      <c r="K194" s="64" t="str">
        <f t="shared" si="28"/>
        <v>0</v>
      </c>
      <c r="L194" s="65" t="str">
        <f t="shared" si="29"/>
        <v>0</v>
      </c>
      <c r="M194" s="55">
        <f>SUMIFS($J:$J,$C:$C,Data!$B$6,$B:$B,$B194)</f>
        <v>0</v>
      </c>
      <c r="N194" s="55">
        <f>SUMIFS($J:$J,$C:$C,Data!$B$7,$B:$B,$B194)</f>
        <v>0</v>
      </c>
      <c r="O194" s="55">
        <f>SUMIFS($J:$J,$C:$C,Data!$B$8,$B:$B,$B194)</f>
        <v>0</v>
      </c>
      <c r="P194" s="55">
        <f t="shared" si="34"/>
        <v>0</v>
      </c>
      <c r="Q194" s="55">
        <f t="shared" si="35"/>
        <v>0</v>
      </c>
      <c r="R194" s="25" t="b">
        <f>AND($L194="A",$C$5=Data!$G$24)</f>
        <v>0</v>
      </c>
      <c r="S194" s="25" t="b">
        <f>AND($L194="A",$C$5=Data!$G$23)</f>
        <v>0</v>
      </c>
      <c r="T194" s="55">
        <f t="shared" si="36"/>
        <v>0</v>
      </c>
      <c r="U194" s="55">
        <f t="shared" si="30"/>
        <v>0</v>
      </c>
      <c r="V194" s="25" t="b">
        <f>AND($L194="B",$C$6=Data!$G$24)</f>
        <v>0</v>
      </c>
      <c r="W194" s="25" t="b">
        <f>AND($L194="B",$C$6=Data!$G$23)</f>
        <v>0</v>
      </c>
      <c r="X194" s="55">
        <f t="shared" si="37"/>
        <v>0</v>
      </c>
      <c r="Y194" s="55">
        <f t="shared" si="31"/>
        <v>0</v>
      </c>
      <c r="Z194" s="25" t="b">
        <f>AND($L194="C",$C$7=Data!$G$24)</f>
        <v>0</v>
      </c>
      <c r="AA194" s="25" t="b">
        <f>AND($L194="C",$C$7=Data!$G$23)</f>
        <v>0</v>
      </c>
      <c r="AB194" s="55">
        <f t="shared" si="38"/>
        <v>0</v>
      </c>
      <c r="AC194" s="55">
        <f t="shared" si="32"/>
        <v>0</v>
      </c>
      <c r="AE194" s="55">
        <f t="shared" si="39"/>
        <v>0</v>
      </c>
      <c r="AG194" s="125" t="b">
        <f>OR(AND($C$5=Data!$G$24,K194="A"),AND($C$6=Data!$G$24,K194="B"),AND($C$7=Data!$G$24,K194="C"))*COUNTIFS(B:B,B194,K:K,K194,B:B,"&lt;&gt;"&amp;"",C:C,"&lt;&gt;"&amp;"")&gt;1</f>
        <v>0</v>
      </c>
      <c r="AH194" s="125" t="b">
        <f t="shared" si="40"/>
        <v>0</v>
      </c>
      <c r="AI194" s="55">
        <f t="shared" si="41"/>
        <v>0</v>
      </c>
    </row>
    <row r="195" spans="1:35" ht="30.75" customHeight="1" x14ac:dyDescent="0.25">
      <c r="A195" s="57"/>
      <c r="B195" s="57"/>
      <c r="C195" s="59"/>
      <c r="D195" s="119"/>
      <c r="E195" s="43"/>
      <c r="F195" s="43"/>
      <c r="G195" s="58"/>
      <c r="H195" s="123"/>
      <c r="I195" s="132"/>
      <c r="J195" s="135">
        <f t="shared" si="33"/>
        <v>0</v>
      </c>
      <c r="K195" s="64" t="str">
        <f t="shared" si="28"/>
        <v>0</v>
      </c>
      <c r="L195" s="65" t="str">
        <f t="shared" si="29"/>
        <v>0</v>
      </c>
      <c r="M195" s="55">
        <f>SUMIFS($J:$J,$C:$C,Data!$B$6,$B:$B,$B195)</f>
        <v>0</v>
      </c>
      <c r="N195" s="55">
        <f>SUMIFS($J:$J,$C:$C,Data!$B$7,$B:$B,$B195)</f>
        <v>0</v>
      </c>
      <c r="O195" s="55">
        <f>SUMIFS($J:$J,$C:$C,Data!$B$8,$B:$B,$B195)</f>
        <v>0</v>
      </c>
      <c r="P195" s="55">
        <f t="shared" si="34"/>
        <v>0</v>
      </c>
      <c r="Q195" s="55">
        <f t="shared" si="35"/>
        <v>0</v>
      </c>
      <c r="R195" s="25" t="b">
        <f>AND($L195="A",$C$5=Data!$G$24)</f>
        <v>0</v>
      </c>
      <c r="S195" s="25" t="b">
        <f>AND($L195="A",$C$5=Data!$G$23)</f>
        <v>0</v>
      </c>
      <c r="T195" s="55">
        <f t="shared" si="36"/>
        <v>0</v>
      </c>
      <c r="U195" s="55">
        <f t="shared" si="30"/>
        <v>0</v>
      </c>
      <c r="V195" s="25" t="b">
        <f>AND($L195="B",$C$6=Data!$G$24)</f>
        <v>0</v>
      </c>
      <c r="W195" s="25" t="b">
        <f>AND($L195="B",$C$6=Data!$G$23)</f>
        <v>0</v>
      </c>
      <c r="X195" s="55">
        <f t="shared" si="37"/>
        <v>0</v>
      </c>
      <c r="Y195" s="55">
        <f t="shared" si="31"/>
        <v>0</v>
      </c>
      <c r="Z195" s="25" t="b">
        <f>AND($L195="C",$C$7=Data!$G$24)</f>
        <v>0</v>
      </c>
      <c r="AA195" s="25" t="b">
        <f>AND($L195="C",$C$7=Data!$G$23)</f>
        <v>0</v>
      </c>
      <c r="AB195" s="55">
        <f t="shared" si="38"/>
        <v>0</v>
      </c>
      <c r="AC195" s="55">
        <f t="shared" si="32"/>
        <v>0</v>
      </c>
      <c r="AE195" s="55">
        <f t="shared" si="39"/>
        <v>0</v>
      </c>
      <c r="AG195" s="125" t="b">
        <f>OR(AND($C$5=Data!$G$24,K195="A"),AND($C$6=Data!$G$24,K195="B"),AND($C$7=Data!$G$24,K195="C"))*COUNTIFS(B:B,B195,K:K,K195,B:B,"&lt;&gt;"&amp;"",C:C,"&lt;&gt;"&amp;"")&gt;1</f>
        <v>0</v>
      </c>
      <c r="AH195" s="125" t="b">
        <f t="shared" si="40"/>
        <v>0</v>
      </c>
      <c r="AI195" s="55">
        <f t="shared" si="41"/>
        <v>0</v>
      </c>
    </row>
    <row r="196" spans="1:35" ht="30.75" customHeight="1" x14ac:dyDescent="0.25">
      <c r="A196" s="57"/>
      <c r="B196" s="57"/>
      <c r="C196" s="59"/>
      <c r="D196" s="119"/>
      <c r="E196" s="43"/>
      <c r="F196" s="43"/>
      <c r="G196" s="58"/>
      <c r="H196" s="123"/>
      <c r="I196" s="132"/>
      <c r="J196" s="135">
        <f t="shared" si="33"/>
        <v>0</v>
      </c>
      <c r="K196" s="64" t="str">
        <f t="shared" si="28"/>
        <v>0</v>
      </c>
      <c r="L196" s="65" t="str">
        <f t="shared" si="29"/>
        <v>0</v>
      </c>
      <c r="M196" s="55">
        <f>SUMIFS($J:$J,$C:$C,Data!$B$6,$B:$B,$B196)</f>
        <v>0</v>
      </c>
      <c r="N196" s="55">
        <f>SUMIFS($J:$J,$C:$C,Data!$B$7,$B:$B,$B196)</f>
        <v>0</v>
      </c>
      <c r="O196" s="55">
        <f>SUMIFS($J:$J,$C:$C,Data!$B$8,$B:$B,$B196)</f>
        <v>0</v>
      </c>
      <c r="P196" s="55">
        <f t="shared" si="34"/>
        <v>0</v>
      </c>
      <c r="Q196" s="55">
        <f t="shared" si="35"/>
        <v>0</v>
      </c>
      <c r="R196" s="25" t="b">
        <f>AND($L196="A",$C$5=Data!$G$24)</f>
        <v>0</v>
      </c>
      <c r="S196" s="25" t="b">
        <f>AND($L196="A",$C$5=Data!$G$23)</f>
        <v>0</v>
      </c>
      <c r="T196" s="55">
        <f t="shared" si="36"/>
        <v>0</v>
      </c>
      <c r="U196" s="55">
        <f t="shared" si="30"/>
        <v>0</v>
      </c>
      <c r="V196" s="25" t="b">
        <f>AND($L196="B",$C$6=Data!$G$24)</f>
        <v>0</v>
      </c>
      <c r="W196" s="25" t="b">
        <f>AND($L196="B",$C$6=Data!$G$23)</f>
        <v>0</v>
      </c>
      <c r="X196" s="55">
        <f t="shared" si="37"/>
        <v>0</v>
      </c>
      <c r="Y196" s="55">
        <f t="shared" si="31"/>
        <v>0</v>
      </c>
      <c r="Z196" s="25" t="b">
        <f>AND($L196="C",$C$7=Data!$G$24)</f>
        <v>0</v>
      </c>
      <c r="AA196" s="25" t="b">
        <f>AND($L196="C",$C$7=Data!$G$23)</f>
        <v>0</v>
      </c>
      <c r="AB196" s="55">
        <f t="shared" si="38"/>
        <v>0</v>
      </c>
      <c r="AC196" s="55">
        <f t="shared" si="32"/>
        <v>0</v>
      </c>
      <c r="AE196" s="55">
        <f t="shared" si="39"/>
        <v>0</v>
      </c>
      <c r="AG196" s="125" t="b">
        <f>OR(AND($C$5=Data!$G$24,K196="A"),AND($C$6=Data!$G$24,K196="B"),AND($C$7=Data!$G$24,K196="C"))*COUNTIFS(B:B,B196,K:K,K196,B:B,"&lt;&gt;"&amp;"",C:C,"&lt;&gt;"&amp;"")&gt;1</f>
        <v>0</v>
      </c>
      <c r="AH196" s="125" t="b">
        <f t="shared" si="40"/>
        <v>0</v>
      </c>
      <c r="AI196" s="55">
        <f t="shared" si="41"/>
        <v>0</v>
      </c>
    </row>
    <row r="197" spans="1:35" ht="30.75" customHeight="1" x14ac:dyDescent="0.25">
      <c r="A197" s="57"/>
      <c r="B197" s="57"/>
      <c r="C197" s="59"/>
      <c r="D197" s="119"/>
      <c r="E197" s="43"/>
      <c r="F197" s="43"/>
      <c r="G197" s="58"/>
      <c r="H197" s="123"/>
      <c r="I197" s="132"/>
      <c r="J197" s="135">
        <f t="shared" si="33"/>
        <v>0</v>
      </c>
      <c r="K197" s="64" t="str">
        <f t="shared" si="28"/>
        <v>0</v>
      </c>
      <c r="L197" s="65" t="str">
        <f t="shared" si="29"/>
        <v>0</v>
      </c>
      <c r="M197" s="55">
        <f>SUMIFS($J:$J,$C:$C,Data!$B$6,$B:$B,$B197)</f>
        <v>0</v>
      </c>
      <c r="N197" s="55">
        <f>SUMIFS($J:$J,$C:$C,Data!$B$7,$B:$B,$B197)</f>
        <v>0</v>
      </c>
      <c r="O197" s="55">
        <f>SUMIFS($J:$J,$C:$C,Data!$B$8,$B:$B,$B197)</f>
        <v>0</v>
      </c>
      <c r="P197" s="55">
        <f t="shared" si="34"/>
        <v>0</v>
      </c>
      <c r="Q197" s="55">
        <f t="shared" si="35"/>
        <v>0</v>
      </c>
      <c r="R197" s="25" t="b">
        <f>AND($L197="A",$C$5=Data!$G$24)</f>
        <v>0</v>
      </c>
      <c r="S197" s="25" t="b">
        <f>AND($L197="A",$C$5=Data!$G$23)</f>
        <v>0</v>
      </c>
      <c r="T197" s="55">
        <f t="shared" si="36"/>
        <v>0</v>
      </c>
      <c r="U197" s="55">
        <f t="shared" si="30"/>
        <v>0</v>
      </c>
      <c r="V197" s="25" t="b">
        <f>AND($L197="B",$C$6=Data!$G$24)</f>
        <v>0</v>
      </c>
      <c r="W197" s="25" t="b">
        <f>AND($L197="B",$C$6=Data!$G$23)</f>
        <v>0</v>
      </c>
      <c r="X197" s="55">
        <f t="shared" si="37"/>
        <v>0</v>
      </c>
      <c r="Y197" s="55">
        <f t="shared" si="31"/>
        <v>0</v>
      </c>
      <c r="Z197" s="25" t="b">
        <f>AND($L197="C",$C$7=Data!$G$24)</f>
        <v>0</v>
      </c>
      <c r="AA197" s="25" t="b">
        <f>AND($L197="C",$C$7=Data!$G$23)</f>
        <v>0</v>
      </c>
      <c r="AB197" s="55">
        <f t="shared" si="38"/>
        <v>0</v>
      </c>
      <c r="AC197" s="55">
        <f t="shared" si="32"/>
        <v>0</v>
      </c>
      <c r="AE197" s="55">
        <f t="shared" si="39"/>
        <v>0</v>
      </c>
      <c r="AG197" s="125" t="b">
        <f>OR(AND($C$5=Data!$G$24,K197="A"),AND($C$6=Data!$G$24,K197="B"),AND($C$7=Data!$G$24,K197="C"))*COUNTIFS(B:B,B197,K:K,K197,B:B,"&lt;&gt;"&amp;"",C:C,"&lt;&gt;"&amp;"")&gt;1</f>
        <v>0</v>
      </c>
      <c r="AH197" s="125" t="b">
        <f t="shared" si="40"/>
        <v>0</v>
      </c>
      <c r="AI197" s="55">
        <f t="shared" si="41"/>
        <v>0</v>
      </c>
    </row>
    <row r="198" spans="1:35" ht="30.75" customHeight="1" x14ac:dyDescent="0.25">
      <c r="A198" s="57"/>
      <c r="B198" s="57"/>
      <c r="C198" s="59"/>
      <c r="D198" s="119"/>
      <c r="E198" s="43"/>
      <c r="F198" s="43"/>
      <c r="G198" s="58"/>
      <c r="H198" s="123"/>
      <c r="I198" s="132"/>
      <c r="J198" s="135">
        <f t="shared" si="33"/>
        <v>0</v>
      </c>
      <c r="K198" s="64" t="str">
        <f t="shared" si="28"/>
        <v>0</v>
      </c>
      <c r="L198" s="65" t="str">
        <f t="shared" si="29"/>
        <v>0</v>
      </c>
      <c r="M198" s="55">
        <f>SUMIFS($J:$J,$C:$C,Data!$B$6,$B:$B,$B198)</f>
        <v>0</v>
      </c>
      <c r="N198" s="55">
        <f>SUMIFS($J:$J,$C:$C,Data!$B$7,$B:$B,$B198)</f>
        <v>0</v>
      </c>
      <c r="O198" s="55">
        <f>SUMIFS($J:$J,$C:$C,Data!$B$8,$B:$B,$B198)</f>
        <v>0</v>
      </c>
      <c r="P198" s="55">
        <f t="shared" si="34"/>
        <v>0</v>
      </c>
      <c r="Q198" s="55">
        <f t="shared" si="35"/>
        <v>0</v>
      </c>
      <c r="R198" s="25" t="b">
        <f>AND($L198="A",$C$5=Data!$G$24)</f>
        <v>0</v>
      </c>
      <c r="S198" s="25" t="b">
        <f>AND($L198="A",$C$5=Data!$G$23)</f>
        <v>0</v>
      </c>
      <c r="T198" s="55">
        <f t="shared" si="36"/>
        <v>0</v>
      </c>
      <c r="U198" s="55">
        <f t="shared" si="30"/>
        <v>0</v>
      </c>
      <c r="V198" s="25" t="b">
        <f>AND($L198="B",$C$6=Data!$G$24)</f>
        <v>0</v>
      </c>
      <c r="W198" s="25" t="b">
        <f>AND($L198="B",$C$6=Data!$G$23)</f>
        <v>0</v>
      </c>
      <c r="X198" s="55">
        <f t="shared" si="37"/>
        <v>0</v>
      </c>
      <c r="Y198" s="55">
        <f t="shared" si="31"/>
        <v>0</v>
      </c>
      <c r="Z198" s="25" t="b">
        <f>AND($L198="C",$C$7=Data!$G$24)</f>
        <v>0</v>
      </c>
      <c r="AA198" s="25" t="b">
        <f>AND($L198="C",$C$7=Data!$G$23)</f>
        <v>0</v>
      </c>
      <c r="AB198" s="55">
        <f t="shared" si="38"/>
        <v>0</v>
      </c>
      <c r="AC198" s="55">
        <f t="shared" si="32"/>
        <v>0</v>
      </c>
      <c r="AE198" s="55">
        <f t="shared" si="39"/>
        <v>0</v>
      </c>
      <c r="AG198" s="125" t="b">
        <f>OR(AND($C$5=Data!$G$24,K198="A"),AND($C$6=Data!$G$24,K198="B"),AND($C$7=Data!$G$24,K198="C"))*COUNTIFS(B:B,B198,K:K,K198,B:B,"&lt;&gt;"&amp;"",C:C,"&lt;&gt;"&amp;"")&gt;1</f>
        <v>0</v>
      </c>
      <c r="AH198" s="125" t="b">
        <f t="shared" si="40"/>
        <v>0</v>
      </c>
      <c r="AI198" s="55">
        <f t="shared" si="41"/>
        <v>0</v>
      </c>
    </row>
    <row r="199" spans="1:35" ht="30.75" customHeight="1" x14ac:dyDescent="0.25">
      <c r="A199" s="57"/>
      <c r="B199" s="57"/>
      <c r="C199" s="59"/>
      <c r="D199" s="119"/>
      <c r="E199" s="43"/>
      <c r="F199" s="43"/>
      <c r="G199" s="58"/>
      <c r="H199" s="123"/>
      <c r="I199" s="132"/>
      <c r="J199" s="135">
        <f t="shared" si="33"/>
        <v>0</v>
      </c>
      <c r="K199" s="64" t="str">
        <f t="shared" si="28"/>
        <v>0</v>
      </c>
      <c r="L199" s="65" t="str">
        <f t="shared" si="29"/>
        <v>0</v>
      </c>
      <c r="M199" s="55">
        <f>SUMIFS($J:$J,$C:$C,Data!$B$6,$B:$B,$B199)</f>
        <v>0</v>
      </c>
      <c r="N199" s="55">
        <f>SUMIFS($J:$J,$C:$C,Data!$B$7,$B:$B,$B199)</f>
        <v>0</v>
      </c>
      <c r="O199" s="55">
        <f>SUMIFS($J:$J,$C:$C,Data!$B$8,$B:$B,$B199)</f>
        <v>0</v>
      </c>
      <c r="P199" s="55">
        <f t="shared" si="34"/>
        <v>0</v>
      </c>
      <c r="Q199" s="55">
        <f t="shared" si="35"/>
        <v>0</v>
      </c>
      <c r="R199" s="25" t="b">
        <f>AND($L199="A",$C$5=Data!$G$24)</f>
        <v>0</v>
      </c>
      <c r="S199" s="25" t="b">
        <f>AND($L199="A",$C$5=Data!$G$23)</f>
        <v>0</v>
      </c>
      <c r="T199" s="55">
        <f t="shared" si="36"/>
        <v>0</v>
      </c>
      <c r="U199" s="55">
        <f t="shared" si="30"/>
        <v>0</v>
      </c>
      <c r="V199" s="25" t="b">
        <f>AND($L199="B",$C$6=Data!$G$24)</f>
        <v>0</v>
      </c>
      <c r="W199" s="25" t="b">
        <f>AND($L199="B",$C$6=Data!$G$23)</f>
        <v>0</v>
      </c>
      <c r="X199" s="55">
        <f t="shared" si="37"/>
        <v>0</v>
      </c>
      <c r="Y199" s="55">
        <f t="shared" si="31"/>
        <v>0</v>
      </c>
      <c r="Z199" s="25" t="b">
        <f>AND($L199="C",$C$7=Data!$G$24)</f>
        <v>0</v>
      </c>
      <c r="AA199" s="25" t="b">
        <f>AND($L199="C",$C$7=Data!$G$23)</f>
        <v>0</v>
      </c>
      <c r="AB199" s="55">
        <f t="shared" si="38"/>
        <v>0</v>
      </c>
      <c r="AC199" s="55">
        <f t="shared" si="32"/>
        <v>0</v>
      </c>
      <c r="AE199" s="55">
        <f t="shared" si="39"/>
        <v>0</v>
      </c>
      <c r="AG199" s="125" t="b">
        <f>OR(AND($C$5=Data!$G$24,K199="A"),AND($C$6=Data!$G$24,K199="B"),AND($C$7=Data!$G$24,K199="C"))*COUNTIFS(B:B,B199,K:K,K199,B:B,"&lt;&gt;"&amp;"",C:C,"&lt;&gt;"&amp;"")&gt;1</f>
        <v>0</v>
      </c>
      <c r="AH199" s="125" t="b">
        <f t="shared" si="40"/>
        <v>0</v>
      </c>
      <c r="AI199" s="55">
        <f t="shared" si="41"/>
        <v>0</v>
      </c>
    </row>
    <row r="200" spans="1:35" ht="30.75" customHeight="1" x14ac:dyDescent="0.25">
      <c r="A200" s="57"/>
      <c r="B200" s="57"/>
      <c r="C200" s="59"/>
      <c r="D200" s="119"/>
      <c r="E200" s="43"/>
      <c r="F200" s="43"/>
      <c r="G200" s="58"/>
      <c r="H200" s="123"/>
      <c r="I200" s="132"/>
      <c r="J200" s="135">
        <f t="shared" si="33"/>
        <v>0</v>
      </c>
      <c r="K200" s="64" t="str">
        <f t="shared" si="28"/>
        <v>0</v>
      </c>
      <c r="L200" s="65" t="str">
        <f t="shared" si="29"/>
        <v>0</v>
      </c>
      <c r="M200" s="55">
        <f>SUMIFS($J:$J,$C:$C,Data!$B$6,$B:$B,$B200)</f>
        <v>0</v>
      </c>
      <c r="N200" s="55">
        <f>SUMIFS($J:$J,$C:$C,Data!$B$7,$B:$B,$B200)</f>
        <v>0</v>
      </c>
      <c r="O200" s="55">
        <f>SUMIFS($J:$J,$C:$C,Data!$B$8,$B:$B,$B200)</f>
        <v>0</v>
      </c>
      <c r="P200" s="55">
        <f t="shared" si="34"/>
        <v>0</v>
      </c>
      <c r="Q200" s="55">
        <f t="shared" si="35"/>
        <v>0</v>
      </c>
      <c r="R200" s="25" t="b">
        <f>AND($L200="A",$C$5=Data!$G$24)</f>
        <v>0</v>
      </c>
      <c r="S200" s="25" t="b">
        <f>AND($L200="A",$C$5=Data!$G$23)</f>
        <v>0</v>
      </c>
      <c r="T200" s="55">
        <f t="shared" si="36"/>
        <v>0</v>
      </c>
      <c r="U200" s="55">
        <f t="shared" si="30"/>
        <v>0</v>
      </c>
      <c r="V200" s="25" t="b">
        <f>AND($L200="B",$C$6=Data!$G$24)</f>
        <v>0</v>
      </c>
      <c r="W200" s="25" t="b">
        <f>AND($L200="B",$C$6=Data!$G$23)</f>
        <v>0</v>
      </c>
      <c r="X200" s="55">
        <f t="shared" si="37"/>
        <v>0</v>
      </c>
      <c r="Y200" s="55">
        <f t="shared" si="31"/>
        <v>0</v>
      </c>
      <c r="Z200" s="25" t="b">
        <f>AND($L200="C",$C$7=Data!$G$24)</f>
        <v>0</v>
      </c>
      <c r="AA200" s="25" t="b">
        <f>AND($L200="C",$C$7=Data!$G$23)</f>
        <v>0</v>
      </c>
      <c r="AB200" s="55">
        <f t="shared" si="38"/>
        <v>0</v>
      </c>
      <c r="AC200" s="55">
        <f t="shared" si="32"/>
        <v>0</v>
      </c>
      <c r="AE200" s="55">
        <f t="shared" si="39"/>
        <v>0</v>
      </c>
      <c r="AG200" s="125" t="b">
        <f>OR(AND($C$5=Data!$G$24,K200="A"),AND($C$6=Data!$G$24,K200="B"),AND($C$7=Data!$G$24,K200="C"))*COUNTIFS(B:B,B200,K:K,K200,B:B,"&lt;&gt;"&amp;"",C:C,"&lt;&gt;"&amp;"")&gt;1</f>
        <v>0</v>
      </c>
      <c r="AH200" s="125" t="b">
        <f t="shared" si="40"/>
        <v>0</v>
      </c>
      <c r="AI200" s="55">
        <f t="shared" si="41"/>
        <v>0</v>
      </c>
    </row>
    <row r="201" spans="1:35" ht="30.75" customHeight="1" x14ac:dyDescent="0.25">
      <c r="A201" s="57"/>
      <c r="B201" s="57"/>
      <c r="C201" s="59"/>
      <c r="D201" s="119"/>
      <c r="E201" s="43"/>
      <c r="F201" s="43"/>
      <c r="G201" s="58"/>
      <c r="H201" s="123"/>
      <c r="I201" s="132"/>
      <c r="J201" s="135">
        <f t="shared" si="33"/>
        <v>0</v>
      </c>
      <c r="K201" s="64" t="str">
        <f t="shared" si="28"/>
        <v>0</v>
      </c>
      <c r="L201" s="65" t="str">
        <f t="shared" si="29"/>
        <v>0</v>
      </c>
      <c r="M201" s="55">
        <f>SUMIFS($J:$J,$C:$C,Data!$B$6,$B:$B,$B201)</f>
        <v>0</v>
      </c>
      <c r="N201" s="55">
        <f>SUMIFS($J:$J,$C:$C,Data!$B$7,$B:$B,$B201)</f>
        <v>0</v>
      </c>
      <c r="O201" s="55">
        <f>SUMIFS($J:$J,$C:$C,Data!$B$8,$B:$B,$B201)</f>
        <v>0</v>
      </c>
      <c r="P201" s="55">
        <f t="shared" si="34"/>
        <v>0</v>
      </c>
      <c r="Q201" s="55">
        <f t="shared" si="35"/>
        <v>0</v>
      </c>
      <c r="R201" s="25" t="b">
        <f>AND($L201="A",$C$5=Data!$G$24)</f>
        <v>0</v>
      </c>
      <c r="S201" s="25" t="b">
        <f>AND($L201="A",$C$5=Data!$G$23)</f>
        <v>0</v>
      </c>
      <c r="T201" s="55">
        <f t="shared" si="36"/>
        <v>0</v>
      </c>
      <c r="U201" s="55">
        <f t="shared" si="30"/>
        <v>0</v>
      </c>
      <c r="V201" s="25" t="b">
        <f>AND($L201="B",$C$6=Data!$G$24)</f>
        <v>0</v>
      </c>
      <c r="W201" s="25" t="b">
        <f>AND($L201="B",$C$6=Data!$G$23)</f>
        <v>0</v>
      </c>
      <c r="X201" s="55">
        <f t="shared" si="37"/>
        <v>0</v>
      </c>
      <c r="Y201" s="55">
        <f t="shared" si="31"/>
        <v>0</v>
      </c>
      <c r="Z201" s="25" t="b">
        <f>AND($L201="C",$C$7=Data!$G$24)</f>
        <v>0</v>
      </c>
      <c r="AA201" s="25" t="b">
        <f>AND($L201="C",$C$7=Data!$G$23)</f>
        <v>0</v>
      </c>
      <c r="AB201" s="55">
        <f t="shared" si="38"/>
        <v>0</v>
      </c>
      <c r="AC201" s="55">
        <f t="shared" si="32"/>
        <v>0</v>
      </c>
      <c r="AE201" s="55">
        <f t="shared" si="39"/>
        <v>0</v>
      </c>
      <c r="AG201" s="125" t="b">
        <f>OR(AND($C$5=Data!$G$24,K201="A"),AND($C$6=Data!$G$24,K201="B"),AND($C$7=Data!$G$24,K201="C"))*COUNTIFS(B:B,B201,K:K,K201,B:B,"&lt;&gt;"&amp;"",C:C,"&lt;&gt;"&amp;"")&gt;1</f>
        <v>0</v>
      </c>
      <c r="AH201" s="125" t="b">
        <f t="shared" si="40"/>
        <v>0</v>
      </c>
      <c r="AI201" s="55">
        <f t="shared" si="41"/>
        <v>0</v>
      </c>
    </row>
    <row r="202" spans="1:35" ht="30.75" customHeight="1" x14ac:dyDescent="0.25">
      <c r="A202" s="57"/>
      <c r="B202" s="57"/>
      <c r="C202" s="59"/>
      <c r="D202" s="119"/>
      <c r="E202" s="43"/>
      <c r="F202" s="43"/>
      <c r="G202" s="58"/>
      <c r="H202" s="123"/>
      <c r="I202" s="132"/>
      <c r="J202" s="135">
        <f t="shared" si="33"/>
        <v>0</v>
      </c>
      <c r="K202" s="64" t="str">
        <f t="shared" ref="K202:K208" si="42">IF(C202&lt;&gt;"",VLOOKUP(C202,budgetLine11ext,2,FALSE),"0")</f>
        <v>0</v>
      </c>
      <c r="L202" s="65" t="str">
        <f t="shared" ref="L202:L208" si="43">IF(C202&lt;&gt;"",VLOOKUP(C202,budgetLine11ext,3,FALSE),"0")</f>
        <v>0</v>
      </c>
      <c r="M202" s="55">
        <f>SUMIFS($J:$J,$C:$C,Data!$B$6,$B:$B,$B202)</f>
        <v>0</v>
      </c>
      <c r="N202" s="55">
        <f>SUMIFS($J:$J,$C:$C,Data!$B$7,$B:$B,$B202)</f>
        <v>0</v>
      </c>
      <c r="O202" s="55">
        <f>SUMIFS($J:$J,$C:$C,Data!$B$8,$B:$B,$B202)</f>
        <v>0</v>
      </c>
      <c r="P202" s="55">
        <f t="shared" si="34"/>
        <v>0</v>
      </c>
      <c r="Q202" s="55">
        <f t="shared" si="35"/>
        <v>0</v>
      </c>
      <c r="R202" s="25" t="b">
        <f>AND($L202="A",$C$5=Data!$G$24)</f>
        <v>0</v>
      </c>
      <c r="S202" s="25" t="b">
        <f>AND($L202="A",$C$5=Data!$G$23)</f>
        <v>0</v>
      </c>
      <c r="T202" s="55">
        <f t="shared" si="36"/>
        <v>0</v>
      </c>
      <c r="U202" s="55">
        <f t="shared" ref="U202:U208" si="44">IF(R202,P202*$D$5,0)</f>
        <v>0</v>
      </c>
      <c r="V202" s="25" t="b">
        <f>AND($L202="B",$C$6=Data!$G$24)</f>
        <v>0</v>
      </c>
      <c r="W202" s="25" t="b">
        <f>AND($L202="B",$C$6=Data!$G$23)</f>
        <v>0</v>
      </c>
      <c r="X202" s="55">
        <f t="shared" si="37"/>
        <v>0</v>
      </c>
      <c r="Y202" s="55">
        <f t="shared" ref="Y202:Y208" si="45">IF(V202,Q202*$D$6,0)</f>
        <v>0</v>
      </c>
      <c r="Z202" s="25" t="b">
        <f>AND($L202="C",$C$7=Data!$G$24)</f>
        <v>0</v>
      </c>
      <c r="AA202" s="25" t="b">
        <f>AND($L202="C",$C$7=Data!$G$23)</f>
        <v>0</v>
      </c>
      <c r="AB202" s="55">
        <f t="shared" si="38"/>
        <v>0</v>
      </c>
      <c r="AC202" s="55">
        <f t="shared" ref="AC202:AC208" si="46">IF(Z202,Q202*$D$7,0)</f>
        <v>0</v>
      </c>
      <c r="AE202" s="55">
        <f t="shared" si="39"/>
        <v>0</v>
      </c>
      <c r="AG202" s="125" t="b">
        <f>OR(AND($C$5=Data!$G$24,K202="A"),AND($C$6=Data!$G$24,K202="B"),AND($C$7=Data!$G$24,K202="C"))*COUNTIFS(B:B,B202,K:K,K202,B:B,"&lt;&gt;"&amp;"",C:C,"&lt;&gt;"&amp;"")&gt;1</f>
        <v>0</v>
      </c>
      <c r="AH202" s="125" t="b">
        <f t="shared" si="40"/>
        <v>0</v>
      </c>
      <c r="AI202" s="55">
        <f t="shared" si="41"/>
        <v>0</v>
      </c>
    </row>
    <row r="203" spans="1:35" ht="30.75" customHeight="1" x14ac:dyDescent="0.25">
      <c r="A203" s="57"/>
      <c r="B203" s="57"/>
      <c r="C203" s="59"/>
      <c r="D203" s="119"/>
      <c r="E203" s="43"/>
      <c r="F203" s="43"/>
      <c r="G203" s="58"/>
      <c r="H203" s="123"/>
      <c r="I203" s="132"/>
      <c r="J203" s="135">
        <f t="shared" ref="J203:J208" si="47">AI203</f>
        <v>0</v>
      </c>
      <c r="K203" s="64" t="str">
        <f t="shared" si="42"/>
        <v>0</v>
      </c>
      <c r="L203" s="65" t="str">
        <f t="shared" si="43"/>
        <v>0</v>
      </c>
      <c r="M203" s="55">
        <f>SUMIFS($J:$J,$C:$C,Data!$B$6,$B:$B,$B203)</f>
        <v>0</v>
      </c>
      <c r="N203" s="55">
        <f>SUMIFS($J:$J,$C:$C,Data!$B$7,$B:$B,$B203)</f>
        <v>0</v>
      </c>
      <c r="O203" s="55">
        <f>SUMIFS($J:$J,$C:$C,Data!$B$8,$B:$B,$B203)</f>
        <v>0</v>
      </c>
      <c r="P203" s="55">
        <f t="shared" ref="P203:P208" si="48">M203+N203+O203</f>
        <v>0</v>
      </c>
      <c r="Q203" s="55">
        <f t="shared" ref="Q203:Q208" si="49">SUMIFS(J:J,L:L,"A*",B:B,B203)</f>
        <v>0</v>
      </c>
      <c r="R203" s="25" t="b">
        <f>AND($L203="A",$C$5=Data!$G$24)</f>
        <v>0</v>
      </c>
      <c r="S203" s="25" t="b">
        <f>AND($L203="A",$C$5=Data!$G$23)</f>
        <v>0</v>
      </c>
      <c r="T203" s="55">
        <f t="shared" ref="T203:T208" si="50">IF(S203,$G203*$H203*$I203,0)</f>
        <v>0</v>
      </c>
      <c r="U203" s="55">
        <f t="shared" si="44"/>
        <v>0</v>
      </c>
      <c r="V203" s="25" t="b">
        <f>AND($L203="B",$C$6=Data!$G$24)</f>
        <v>0</v>
      </c>
      <c r="W203" s="25" t="b">
        <f>AND($L203="B",$C$6=Data!$G$23)</f>
        <v>0</v>
      </c>
      <c r="X203" s="55">
        <f t="shared" ref="X203:X208" si="51">IF(W203,$G203*$I203,0)</f>
        <v>0</v>
      </c>
      <c r="Y203" s="55">
        <f t="shared" si="45"/>
        <v>0</v>
      </c>
      <c r="Z203" s="25" t="b">
        <f>AND($L203="C",$C$7=Data!$G$24)</f>
        <v>0</v>
      </c>
      <c r="AA203" s="25" t="b">
        <f>AND($L203="C",$C$7=Data!$G$23)</f>
        <v>0</v>
      </c>
      <c r="AB203" s="55">
        <f t="shared" ref="AB203:AB208" si="52">IF(AA203,$G203*$H203*$I203,0)</f>
        <v>0</v>
      </c>
      <c r="AC203" s="55">
        <f t="shared" si="46"/>
        <v>0</v>
      </c>
      <c r="AE203" s="55">
        <f t="shared" ref="AE203:AE208" si="53">IF(OR(L203="D",L203="E",L203="F"),$G203*$I203,0)</f>
        <v>0</v>
      </c>
      <c r="AG203" s="125" t="b">
        <f>OR(AND($C$5=Data!$G$24,K203="A"),AND($C$6=Data!$G$24,K203="B"),AND($C$7=Data!$G$24,K203="C"))*COUNTIFS(B:B,B203,K:K,K203,B:B,"&lt;&gt;"&amp;"",C:C,"&lt;&gt;"&amp;"")&gt;1</f>
        <v>0</v>
      </c>
      <c r="AH203" s="125" t="b">
        <f t="shared" ref="AH203:AH208" si="54">AND(AND(A203&lt;&gt;"",B203&lt;&gt;""),RIGHT(A203,1)&lt;&gt;MID(B203,3,1))</f>
        <v>0</v>
      </c>
      <c r="AI203" s="55">
        <f t="shared" ref="AI203:AI208" si="55">T203+U203+X203+Y203+AB203+AC203+AE203</f>
        <v>0</v>
      </c>
    </row>
    <row r="204" spans="1:35" ht="30.75" customHeight="1" x14ac:dyDescent="0.25">
      <c r="A204" s="57"/>
      <c r="B204" s="57"/>
      <c r="C204" s="59"/>
      <c r="D204" s="119"/>
      <c r="E204" s="43"/>
      <c r="F204" s="43"/>
      <c r="G204" s="58"/>
      <c r="H204" s="123"/>
      <c r="I204" s="132"/>
      <c r="J204" s="135">
        <f t="shared" si="47"/>
        <v>0</v>
      </c>
      <c r="K204" s="64" t="str">
        <f t="shared" si="42"/>
        <v>0</v>
      </c>
      <c r="L204" s="65" t="str">
        <f t="shared" si="43"/>
        <v>0</v>
      </c>
      <c r="M204" s="55">
        <f>SUMIFS($J:$J,$C:$C,Data!$B$6,$B:$B,$B204)</f>
        <v>0</v>
      </c>
      <c r="N204" s="55">
        <f>SUMIFS($J:$J,$C:$C,Data!$B$7,$B:$B,$B204)</f>
        <v>0</v>
      </c>
      <c r="O204" s="55">
        <f>SUMIFS($J:$J,$C:$C,Data!$B$8,$B:$B,$B204)</f>
        <v>0</v>
      </c>
      <c r="P204" s="55">
        <f t="shared" si="48"/>
        <v>0</v>
      </c>
      <c r="Q204" s="55">
        <f t="shared" si="49"/>
        <v>0</v>
      </c>
      <c r="R204" s="25" t="b">
        <f>AND($L204="A",$C$5=Data!$G$24)</f>
        <v>0</v>
      </c>
      <c r="S204" s="25" t="b">
        <f>AND($L204="A",$C$5=Data!$G$23)</f>
        <v>0</v>
      </c>
      <c r="T204" s="55">
        <f t="shared" si="50"/>
        <v>0</v>
      </c>
      <c r="U204" s="55">
        <f t="shared" si="44"/>
        <v>0</v>
      </c>
      <c r="V204" s="25" t="b">
        <f>AND($L204="B",$C$6=Data!$G$24)</f>
        <v>0</v>
      </c>
      <c r="W204" s="25" t="b">
        <f>AND($L204="B",$C$6=Data!$G$23)</f>
        <v>0</v>
      </c>
      <c r="X204" s="55">
        <f t="shared" si="51"/>
        <v>0</v>
      </c>
      <c r="Y204" s="55">
        <f t="shared" si="45"/>
        <v>0</v>
      </c>
      <c r="Z204" s="25" t="b">
        <f>AND($L204="C",$C$7=Data!$G$24)</f>
        <v>0</v>
      </c>
      <c r="AA204" s="25" t="b">
        <f>AND($L204="C",$C$7=Data!$G$23)</f>
        <v>0</v>
      </c>
      <c r="AB204" s="55">
        <f t="shared" si="52"/>
        <v>0</v>
      </c>
      <c r="AC204" s="55">
        <f t="shared" si="46"/>
        <v>0</v>
      </c>
      <c r="AE204" s="55">
        <f t="shared" si="53"/>
        <v>0</v>
      </c>
      <c r="AG204" s="125" t="b">
        <f>OR(AND($C$5=Data!$G$24,K204="A"),AND($C$6=Data!$G$24,K204="B"),AND($C$7=Data!$G$24,K204="C"))*COUNTIFS(B:B,B204,K:K,K204,B:B,"&lt;&gt;"&amp;"",C:C,"&lt;&gt;"&amp;"")&gt;1</f>
        <v>0</v>
      </c>
      <c r="AH204" s="125" t="b">
        <f t="shared" si="54"/>
        <v>0</v>
      </c>
      <c r="AI204" s="55">
        <f t="shared" si="55"/>
        <v>0</v>
      </c>
    </row>
    <row r="205" spans="1:35" ht="30.75" customHeight="1" x14ac:dyDescent="0.25">
      <c r="A205" s="57"/>
      <c r="B205" s="57"/>
      <c r="C205" s="59"/>
      <c r="D205" s="119"/>
      <c r="E205" s="43"/>
      <c r="F205" s="43"/>
      <c r="G205" s="58"/>
      <c r="H205" s="123"/>
      <c r="I205" s="132"/>
      <c r="J205" s="135">
        <f t="shared" si="47"/>
        <v>0</v>
      </c>
      <c r="K205" s="64" t="str">
        <f t="shared" si="42"/>
        <v>0</v>
      </c>
      <c r="L205" s="65" t="str">
        <f t="shared" si="43"/>
        <v>0</v>
      </c>
      <c r="M205" s="55">
        <f>SUMIFS($J:$J,$C:$C,Data!$B$6,$B:$B,$B205)</f>
        <v>0</v>
      </c>
      <c r="N205" s="55">
        <f>SUMIFS($J:$J,$C:$C,Data!$B$7,$B:$B,$B205)</f>
        <v>0</v>
      </c>
      <c r="O205" s="55">
        <f>SUMIFS($J:$J,$C:$C,Data!$B$8,$B:$B,$B205)</f>
        <v>0</v>
      </c>
      <c r="P205" s="55">
        <f t="shared" si="48"/>
        <v>0</v>
      </c>
      <c r="Q205" s="55">
        <f t="shared" si="49"/>
        <v>0</v>
      </c>
      <c r="R205" s="25" t="b">
        <f>AND($L205="A",$C$5=Data!$G$24)</f>
        <v>0</v>
      </c>
      <c r="S205" s="25" t="b">
        <f>AND($L205="A",$C$5=Data!$G$23)</f>
        <v>0</v>
      </c>
      <c r="T205" s="55">
        <f t="shared" si="50"/>
        <v>0</v>
      </c>
      <c r="U205" s="55">
        <f t="shared" si="44"/>
        <v>0</v>
      </c>
      <c r="V205" s="25" t="b">
        <f>AND($L205="B",$C$6=Data!$G$24)</f>
        <v>0</v>
      </c>
      <c r="W205" s="25" t="b">
        <f>AND($L205="B",$C$6=Data!$G$23)</f>
        <v>0</v>
      </c>
      <c r="X205" s="55">
        <f t="shared" si="51"/>
        <v>0</v>
      </c>
      <c r="Y205" s="55">
        <f t="shared" si="45"/>
        <v>0</v>
      </c>
      <c r="Z205" s="25" t="b">
        <f>AND($L205="C",$C$7=Data!$G$24)</f>
        <v>0</v>
      </c>
      <c r="AA205" s="25" t="b">
        <f>AND($L205="C",$C$7=Data!$G$23)</f>
        <v>0</v>
      </c>
      <c r="AB205" s="55">
        <f t="shared" si="52"/>
        <v>0</v>
      </c>
      <c r="AC205" s="55">
        <f t="shared" si="46"/>
        <v>0</v>
      </c>
      <c r="AE205" s="55">
        <f t="shared" si="53"/>
        <v>0</v>
      </c>
      <c r="AG205" s="125" t="b">
        <f>OR(AND($C$5=Data!$G$24,K205="A"),AND($C$6=Data!$G$24,K205="B"),AND($C$7=Data!$G$24,K205="C"))*COUNTIFS(B:B,B205,K:K,K205,B:B,"&lt;&gt;"&amp;"",C:C,"&lt;&gt;"&amp;"")&gt;1</f>
        <v>0</v>
      </c>
      <c r="AH205" s="125" t="b">
        <f t="shared" si="54"/>
        <v>0</v>
      </c>
      <c r="AI205" s="55">
        <f t="shared" si="55"/>
        <v>0</v>
      </c>
    </row>
    <row r="206" spans="1:35" ht="30.75" customHeight="1" x14ac:dyDescent="0.25">
      <c r="A206" s="57"/>
      <c r="B206" s="57"/>
      <c r="C206" s="59"/>
      <c r="D206" s="119"/>
      <c r="E206" s="43"/>
      <c r="F206" s="43"/>
      <c r="G206" s="58"/>
      <c r="H206" s="123"/>
      <c r="I206" s="132"/>
      <c r="J206" s="135">
        <f t="shared" si="47"/>
        <v>0</v>
      </c>
      <c r="K206" s="64" t="str">
        <f t="shared" si="42"/>
        <v>0</v>
      </c>
      <c r="L206" s="65" t="str">
        <f t="shared" si="43"/>
        <v>0</v>
      </c>
      <c r="M206" s="55">
        <f>SUMIFS($J:$J,$C:$C,Data!$B$6,$B:$B,$B206)</f>
        <v>0</v>
      </c>
      <c r="N206" s="55">
        <f>SUMIFS($J:$J,$C:$C,Data!$B$7,$B:$B,$B206)</f>
        <v>0</v>
      </c>
      <c r="O206" s="55">
        <f>SUMIFS($J:$J,$C:$C,Data!$B$8,$B:$B,$B206)</f>
        <v>0</v>
      </c>
      <c r="P206" s="55">
        <f t="shared" si="48"/>
        <v>0</v>
      </c>
      <c r="Q206" s="55">
        <f t="shared" si="49"/>
        <v>0</v>
      </c>
      <c r="R206" s="25" t="b">
        <f>AND($L206="A",$C$5=Data!$G$24)</f>
        <v>0</v>
      </c>
      <c r="S206" s="25" t="b">
        <f>AND($L206="A",$C$5=Data!$G$23)</f>
        <v>0</v>
      </c>
      <c r="T206" s="55">
        <f t="shared" si="50"/>
        <v>0</v>
      </c>
      <c r="U206" s="55">
        <f t="shared" si="44"/>
        <v>0</v>
      </c>
      <c r="V206" s="25" t="b">
        <f>AND($L206="B",$C$6=Data!$G$24)</f>
        <v>0</v>
      </c>
      <c r="W206" s="25" t="b">
        <f>AND($L206="B",$C$6=Data!$G$23)</f>
        <v>0</v>
      </c>
      <c r="X206" s="55">
        <f t="shared" si="51"/>
        <v>0</v>
      </c>
      <c r="Y206" s="55">
        <f t="shared" si="45"/>
        <v>0</v>
      </c>
      <c r="Z206" s="25" t="b">
        <f>AND($L206="C",$C$7=Data!$G$24)</f>
        <v>0</v>
      </c>
      <c r="AA206" s="25" t="b">
        <f>AND($L206="C",$C$7=Data!$G$23)</f>
        <v>0</v>
      </c>
      <c r="AB206" s="55">
        <f t="shared" si="52"/>
        <v>0</v>
      </c>
      <c r="AC206" s="55">
        <f t="shared" si="46"/>
        <v>0</v>
      </c>
      <c r="AE206" s="55">
        <f t="shared" si="53"/>
        <v>0</v>
      </c>
      <c r="AG206" s="125" t="b">
        <f>OR(AND($C$5=Data!$G$24,K206="A"),AND($C$6=Data!$G$24,K206="B"),AND($C$7=Data!$G$24,K206="C"))*COUNTIFS(B:B,B206,K:K,K206,B:B,"&lt;&gt;"&amp;"",C:C,"&lt;&gt;"&amp;"")&gt;1</f>
        <v>0</v>
      </c>
      <c r="AH206" s="125" t="b">
        <f t="shared" si="54"/>
        <v>0</v>
      </c>
      <c r="AI206" s="55">
        <f t="shared" si="55"/>
        <v>0</v>
      </c>
    </row>
    <row r="207" spans="1:35" ht="30.75" customHeight="1" x14ac:dyDescent="0.25">
      <c r="A207" s="57"/>
      <c r="B207" s="57"/>
      <c r="C207" s="59"/>
      <c r="D207" s="119"/>
      <c r="E207" s="43"/>
      <c r="F207" s="43"/>
      <c r="G207" s="58"/>
      <c r="H207" s="123"/>
      <c r="I207" s="132"/>
      <c r="J207" s="135">
        <f t="shared" si="47"/>
        <v>0</v>
      </c>
      <c r="K207" s="64" t="str">
        <f t="shared" si="42"/>
        <v>0</v>
      </c>
      <c r="L207" s="65" t="str">
        <f t="shared" si="43"/>
        <v>0</v>
      </c>
      <c r="M207" s="55">
        <f>SUMIFS($J:$J,$C:$C,Data!$B$6,$B:$B,$B207)</f>
        <v>0</v>
      </c>
      <c r="N207" s="55">
        <f>SUMIFS($J:$J,$C:$C,Data!$B$7,$B:$B,$B207)</f>
        <v>0</v>
      </c>
      <c r="O207" s="55">
        <f>SUMIFS($J:$J,$C:$C,Data!$B$8,$B:$B,$B207)</f>
        <v>0</v>
      </c>
      <c r="P207" s="55">
        <f t="shared" si="48"/>
        <v>0</v>
      </c>
      <c r="Q207" s="55">
        <f t="shared" si="49"/>
        <v>0</v>
      </c>
      <c r="R207" s="25" t="b">
        <f>AND($L207="A",$C$5=Data!$G$24)</f>
        <v>0</v>
      </c>
      <c r="S207" s="25" t="b">
        <f>AND($L207="A",$C$5=Data!$G$23)</f>
        <v>0</v>
      </c>
      <c r="T207" s="55">
        <f t="shared" si="50"/>
        <v>0</v>
      </c>
      <c r="U207" s="55">
        <f t="shared" si="44"/>
        <v>0</v>
      </c>
      <c r="V207" s="25" t="b">
        <f>AND($L207="B",$C$6=Data!$G$24)</f>
        <v>0</v>
      </c>
      <c r="W207" s="25" t="b">
        <f>AND($L207="B",$C$6=Data!$G$23)</f>
        <v>0</v>
      </c>
      <c r="X207" s="55">
        <f t="shared" si="51"/>
        <v>0</v>
      </c>
      <c r="Y207" s="55">
        <f t="shared" si="45"/>
        <v>0</v>
      </c>
      <c r="Z207" s="25" t="b">
        <f>AND($L207="C",$C$7=Data!$G$24)</f>
        <v>0</v>
      </c>
      <c r="AA207" s="25" t="b">
        <f>AND($L207="C",$C$7=Data!$G$23)</f>
        <v>0</v>
      </c>
      <c r="AB207" s="55">
        <f t="shared" si="52"/>
        <v>0</v>
      </c>
      <c r="AC207" s="55">
        <f t="shared" si="46"/>
        <v>0</v>
      </c>
      <c r="AE207" s="55">
        <f t="shared" si="53"/>
        <v>0</v>
      </c>
      <c r="AG207" s="125" t="b">
        <f>OR(AND($C$5=Data!$G$24,K207="A"),AND($C$6=Data!$G$24,K207="B"),AND($C$7=Data!$G$24,K207="C"))*COUNTIFS(B:B,B207,K:K,K207,B:B,"&lt;&gt;"&amp;"",C:C,"&lt;&gt;"&amp;"")&gt;1</f>
        <v>0</v>
      </c>
      <c r="AH207" s="125" t="b">
        <f t="shared" si="54"/>
        <v>0</v>
      </c>
      <c r="AI207" s="55">
        <f t="shared" si="55"/>
        <v>0</v>
      </c>
    </row>
    <row r="208" spans="1:35" ht="30.75" customHeight="1" thickBot="1" x14ac:dyDescent="0.3">
      <c r="A208" s="57"/>
      <c r="B208" s="57"/>
      <c r="C208" s="59"/>
      <c r="D208" s="119"/>
      <c r="E208" s="43"/>
      <c r="F208" s="43"/>
      <c r="G208" s="58"/>
      <c r="H208" s="123"/>
      <c r="I208" s="132"/>
      <c r="J208" s="136">
        <f t="shared" si="47"/>
        <v>0</v>
      </c>
      <c r="K208" s="64" t="str">
        <f t="shared" si="42"/>
        <v>0</v>
      </c>
      <c r="L208" s="65" t="str">
        <f t="shared" si="43"/>
        <v>0</v>
      </c>
      <c r="M208" s="55">
        <f>SUMIFS($J:$J,$C:$C,Data!$B$6,$B:$B,$B208)</f>
        <v>0</v>
      </c>
      <c r="N208" s="55">
        <f>SUMIFS($J:$J,$C:$C,Data!$B$7,$B:$B,$B208)</f>
        <v>0</v>
      </c>
      <c r="O208" s="55">
        <f>SUMIFS($J:$J,$C:$C,Data!$B$8,$B:$B,$B208)</f>
        <v>0</v>
      </c>
      <c r="P208" s="55">
        <f t="shared" si="48"/>
        <v>0</v>
      </c>
      <c r="Q208" s="55">
        <f t="shared" si="49"/>
        <v>0</v>
      </c>
      <c r="R208" s="25" t="b">
        <f>AND($L208="A",$C$5=Data!$G$24)</f>
        <v>0</v>
      </c>
      <c r="S208" s="25" t="b">
        <f>AND($L208="A",$C$5=Data!$G$23)</f>
        <v>0</v>
      </c>
      <c r="T208" s="55">
        <f t="shared" si="50"/>
        <v>0</v>
      </c>
      <c r="U208" s="55">
        <f t="shared" si="44"/>
        <v>0</v>
      </c>
      <c r="V208" s="25" t="b">
        <f>AND($L208="B",$C$6=Data!$G$24)</f>
        <v>0</v>
      </c>
      <c r="W208" s="25" t="b">
        <f>AND($L208="B",$C$6=Data!$G$23)</f>
        <v>0</v>
      </c>
      <c r="X208" s="55">
        <f t="shared" si="51"/>
        <v>0</v>
      </c>
      <c r="Y208" s="55">
        <f t="shared" si="45"/>
        <v>0</v>
      </c>
      <c r="Z208" s="25" t="b">
        <f>AND($L208="C",$C$7=Data!$G$24)</f>
        <v>0</v>
      </c>
      <c r="AA208" s="25" t="b">
        <f>AND($L208="C",$C$7=Data!$G$23)</f>
        <v>0</v>
      </c>
      <c r="AB208" s="55">
        <f t="shared" si="52"/>
        <v>0</v>
      </c>
      <c r="AC208" s="55">
        <f t="shared" si="46"/>
        <v>0</v>
      </c>
      <c r="AE208" s="55">
        <f t="shared" si="53"/>
        <v>0</v>
      </c>
      <c r="AG208" s="125" t="b">
        <f>OR(AND($C$5=Data!$G$24,K208="A"),AND($C$6=Data!$G$24,K208="B"),AND($C$7=Data!$G$24,K208="C"))*COUNTIFS(B:B,B208,K:K,K208,B:B,"&lt;&gt;"&amp;"",C:C,"&lt;&gt;"&amp;"")&gt;1</f>
        <v>0</v>
      </c>
      <c r="AH208" s="125" t="b">
        <f t="shared" si="54"/>
        <v>0</v>
      </c>
      <c r="AI208" s="55">
        <f t="shared" si="55"/>
        <v>0</v>
      </c>
    </row>
  </sheetData>
  <sheetProtection algorithmName="SHA-512" hashValue="gO63MBC8GOroMGh2669aaboplGAHkjJet/10q1esUKMhnVLfOXzjPS2RK3cboA8Q22qscC2uB2/KIJt5NZ+D9A==" saltValue="1j66LbqApvCIjA4GCcm1hQ==" spinCount="100000" sheet="1" formatRows="0" selectLockedCells="1" autoFilter="0"/>
  <autoFilter ref="A9:K208" xr:uid="{00000000-0009-0000-0000-000006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144" priority="8">
      <formula>$AH10</formula>
    </cfRule>
  </conditionalFormatting>
  <conditionalFormatting sqref="B10:C208">
    <cfRule type="expression" dxfId="143" priority="9">
      <formula>$AG10</formula>
    </cfRule>
  </conditionalFormatting>
  <conditionalFormatting sqref="C1">
    <cfRule type="cellIs" dxfId="142" priority="4" stopIfTrue="1" operator="equal">
      <formula>0</formula>
    </cfRule>
  </conditionalFormatting>
  <conditionalFormatting sqref="D5:D7">
    <cfRule type="expression" dxfId="141" priority="1">
      <formula>$M5=TRUE</formula>
    </cfRule>
  </conditionalFormatting>
  <conditionalFormatting sqref="E1">
    <cfRule type="cellIs" dxfId="139" priority="37" stopIfTrue="1" operator="equal">
      <formula>0</formula>
    </cfRule>
  </conditionalFormatting>
  <conditionalFormatting sqref="E2:F2 F3:F4">
    <cfRule type="cellIs" dxfId="138" priority="61" stopIfTrue="1" operator="equal">
      <formula>0</formula>
    </cfRule>
  </conditionalFormatting>
  <conditionalFormatting sqref="E5:F8">
    <cfRule type="cellIs" dxfId="137" priority="19" stopIfTrue="1" operator="equal">
      <formula>0</formula>
    </cfRule>
  </conditionalFormatting>
  <conditionalFormatting sqref="G10:I208">
    <cfRule type="expression" dxfId="136" priority="21" stopIfTrue="1">
      <formula>OR($R10,$V10,$Z10)</formula>
    </cfRule>
  </conditionalFormatting>
  <conditionalFormatting sqref="H10:H208">
    <cfRule type="expression" dxfId="135" priority="20" stopIfTrue="1">
      <formula>OR(S10,AA10)</formula>
    </cfRule>
  </conditionalFormatting>
  <conditionalFormatting sqref="M10:O208">
    <cfRule type="expression" dxfId="134" priority="50" stopIfTrue="1">
      <formula>AND(D10="",NOT(J10=""))</formula>
    </cfRule>
    <cfRule type="expression" dxfId="133" priority="67" stopIfTrue="1">
      <formula>AND(C10="",NOT(J10=""))</formula>
    </cfRule>
  </conditionalFormatting>
  <conditionalFormatting sqref="P10:P208">
    <cfRule type="expression" dxfId="132" priority="64" stopIfTrue="1">
      <formula>AND(E10="",NOT(K10=""))</formula>
    </cfRule>
    <cfRule type="expression" dxfId="131" priority="65" stopIfTrue="1">
      <formula>AND(D10="",NOT(K10=""))</formula>
    </cfRule>
  </conditionalFormatting>
  <conditionalFormatting sqref="Q10:Q208">
    <cfRule type="expression" dxfId="130" priority="59" stopIfTrue="1">
      <formula>AND(D10="",NOT(K10=""))</formula>
    </cfRule>
    <cfRule type="expression" dxfId="129" priority="60" stopIfTrue="1">
      <formula>AND(E10="",NOT(K10=""))</formula>
    </cfRule>
  </conditionalFormatting>
  <conditionalFormatting sqref="T10:U208">
    <cfRule type="expression" dxfId="128" priority="57" stopIfTrue="1">
      <formula>AND(E10="",NOT(L10=""))</formula>
    </cfRule>
    <cfRule type="expression" dxfId="127" priority="58" stopIfTrue="1">
      <formula>AND(F10="",NOT(L10=""))</formula>
    </cfRule>
  </conditionalFormatting>
  <conditionalFormatting sqref="X10:Y208">
    <cfRule type="expression" dxfId="126" priority="51" stopIfTrue="1">
      <formula>AND(H10="",NOT(T10=""))</formula>
    </cfRule>
    <cfRule type="expression" dxfId="125" priority="52" stopIfTrue="1">
      <formula>AND(I10="",NOT(T10=""))</formula>
    </cfRule>
  </conditionalFormatting>
  <conditionalFormatting sqref="AB10:AC208">
    <cfRule type="expression" dxfId="124" priority="22" stopIfTrue="1">
      <formula>AND(K10="",NOT(X10=""))</formula>
    </cfRule>
    <cfRule type="expression" dxfId="123" priority="23" stopIfTrue="1">
      <formula>AND(L10="",NOT(X10=""))</formula>
    </cfRule>
  </conditionalFormatting>
  <conditionalFormatting sqref="AE10:AE208">
    <cfRule type="expression" dxfId="122" priority="47" stopIfTrue="1">
      <formula>AND(N10="",NOT(AB10=""))</formula>
    </cfRule>
    <cfRule type="expression" dxfId="121" priority="48" stopIfTrue="1">
      <formula>AND(O10="",NOT(AB10=""))</formula>
    </cfRule>
  </conditionalFormatting>
  <conditionalFormatting sqref="AI10:AI208">
    <cfRule type="expression" dxfId="120" priority="45" stopIfTrue="1">
      <formula>AND(P10="",NOT(AD10=""))</formula>
    </cfRule>
    <cfRule type="expression" dxfId="119" priority="46" stopIfTrue="1">
      <formula>AND(Q10="",NOT(AD10=""))</formula>
    </cfRule>
  </conditionalFormatting>
  <dataValidations count="6">
    <dataValidation type="list" allowBlank="1" showInputMessage="1" showErrorMessage="1" sqref="C5:C7" xr:uid="{4045874E-0E45-4B21-B363-315064161D94}">
      <formula1>costType</formula1>
    </dataValidation>
    <dataValidation type="list" allowBlank="1" showInputMessage="1" showErrorMessage="1" sqref="B10:B208" xr:uid="{28FC7365-B620-472D-946A-C518A5441712}">
      <formula1>INDIRECT("del"&amp;A10)</formula1>
    </dataValidation>
    <dataValidation type="textLength" operator="lessThan" allowBlank="1" showInputMessage="1" showErrorMessage="1" error="Please reduce the description to 1000 characters" sqref="E10:F208" xr:uid="{45328A02-A9EA-4128-BB61-3A8D27444E61}">
      <formula1>1000</formula1>
    </dataValidation>
    <dataValidation type="list" allowBlank="1" showInputMessage="1" showErrorMessage="1" sqref="A10:A208" xr:uid="{4FAF9248-620A-43DF-A3E2-3CC4C1E41704}">
      <formula1>WPs</formula1>
    </dataValidation>
    <dataValidation type="list" allowBlank="1" showInputMessage="1" showErrorMessage="1" sqref="D10:D208" xr:uid="{B78D64E5-AF6C-4EDD-B3E8-1DE81642B907}">
      <formula1>INDIRECT("Item"&amp;K10)</formula1>
    </dataValidation>
    <dataValidation type="list" allowBlank="1" showInputMessage="1" showErrorMessage="1" sqref="C10:C208" xr:uid="{755A44B6-E235-4DC4-988F-34B1896FD25E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CA074B6-B6D0-4264-AEB0-80F6BFB083D8}">
            <xm:f>$C5=Data!$G$23</xm:f>
            <x14:dxf>
              <fill>
                <patternFill patternType="darkTrellis">
                  <fgColor theme="3" tint="-0.24994659260841701"/>
                  <bgColor theme="0" tint="-0.34998626667073579"/>
                </patternFill>
              </fill>
            </x14:dxf>
          </x14:cfRule>
          <x14:cfRule type="expression" priority="3" id="{1B334190-AFC0-446D-862B-956BE3C6348D}">
            <xm:f>$C5=Data!$G$24</xm:f>
            <x14:dxf/>
          </x14:cfRule>
          <xm:sqref>D5:D7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A1457219-89B9-4412-9217-E7427BDE7319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Φύλλο13">
    <tabColor theme="9" tint="0.79998168889431442"/>
    <pageSetUpPr fitToPage="1"/>
  </sheetPr>
  <dimension ref="A1:AK208"/>
  <sheetViews>
    <sheetView showGridLines="0" zoomScaleNormal="100" zoomScaleSheetLayoutView="70" workbookViewId="0">
      <selection activeCell="C1" sqref="C1:D1"/>
    </sheetView>
  </sheetViews>
  <sheetFormatPr defaultColWidth="0" defaultRowHeight="18.75" x14ac:dyDescent="0.3"/>
  <cols>
    <col min="1" max="1" width="9.85546875" customWidth="1"/>
    <col min="2" max="2" width="18.28515625" customWidth="1"/>
    <col min="3" max="3" width="57.28515625" style="60" customWidth="1"/>
    <col min="4" max="4" width="28.140625" customWidth="1"/>
    <col min="5" max="6" width="57.42578125" customWidth="1"/>
    <col min="7" max="9" width="17.5703125" customWidth="1"/>
    <col min="10" max="10" width="21.28515625" style="56" customWidth="1"/>
    <col min="11" max="11" width="15.5703125" style="64" hidden="1" customWidth="1"/>
    <col min="12" max="12" width="15.5703125" style="65" hidden="1" customWidth="1"/>
    <col min="13" max="17" width="17.42578125" style="66" hidden="1" customWidth="1"/>
    <col min="18" max="19" width="8.5703125" style="25" hidden="1" customWidth="1"/>
    <col min="20" max="21" width="17.42578125" style="66" hidden="1" customWidth="1"/>
    <col min="22" max="23" width="9" style="25" hidden="1" customWidth="1"/>
    <col min="24" max="25" width="17.42578125" style="66" hidden="1" customWidth="1"/>
    <col min="26" max="27" width="9" style="25" hidden="1" customWidth="1"/>
    <col min="28" max="29" width="17.42578125" style="66" hidden="1" customWidth="1"/>
    <col min="30" max="30" width="3.5703125" style="25" hidden="1" customWidth="1"/>
    <col min="31" max="31" width="17.42578125" style="66" hidden="1" customWidth="1"/>
    <col min="32" max="32" width="3.5703125" style="25" hidden="1" customWidth="1"/>
    <col min="33" max="33" width="30.85546875" style="25" hidden="1" customWidth="1"/>
    <col min="34" max="34" width="17.85546875" style="25" hidden="1" customWidth="1"/>
    <col min="35" max="35" width="17.42578125" style="66" hidden="1" customWidth="1"/>
    <col min="36" max="36" width="9.140625" style="25" hidden="1" customWidth="1"/>
    <col min="37" max="37" width="0" style="25" hidden="1" customWidth="1"/>
    <col min="38" max="16384" width="9.140625" hidden="1"/>
  </cols>
  <sheetData>
    <row r="1" spans="1:37" s="44" customFormat="1" ht="34.5" customHeight="1" thickBot="1" x14ac:dyDescent="0.3">
      <c r="A1" s="80" t="s">
        <v>429</v>
      </c>
      <c r="B1" s="79" t="s">
        <v>326</v>
      </c>
      <c r="C1" s="205">
        <f>'Cover page'!C18</f>
        <v>0</v>
      </c>
      <c r="D1" s="206"/>
      <c r="E1" s="73"/>
      <c r="K1" s="61"/>
      <c r="L1" s="62"/>
      <c r="AJ1" s="63"/>
      <c r="AK1" s="63"/>
    </row>
    <row r="2" spans="1:37" s="68" customFormat="1" ht="20.25" customHeight="1" x14ac:dyDescent="0.25">
      <c r="C2" s="69"/>
      <c r="D2" s="73"/>
      <c r="E2" s="73"/>
      <c r="F2" s="73"/>
      <c r="G2" s="74"/>
      <c r="H2" s="74"/>
      <c r="I2" s="74"/>
      <c r="J2" s="75"/>
      <c r="K2" s="76"/>
      <c r="L2" s="77"/>
      <c r="M2" s="78"/>
      <c r="N2" s="78"/>
      <c r="O2" s="78"/>
      <c r="P2" s="78"/>
      <c r="Q2" s="78"/>
      <c r="R2" s="92"/>
      <c r="S2" s="92"/>
      <c r="T2" s="75"/>
      <c r="U2" s="75"/>
      <c r="V2" s="92"/>
      <c r="W2" s="92"/>
      <c r="X2" s="75"/>
      <c r="Y2" s="75"/>
      <c r="Z2" s="92"/>
      <c r="AA2" s="92"/>
      <c r="AB2" s="75"/>
      <c r="AC2" s="75"/>
      <c r="AD2" s="73"/>
      <c r="AE2" s="75"/>
      <c r="AF2" s="73"/>
      <c r="AG2" s="73"/>
      <c r="AH2" s="73"/>
      <c r="AI2" s="78"/>
      <c r="AJ2" s="73"/>
      <c r="AK2" s="73"/>
    </row>
    <row r="3" spans="1:37" s="68" customFormat="1" ht="25.5" customHeight="1" x14ac:dyDescent="0.25">
      <c r="A3" s="81" t="s">
        <v>484</v>
      </c>
      <c r="B3" s="81"/>
      <c r="C3" s="82"/>
      <c r="D3" s="83"/>
      <c r="F3" s="73"/>
      <c r="G3" s="74"/>
      <c r="H3" s="74"/>
      <c r="I3" s="74"/>
      <c r="J3" s="75"/>
      <c r="K3" s="76"/>
      <c r="L3" s="77"/>
      <c r="M3" s="78"/>
      <c r="N3" s="78"/>
      <c r="O3" s="78"/>
      <c r="P3" s="78"/>
      <c r="Q3" s="78"/>
      <c r="R3" s="92"/>
      <c r="S3" s="92"/>
      <c r="T3" s="75"/>
      <c r="U3" s="75"/>
      <c r="V3" s="92"/>
      <c r="W3" s="92"/>
      <c r="X3" s="75"/>
      <c r="Y3" s="75"/>
      <c r="Z3" s="92"/>
      <c r="AA3" s="92"/>
      <c r="AB3" s="75"/>
      <c r="AC3" s="75"/>
      <c r="AD3" s="73"/>
      <c r="AE3" s="75"/>
      <c r="AF3" s="73"/>
      <c r="AG3" s="73"/>
      <c r="AH3" s="73"/>
      <c r="AI3" s="78"/>
      <c r="AJ3" s="73"/>
      <c r="AK3" s="73"/>
    </row>
    <row r="4" spans="1:37" s="68" customFormat="1" ht="25.5" customHeight="1" x14ac:dyDescent="0.25">
      <c r="A4" s="204" t="s">
        <v>345</v>
      </c>
      <c r="B4" s="204"/>
      <c r="C4" s="84" t="s">
        <v>415</v>
      </c>
      <c r="D4" s="84" t="s">
        <v>417</v>
      </c>
      <c r="F4" s="73"/>
      <c r="G4" s="74"/>
      <c r="H4" s="74"/>
      <c r="I4" s="74"/>
      <c r="J4" s="75"/>
      <c r="K4" s="76"/>
      <c r="L4" s="77"/>
      <c r="M4" s="78"/>
      <c r="N4" s="78"/>
      <c r="O4" s="78"/>
      <c r="P4" s="78"/>
      <c r="Q4" s="78"/>
      <c r="R4" s="92"/>
      <c r="S4" s="92"/>
      <c r="T4" s="75"/>
      <c r="U4" s="75"/>
      <c r="V4" s="92"/>
      <c r="W4" s="92"/>
      <c r="X4" s="75"/>
      <c r="Y4" s="75"/>
      <c r="Z4" s="92"/>
      <c r="AA4" s="92"/>
      <c r="AB4" s="75"/>
      <c r="AC4" s="75"/>
      <c r="AD4" s="73"/>
      <c r="AE4" s="75"/>
      <c r="AF4" s="73"/>
      <c r="AG4" s="73"/>
      <c r="AH4" s="73"/>
      <c r="AI4" s="78"/>
      <c r="AJ4" s="73"/>
      <c r="AK4" s="73"/>
    </row>
    <row r="5" spans="1:37" s="68" customFormat="1" ht="25.5" customHeight="1" x14ac:dyDescent="0.25">
      <c r="A5" s="203" t="s">
        <v>18</v>
      </c>
      <c r="B5" s="203"/>
      <c r="C5" s="149"/>
      <c r="D5" s="150"/>
      <c r="E5" s="73"/>
      <c r="F5" s="73"/>
      <c r="G5" s="74"/>
      <c r="H5" s="74"/>
      <c r="J5" s="75"/>
      <c r="K5" s="76"/>
      <c r="L5" s="77"/>
      <c r="M5" s="74" t="b">
        <f>AND(C5=Data!$G$24,INT(D5*100)&lt;&gt;D5*100)</f>
        <v>0</v>
      </c>
      <c r="N5" s="78"/>
      <c r="O5" s="78"/>
      <c r="P5" s="78"/>
      <c r="Q5" s="78"/>
      <c r="R5" s="92"/>
      <c r="S5" s="92"/>
      <c r="T5" s="75"/>
      <c r="U5" s="75"/>
      <c r="V5" s="92"/>
      <c r="W5" s="92"/>
      <c r="X5" s="75"/>
      <c r="Y5" s="75"/>
      <c r="Z5" s="92"/>
      <c r="AA5" s="92"/>
      <c r="AB5" s="75"/>
      <c r="AC5" s="75"/>
      <c r="AD5" s="73"/>
      <c r="AE5" s="75"/>
      <c r="AF5" s="73"/>
      <c r="AG5" s="73"/>
      <c r="AH5" s="73"/>
      <c r="AI5" s="78"/>
      <c r="AJ5" s="73"/>
      <c r="AK5" s="73"/>
    </row>
    <row r="6" spans="1:37" s="68" customFormat="1" ht="25.5" customHeight="1" x14ac:dyDescent="0.25">
      <c r="A6" s="203" t="s">
        <v>385</v>
      </c>
      <c r="B6" s="203"/>
      <c r="C6" s="149"/>
      <c r="D6" s="150"/>
      <c r="E6" s="73"/>
      <c r="F6" s="73"/>
      <c r="G6" s="74"/>
      <c r="H6" s="74"/>
      <c r="I6" s="74"/>
      <c r="J6" s="75"/>
      <c r="K6" s="76"/>
      <c r="L6" s="77"/>
      <c r="M6" s="74" t="b">
        <f>AND(C6=Data!$G$24,INT(D6*100)&lt;&gt;D6*100)</f>
        <v>0</v>
      </c>
      <c r="N6" s="78"/>
      <c r="O6" s="78"/>
      <c r="P6" s="78"/>
      <c r="Q6" s="78"/>
      <c r="R6" s="92"/>
      <c r="S6" s="92"/>
      <c r="T6" s="75"/>
      <c r="U6" s="75"/>
      <c r="V6" s="92"/>
      <c r="W6" s="92"/>
      <c r="X6" s="75"/>
      <c r="Y6" s="75"/>
      <c r="Z6" s="92"/>
      <c r="AA6" s="92"/>
      <c r="AB6" s="75"/>
      <c r="AC6" s="75"/>
      <c r="AD6" s="73"/>
      <c r="AE6" s="75"/>
      <c r="AF6" s="73"/>
      <c r="AG6" s="73"/>
      <c r="AH6" s="73"/>
      <c r="AI6" s="78"/>
      <c r="AJ6" s="73"/>
      <c r="AK6" s="73"/>
    </row>
    <row r="7" spans="1:37" s="68" customFormat="1" ht="25.5" customHeight="1" thickBot="1" x14ac:dyDescent="0.3">
      <c r="A7" s="203" t="s">
        <v>386</v>
      </c>
      <c r="B7" s="203"/>
      <c r="C7" s="149"/>
      <c r="D7" s="150"/>
      <c r="E7" s="73"/>
      <c r="F7" s="73"/>
      <c r="G7" s="74"/>
      <c r="H7" s="74"/>
      <c r="I7" s="74"/>
      <c r="J7" s="75"/>
      <c r="K7" s="76"/>
      <c r="L7" s="77"/>
      <c r="M7" s="74" t="b">
        <f>AND(C7=Data!$G$24,INT(D7*100)&lt;&gt;D7*100)</f>
        <v>0</v>
      </c>
      <c r="N7" s="78"/>
      <c r="O7" s="78"/>
      <c r="P7" s="78"/>
      <c r="Q7" s="78"/>
      <c r="R7" s="92"/>
      <c r="S7" s="92"/>
      <c r="T7" s="75"/>
      <c r="U7" s="75"/>
      <c r="V7" s="92"/>
      <c r="W7" s="92"/>
      <c r="X7" s="75"/>
      <c r="Y7" s="75"/>
      <c r="Z7" s="92"/>
      <c r="AA7" s="92"/>
      <c r="AB7" s="75"/>
      <c r="AC7" s="75"/>
      <c r="AD7" s="73"/>
      <c r="AE7" s="75"/>
      <c r="AF7" s="73"/>
      <c r="AG7" s="73"/>
      <c r="AH7" s="73"/>
      <c r="AI7" s="78"/>
      <c r="AJ7" s="73"/>
      <c r="AK7" s="73"/>
    </row>
    <row r="8" spans="1:37" s="68" customFormat="1" ht="34.5" customHeight="1" thickBot="1" x14ac:dyDescent="0.3">
      <c r="C8" s="69"/>
      <c r="D8" s="73"/>
      <c r="E8" s="73"/>
      <c r="F8" s="73"/>
      <c r="G8" s="74"/>
      <c r="H8" s="74"/>
      <c r="I8" s="130" t="s">
        <v>505</v>
      </c>
      <c r="J8" s="85">
        <f>SUMIF(B10:B208,"D*",J10:J208)</f>
        <v>0</v>
      </c>
      <c r="K8" s="76" t="s">
        <v>421</v>
      </c>
      <c r="L8" s="77" t="s">
        <v>422</v>
      </c>
      <c r="M8" s="71" t="s">
        <v>388</v>
      </c>
      <c r="N8" s="71" t="s">
        <v>396</v>
      </c>
      <c r="O8" s="71" t="s">
        <v>397</v>
      </c>
      <c r="P8" s="71" t="s">
        <v>398</v>
      </c>
      <c r="Q8" s="71" t="s">
        <v>391</v>
      </c>
      <c r="R8" s="92" t="s">
        <v>403</v>
      </c>
      <c r="S8" s="92" t="s">
        <v>402</v>
      </c>
      <c r="T8" s="70" t="s">
        <v>389</v>
      </c>
      <c r="U8" s="70" t="s">
        <v>390</v>
      </c>
      <c r="V8" s="92" t="s">
        <v>404</v>
      </c>
      <c r="W8" s="92" t="s">
        <v>405</v>
      </c>
      <c r="X8" s="70" t="s">
        <v>394</v>
      </c>
      <c r="Y8" s="70" t="s">
        <v>395</v>
      </c>
      <c r="Z8" s="92" t="s">
        <v>406</v>
      </c>
      <c r="AA8" s="92" t="s">
        <v>407</v>
      </c>
      <c r="AB8" s="70" t="s">
        <v>392</v>
      </c>
      <c r="AC8" s="70" t="s">
        <v>393</v>
      </c>
      <c r="AD8" s="63"/>
      <c r="AE8" s="70" t="s">
        <v>399</v>
      </c>
      <c r="AF8" s="63"/>
      <c r="AG8" s="70" t="s">
        <v>485</v>
      </c>
      <c r="AH8" s="70" t="s">
        <v>487</v>
      </c>
      <c r="AI8" s="71" t="s">
        <v>240</v>
      </c>
      <c r="AJ8" s="73"/>
      <c r="AK8" s="73"/>
    </row>
    <row r="9" spans="1:37" s="44" customFormat="1" ht="34.5" customHeight="1" thickBot="1" x14ac:dyDescent="0.3">
      <c r="A9" s="87" t="s">
        <v>16</v>
      </c>
      <c r="B9" s="88" t="s">
        <v>333</v>
      </c>
      <c r="C9" s="88" t="s">
        <v>17</v>
      </c>
      <c r="D9" s="88" t="s">
        <v>239</v>
      </c>
      <c r="E9" s="89" t="s">
        <v>328</v>
      </c>
      <c r="F9" s="89" t="s">
        <v>319</v>
      </c>
      <c r="G9" s="90" t="s">
        <v>331</v>
      </c>
      <c r="H9" s="91" t="s">
        <v>273</v>
      </c>
      <c r="I9" s="131" t="s">
        <v>400</v>
      </c>
      <c r="J9" s="134" t="s">
        <v>238</v>
      </c>
      <c r="K9" s="61"/>
      <c r="L9" s="62"/>
      <c r="M9" s="72"/>
      <c r="N9" s="72"/>
      <c r="O9" s="72"/>
      <c r="P9" s="72"/>
      <c r="Q9" s="72"/>
      <c r="R9" s="128"/>
      <c r="S9" s="128"/>
      <c r="T9" s="72"/>
      <c r="U9" s="72"/>
      <c r="V9" s="128"/>
      <c r="W9" s="128"/>
      <c r="X9" s="72"/>
      <c r="Y9" s="72"/>
      <c r="Z9" s="128"/>
      <c r="AA9" s="128"/>
      <c r="AB9" s="72"/>
      <c r="AC9" s="72"/>
      <c r="AD9" s="63"/>
      <c r="AE9" s="72"/>
      <c r="AF9" s="63"/>
      <c r="AG9" s="72"/>
      <c r="AH9" s="72"/>
      <c r="AI9" s="72"/>
      <c r="AJ9" s="63"/>
      <c r="AK9" s="63"/>
    </row>
    <row r="10" spans="1:37" ht="32.25" customHeight="1" x14ac:dyDescent="0.25">
      <c r="A10" s="57"/>
      <c r="B10" s="57"/>
      <c r="C10" s="59"/>
      <c r="D10" s="119"/>
      <c r="E10" s="86"/>
      <c r="F10" s="42"/>
      <c r="G10" s="58"/>
      <c r="H10" s="123"/>
      <c r="I10" s="133"/>
      <c r="J10" s="137">
        <f>AI10</f>
        <v>0</v>
      </c>
      <c r="K10" s="64" t="str">
        <f t="shared" ref="K10:K73" si="0">IF(C10&lt;&gt;"",VLOOKUP(C10,budgetLine11ext,2,FALSE),"0")</f>
        <v>0</v>
      </c>
      <c r="L10" s="65" t="str">
        <f t="shared" ref="L10:L73" si="1">IF(C10&lt;&gt;"",VLOOKUP(C10,budgetLine11ext,3,FALSE),"0")</f>
        <v>0</v>
      </c>
      <c r="M10" s="55">
        <f>SUMIFS($J:$J,$C:$C,Data!$B$6,$B:$B,$B10)</f>
        <v>0</v>
      </c>
      <c r="N10" s="55">
        <f>SUMIFS($J:$J,$C:$C,Data!$B$7,$B:$B,$B10)</f>
        <v>0</v>
      </c>
      <c r="O10" s="55">
        <f>SUMIFS($J:$J,$C:$C,Data!$B$8,$B:$B,$B10)</f>
        <v>0</v>
      </c>
      <c r="P10" s="55">
        <f>M10+N10+O10</f>
        <v>0</v>
      </c>
      <c r="Q10" s="55">
        <f>SUMIFS(J:J,K:K,"A",B:B,B10)</f>
        <v>0</v>
      </c>
      <c r="R10" s="25" t="b">
        <f>AND($L10="A",$C$5=Data!$G$24)</f>
        <v>0</v>
      </c>
      <c r="S10" s="25" t="b">
        <f>OR(OR(L10="AL",L10="AU"),AND($L10="A",$C$5=Data!$G$23))</f>
        <v>0</v>
      </c>
      <c r="T10" s="55">
        <f>IF(S10,$G10*$H10*$I10,0)</f>
        <v>0</v>
      </c>
      <c r="U10" s="55">
        <f t="shared" ref="U10:U73" si="2">IF(R10,P10*$D$5,0)</f>
        <v>0</v>
      </c>
      <c r="V10" s="25" t="b">
        <f>AND($L10="B",$C$6=Data!$G$24)</f>
        <v>0</v>
      </c>
      <c r="W10" s="25" t="b">
        <f>OR(OR(L10="BL",L10="BU"),AND($L10="B",$C$6=Data!$G$23))</f>
        <v>0</v>
      </c>
      <c r="X10" s="55">
        <f>IF(W10,$G10*$I10,0)</f>
        <v>0</v>
      </c>
      <c r="Y10" s="55">
        <f t="shared" ref="Y10:Y73" si="3">IF(V10,Q10*$D$6,0)</f>
        <v>0</v>
      </c>
      <c r="Z10" s="25" t="b">
        <f>AND($L10="C",$C$7=Data!$G$24)</f>
        <v>0</v>
      </c>
      <c r="AA10" s="25" t="b">
        <f>OR(OR(L10="CL",L10="CU"),AND($L10="C",$C$7=Data!$G$23))</f>
        <v>0</v>
      </c>
      <c r="AB10" s="55">
        <f>IF(AA10,$G10*$H10*$I10,0)</f>
        <v>0</v>
      </c>
      <c r="AC10" s="55">
        <f t="shared" ref="AC10:AC73" si="4">IF(Z10,Q10*$D$7,0)</f>
        <v>0</v>
      </c>
      <c r="AE10" s="55">
        <f>IF(OR(L10="D",L10="E",L10="F"),$G10*$I10,0)</f>
        <v>0</v>
      </c>
      <c r="AG10" s="125" t="b">
        <f>OR(AND($C$5=Data!$G$24,K10="A"),AND($C$6=Data!$G$24,K10="B"),AND($C$7=Data!$G$24,K10="C"))*COUNTIFS(B:B,B10,K:K,K10,B:B,"&lt;&gt;"&amp;"",C:C,"&lt;&gt;"&amp;"")&gt;1</f>
        <v>0</v>
      </c>
      <c r="AH10" s="125" t="b">
        <f>AND(AND(A10&lt;&gt;"",B10&lt;&gt;""),RIGHT(A10,1)&lt;&gt;MID(B10,3,1))</f>
        <v>0</v>
      </c>
      <c r="AI10" s="55">
        <f>T10+U10+X10+Y10+AB10+AC10+AE10</f>
        <v>0</v>
      </c>
    </row>
    <row r="11" spans="1:37" ht="30.75" customHeight="1" x14ac:dyDescent="0.25">
      <c r="A11" s="57"/>
      <c r="B11" s="57"/>
      <c r="C11" s="59"/>
      <c r="D11" s="119"/>
      <c r="E11" s="43"/>
      <c r="F11" s="43"/>
      <c r="G11" s="58"/>
      <c r="H11" s="123"/>
      <c r="I11" s="132"/>
      <c r="J11" s="135">
        <f t="shared" ref="J11:J74" si="5">AI11</f>
        <v>0</v>
      </c>
      <c r="K11" s="64" t="str">
        <f t="shared" si="0"/>
        <v>0</v>
      </c>
      <c r="L11" s="65" t="str">
        <f t="shared" si="1"/>
        <v>0</v>
      </c>
      <c r="M11" s="55">
        <f>SUMIFS($J:$J,$C:$C,Data!$B$6,$B:$B,$B11)</f>
        <v>0</v>
      </c>
      <c r="N11" s="55">
        <f>SUMIFS($J:$J,$C:$C,Data!$B$7,$B:$B,$B11)</f>
        <v>0</v>
      </c>
      <c r="O11" s="55">
        <f>SUMIFS($J:$J,$C:$C,Data!$B$8,$B:$B,$B11)</f>
        <v>0</v>
      </c>
      <c r="P11" s="55">
        <f t="shared" ref="P11:P74" si="6">M11+N11+O11</f>
        <v>0</v>
      </c>
      <c r="Q11" s="55">
        <f t="shared" ref="Q11:Q74" si="7">SUMIFS(J:J,L:L,"A*",B:B,B11)</f>
        <v>0</v>
      </c>
      <c r="R11" s="25" t="b">
        <f>AND($L11="A",$C$5=Data!$G$24)</f>
        <v>0</v>
      </c>
      <c r="S11" s="25" t="b">
        <f>AND($L11="A",$C$5=Data!$G$23)</f>
        <v>0</v>
      </c>
      <c r="T11" s="55">
        <f t="shared" ref="T11:T74" si="8">IF(S11,$G11*$H11*$I11,0)</f>
        <v>0</v>
      </c>
      <c r="U11" s="55">
        <f t="shared" si="2"/>
        <v>0</v>
      </c>
      <c r="V11" s="25" t="b">
        <f>AND($L11="B",$C$6=Data!$G$24)</f>
        <v>0</v>
      </c>
      <c r="W11" s="25" t="b">
        <f>AND($L11="B",$C$6=Data!$G$23)</f>
        <v>0</v>
      </c>
      <c r="X11" s="55">
        <f t="shared" ref="X11:X74" si="9">IF(W11,$G11*$I11,0)</f>
        <v>0</v>
      </c>
      <c r="Y11" s="55">
        <f t="shared" si="3"/>
        <v>0</v>
      </c>
      <c r="Z11" s="25" t="b">
        <f>AND($L11="C",$C$7=Data!$G$24)</f>
        <v>0</v>
      </c>
      <c r="AA11" s="25" t="b">
        <f>AND($L11="C",$C$7=Data!$G$23)</f>
        <v>0</v>
      </c>
      <c r="AB11" s="55">
        <f t="shared" ref="AB11:AB74" si="10">IF(AA11,$G11*$H11*$I11,0)</f>
        <v>0</v>
      </c>
      <c r="AC11" s="55">
        <f t="shared" si="4"/>
        <v>0</v>
      </c>
      <c r="AE11" s="55">
        <f t="shared" ref="AE11:AE74" si="11">IF(OR(L11="D",L11="E",L11="F"),$G11*$I11,0)</f>
        <v>0</v>
      </c>
      <c r="AG11" s="125" t="b">
        <f>OR(AND($C$5=Data!$G$24,K11="A"),AND($C$6=Data!$G$24,K11="B"),AND($C$7=Data!$G$24,K11="C"))*COUNTIFS(B:B,B11,K:K,K11,B:B,"&lt;&gt;"&amp;"",C:C,"&lt;&gt;"&amp;"")&gt;1</f>
        <v>0</v>
      </c>
      <c r="AH11" s="125" t="b">
        <f t="shared" ref="AH11:AH74" si="12">AND(AND(A11&lt;&gt;"",B11&lt;&gt;""),RIGHT(A11,1)&lt;&gt;MID(B11,3,1))</f>
        <v>0</v>
      </c>
      <c r="AI11" s="55">
        <f t="shared" ref="AI11:AI74" si="13">T11+U11+X11+Y11+AB11+AC11+AE11</f>
        <v>0</v>
      </c>
    </row>
    <row r="12" spans="1:37" ht="30.75" customHeight="1" x14ac:dyDescent="0.25">
      <c r="A12" s="57"/>
      <c r="B12" s="57"/>
      <c r="C12" s="59"/>
      <c r="D12" s="119"/>
      <c r="E12" s="43"/>
      <c r="F12" s="43"/>
      <c r="G12" s="58"/>
      <c r="H12" s="123"/>
      <c r="I12" s="132"/>
      <c r="J12" s="135">
        <f t="shared" si="5"/>
        <v>0</v>
      </c>
      <c r="K12" s="64" t="str">
        <f t="shared" si="0"/>
        <v>0</v>
      </c>
      <c r="L12" s="65" t="str">
        <f t="shared" si="1"/>
        <v>0</v>
      </c>
      <c r="M12" s="55">
        <f>SUMIFS($J:$J,$C:$C,Data!$B$6,$B:$B,$B12)</f>
        <v>0</v>
      </c>
      <c r="N12" s="55">
        <f>SUMIFS($J:$J,$C:$C,Data!$B$7,$B:$B,$B12)</f>
        <v>0</v>
      </c>
      <c r="O12" s="55">
        <f>SUMIFS($J:$J,$C:$C,Data!$B$8,$B:$B,$B12)</f>
        <v>0</v>
      </c>
      <c r="P12" s="55">
        <f t="shared" si="6"/>
        <v>0</v>
      </c>
      <c r="Q12" s="55">
        <f t="shared" si="7"/>
        <v>0</v>
      </c>
      <c r="R12" s="25" t="b">
        <f>AND($L12="A",$C$5=Data!$G$24)</f>
        <v>0</v>
      </c>
      <c r="S12" s="25" t="b">
        <f>AND($L12="A",$C$5=Data!$G$23)</f>
        <v>0</v>
      </c>
      <c r="T12" s="55">
        <f t="shared" si="8"/>
        <v>0</v>
      </c>
      <c r="U12" s="55">
        <f t="shared" si="2"/>
        <v>0</v>
      </c>
      <c r="V12" s="25" t="b">
        <f>AND($L12="B",$C$6=Data!$G$24)</f>
        <v>0</v>
      </c>
      <c r="W12" s="25" t="b">
        <f>AND($L12="B",$C$6=Data!$G$23)</f>
        <v>0</v>
      </c>
      <c r="X12" s="55">
        <f t="shared" si="9"/>
        <v>0</v>
      </c>
      <c r="Y12" s="55">
        <f t="shared" si="3"/>
        <v>0</v>
      </c>
      <c r="Z12" s="25" t="b">
        <f>AND($L12="C",$C$7=Data!$G$24)</f>
        <v>0</v>
      </c>
      <c r="AA12" s="25" t="b">
        <f>AND($L12="C",$C$7=Data!$G$23)</f>
        <v>0</v>
      </c>
      <c r="AB12" s="55">
        <f t="shared" si="10"/>
        <v>0</v>
      </c>
      <c r="AC12" s="55">
        <f t="shared" si="4"/>
        <v>0</v>
      </c>
      <c r="AE12" s="55">
        <f t="shared" si="11"/>
        <v>0</v>
      </c>
      <c r="AG12" s="125" t="b">
        <f>OR(AND($C$5=Data!$G$24,K12="A"),AND($C$6=Data!$G$24,K12="B"),AND($C$7=Data!$G$24,K12="C"))*COUNTIFS(B:B,B12,K:K,K12,B:B,"&lt;&gt;"&amp;"",C:C,"&lt;&gt;"&amp;"")&gt;1</f>
        <v>0</v>
      </c>
      <c r="AH12" s="125" t="b">
        <f t="shared" si="12"/>
        <v>0</v>
      </c>
      <c r="AI12" s="55">
        <f t="shared" si="13"/>
        <v>0</v>
      </c>
    </row>
    <row r="13" spans="1:37" ht="30.75" customHeight="1" x14ac:dyDescent="0.25">
      <c r="A13" s="57"/>
      <c r="B13" s="57"/>
      <c r="C13" s="59"/>
      <c r="D13" s="119"/>
      <c r="E13" s="124"/>
      <c r="F13" s="43"/>
      <c r="G13" s="58"/>
      <c r="H13" s="123"/>
      <c r="I13" s="132"/>
      <c r="J13" s="135">
        <f t="shared" si="5"/>
        <v>0</v>
      </c>
      <c r="K13" s="64" t="str">
        <f t="shared" si="0"/>
        <v>0</v>
      </c>
      <c r="L13" s="65" t="str">
        <f t="shared" si="1"/>
        <v>0</v>
      </c>
      <c r="M13" s="55">
        <f>SUMIFS($J:$J,$C:$C,Data!$B$6,$B:$B,$B13)</f>
        <v>0</v>
      </c>
      <c r="N13" s="55">
        <f>SUMIFS($J:$J,$C:$C,Data!$B$7,$B:$B,$B13)</f>
        <v>0</v>
      </c>
      <c r="O13" s="55">
        <f>SUMIFS($J:$J,$C:$C,Data!$B$8,$B:$B,$B13)</f>
        <v>0</v>
      </c>
      <c r="P13" s="55">
        <f t="shared" si="6"/>
        <v>0</v>
      </c>
      <c r="Q13" s="55">
        <f t="shared" si="7"/>
        <v>0</v>
      </c>
      <c r="R13" s="25" t="b">
        <f>AND($L13="A",$C$5=Data!$G$24)</f>
        <v>0</v>
      </c>
      <c r="S13" s="25" t="b">
        <f>AND($L13="A",$C$5=Data!$G$23)</f>
        <v>0</v>
      </c>
      <c r="T13" s="55">
        <f t="shared" si="8"/>
        <v>0</v>
      </c>
      <c r="U13" s="55">
        <f t="shared" si="2"/>
        <v>0</v>
      </c>
      <c r="V13" s="25" t="b">
        <f>AND($L13="B",$C$6=Data!$G$24)</f>
        <v>0</v>
      </c>
      <c r="W13" s="25" t="b">
        <f>AND($L13="B",$C$6=Data!$G$23)</f>
        <v>0</v>
      </c>
      <c r="X13" s="55">
        <f t="shared" si="9"/>
        <v>0</v>
      </c>
      <c r="Y13" s="55">
        <f t="shared" si="3"/>
        <v>0</v>
      </c>
      <c r="Z13" s="25" t="b">
        <f>AND($L13="C",$C$7=Data!$G$24)</f>
        <v>0</v>
      </c>
      <c r="AA13" s="25" t="b">
        <f>AND($L13="C",$C$7=Data!$G$23)</f>
        <v>0</v>
      </c>
      <c r="AB13" s="55">
        <f t="shared" si="10"/>
        <v>0</v>
      </c>
      <c r="AC13" s="55">
        <f t="shared" si="4"/>
        <v>0</v>
      </c>
      <c r="AE13" s="55">
        <f t="shared" si="11"/>
        <v>0</v>
      </c>
      <c r="AG13" s="125" t="b">
        <f>OR(AND($C$5=Data!$G$24,K13="A"),AND($C$6=Data!$G$24,K13="B"),AND($C$7=Data!$G$24,K13="C"))*COUNTIFS(B:B,B13,K:K,K13,B:B,"&lt;&gt;"&amp;"",C:C,"&lt;&gt;"&amp;"")&gt;1</f>
        <v>0</v>
      </c>
      <c r="AH13" s="125" t="b">
        <f t="shared" si="12"/>
        <v>0</v>
      </c>
      <c r="AI13" s="55">
        <f t="shared" si="13"/>
        <v>0</v>
      </c>
    </row>
    <row r="14" spans="1:37" ht="30.75" customHeight="1" x14ac:dyDescent="0.25">
      <c r="A14" s="57"/>
      <c r="B14" s="57"/>
      <c r="C14" s="59"/>
      <c r="D14" s="119"/>
      <c r="E14" s="124"/>
      <c r="F14" s="43"/>
      <c r="G14" s="58"/>
      <c r="H14" s="123"/>
      <c r="I14" s="132"/>
      <c r="J14" s="135">
        <f t="shared" si="5"/>
        <v>0</v>
      </c>
      <c r="K14" s="64" t="str">
        <f t="shared" si="0"/>
        <v>0</v>
      </c>
      <c r="L14" s="65" t="str">
        <f t="shared" si="1"/>
        <v>0</v>
      </c>
      <c r="M14" s="55">
        <f>SUMIFS($J:$J,$C:$C,Data!$B$6,$B:$B,$B14)</f>
        <v>0</v>
      </c>
      <c r="N14" s="55">
        <f>SUMIFS($J:$J,$C:$C,Data!$B$7,$B:$B,$B14)</f>
        <v>0</v>
      </c>
      <c r="O14" s="55">
        <f>SUMIFS($J:$J,$C:$C,Data!$B$8,$B:$B,$B14)</f>
        <v>0</v>
      </c>
      <c r="P14" s="55">
        <f t="shared" si="6"/>
        <v>0</v>
      </c>
      <c r="Q14" s="55">
        <f t="shared" si="7"/>
        <v>0</v>
      </c>
      <c r="R14" s="25" t="b">
        <f>AND($L14="A",$C$5=Data!$G$24)</f>
        <v>0</v>
      </c>
      <c r="S14" s="25" t="b">
        <f>AND($L14="A",$C$5=Data!$G$23)</f>
        <v>0</v>
      </c>
      <c r="T14" s="55">
        <f t="shared" si="8"/>
        <v>0</v>
      </c>
      <c r="U14" s="55">
        <f t="shared" si="2"/>
        <v>0</v>
      </c>
      <c r="V14" s="25" t="b">
        <f>AND($L14="B",$C$6=Data!$G$24)</f>
        <v>0</v>
      </c>
      <c r="W14" s="25" t="b">
        <f>AND($L14="B",$C$6=Data!$G$23)</f>
        <v>0</v>
      </c>
      <c r="X14" s="55">
        <f t="shared" si="9"/>
        <v>0</v>
      </c>
      <c r="Y14" s="55">
        <f t="shared" si="3"/>
        <v>0</v>
      </c>
      <c r="Z14" s="25" t="b">
        <f>AND($L14="C",$C$7=Data!$G$24)</f>
        <v>0</v>
      </c>
      <c r="AA14" s="25" t="b">
        <f>AND($L14="C",$C$7=Data!$G$23)</f>
        <v>0</v>
      </c>
      <c r="AB14" s="55">
        <f t="shared" si="10"/>
        <v>0</v>
      </c>
      <c r="AC14" s="55">
        <f t="shared" si="4"/>
        <v>0</v>
      </c>
      <c r="AE14" s="55">
        <f t="shared" si="11"/>
        <v>0</v>
      </c>
      <c r="AG14" s="125" t="b">
        <f>OR(AND($C$5=Data!$G$24,K14="A"),AND($C$6=Data!$G$24,K14="B"),AND($C$7=Data!$G$24,K14="C"))*COUNTIFS(B:B,B14,K:K,K14,B:B,"&lt;&gt;"&amp;"",C:C,"&lt;&gt;"&amp;"")&gt;1</f>
        <v>0</v>
      </c>
      <c r="AH14" s="125" t="b">
        <f t="shared" si="12"/>
        <v>0</v>
      </c>
      <c r="AI14" s="55">
        <f t="shared" si="13"/>
        <v>0</v>
      </c>
    </row>
    <row r="15" spans="1:37" ht="30.75" customHeight="1" x14ac:dyDescent="0.25">
      <c r="A15" s="57"/>
      <c r="B15" s="57"/>
      <c r="C15" s="59"/>
      <c r="D15" s="119"/>
      <c r="E15" s="124"/>
      <c r="F15" s="43"/>
      <c r="G15" s="58"/>
      <c r="H15" s="123"/>
      <c r="I15" s="132"/>
      <c r="J15" s="135">
        <f t="shared" si="5"/>
        <v>0</v>
      </c>
      <c r="K15" s="64" t="str">
        <f t="shared" si="0"/>
        <v>0</v>
      </c>
      <c r="L15" s="65" t="str">
        <f t="shared" si="1"/>
        <v>0</v>
      </c>
      <c r="M15" s="55">
        <f>SUMIFS($J:$J,$C:$C,Data!$B$6,$B:$B,$B15)</f>
        <v>0</v>
      </c>
      <c r="N15" s="55">
        <f>SUMIFS($J:$J,$C:$C,Data!$B$7,$B:$B,$B15)</f>
        <v>0</v>
      </c>
      <c r="O15" s="55">
        <f>SUMIFS($J:$J,$C:$C,Data!$B$8,$B:$B,$B15)</f>
        <v>0</v>
      </c>
      <c r="P15" s="55">
        <f t="shared" si="6"/>
        <v>0</v>
      </c>
      <c r="Q15" s="55">
        <f t="shared" si="7"/>
        <v>0</v>
      </c>
      <c r="R15" s="25" t="b">
        <f>AND($L15="A",$C$5=Data!$G$24)</f>
        <v>0</v>
      </c>
      <c r="S15" s="25" t="b">
        <f>AND($L15="A",$C$5=Data!$G$23)</f>
        <v>0</v>
      </c>
      <c r="T15" s="55">
        <f t="shared" si="8"/>
        <v>0</v>
      </c>
      <c r="U15" s="55">
        <f t="shared" si="2"/>
        <v>0</v>
      </c>
      <c r="V15" s="25" t="b">
        <f>AND($L15="B",$C$6=Data!$G$24)</f>
        <v>0</v>
      </c>
      <c r="W15" s="25" t="b">
        <f>AND($L15="B",$C$6=Data!$G$23)</f>
        <v>0</v>
      </c>
      <c r="X15" s="55">
        <f t="shared" si="9"/>
        <v>0</v>
      </c>
      <c r="Y15" s="55">
        <f t="shared" si="3"/>
        <v>0</v>
      </c>
      <c r="Z15" s="25" t="b">
        <f>AND($L15="C",$C$7=Data!$G$24)</f>
        <v>0</v>
      </c>
      <c r="AA15" s="25" t="b">
        <f>AND($L15="C",$C$7=Data!$G$23)</f>
        <v>0</v>
      </c>
      <c r="AB15" s="55">
        <f t="shared" si="10"/>
        <v>0</v>
      </c>
      <c r="AC15" s="55">
        <f t="shared" si="4"/>
        <v>0</v>
      </c>
      <c r="AE15" s="55">
        <f t="shared" si="11"/>
        <v>0</v>
      </c>
      <c r="AG15" s="125" t="b">
        <f>OR(AND($C$5=Data!$G$24,K15="A"),AND($C$6=Data!$G$24,K15="B"),AND($C$7=Data!$G$24,K15="C"))*COUNTIFS(B:B,B15,K:K,K15,B:B,"&lt;&gt;"&amp;"",C:C,"&lt;&gt;"&amp;"")&gt;1</f>
        <v>0</v>
      </c>
      <c r="AH15" s="125" t="b">
        <f t="shared" si="12"/>
        <v>0</v>
      </c>
      <c r="AI15" s="55">
        <f t="shared" si="13"/>
        <v>0</v>
      </c>
    </row>
    <row r="16" spans="1:37" ht="30.75" customHeight="1" x14ac:dyDescent="0.25">
      <c r="A16" s="57"/>
      <c r="B16" s="57"/>
      <c r="C16" s="59"/>
      <c r="D16" s="119"/>
      <c r="E16" s="43"/>
      <c r="F16" s="43"/>
      <c r="G16" s="58"/>
      <c r="H16" s="123"/>
      <c r="I16" s="132"/>
      <c r="J16" s="135">
        <f t="shared" si="5"/>
        <v>0</v>
      </c>
      <c r="K16" s="64" t="str">
        <f t="shared" si="0"/>
        <v>0</v>
      </c>
      <c r="L16" s="65" t="str">
        <f t="shared" si="1"/>
        <v>0</v>
      </c>
      <c r="M16" s="55">
        <f>SUMIFS($J:$J,$C:$C,Data!$B$6,$B:$B,$B16)</f>
        <v>0</v>
      </c>
      <c r="N16" s="55">
        <f>SUMIFS($J:$J,$C:$C,Data!$B$7,$B:$B,$B16)</f>
        <v>0</v>
      </c>
      <c r="O16" s="55">
        <f>SUMIFS($J:$J,$C:$C,Data!$B$8,$B:$B,$B16)</f>
        <v>0</v>
      </c>
      <c r="P16" s="55">
        <f t="shared" si="6"/>
        <v>0</v>
      </c>
      <c r="Q16" s="55">
        <f t="shared" si="7"/>
        <v>0</v>
      </c>
      <c r="R16" s="25" t="b">
        <f>AND($L16="A",$C$5=Data!$G$24)</f>
        <v>0</v>
      </c>
      <c r="S16" s="25" t="b">
        <f>AND($L16="A",$C$5=Data!$G$23)</f>
        <v>0</v>
      </c>
      <c r="T16" s="55">
        <f t="shared" si="8"/>
        <v>0</v>
      </c>
      <c r="U16" s="55">
        <f t="shared" si="2"/>
        <v>0</v>
      </c>
      <c r="V16" s="25" t="b">
        <f>AND($L16="B",$C$6=Data!$G$24)</f>
        <v>0</v>
      </c>
      <c r="W16" s="25" t="b">
        <f>AND($L16="B",$C$6=Data!$G$23)</f>
        <v>0</v>
      </c>
      <c r="X16" s="55">
        <f t="shared" si="9"/>
        <v>0</v>
      </c>
      <c r="Y16" s="55">
        <f t="shared" si="3"/>
        <v>0</v>
      </c>
      <c r="Z16" s="25" t="b">
        <f>AND($L16="C",$C$7=Data!$G$24)</f>
        <v>0</v>
      </c>
      <c r="AA16" s="25" t="b">
        <f>AND($L16="C",$C$7=Data!$G$23)</f>
        <v>0</v>
      </c>
      <c r="AB16" s="55">
        <f t="shared" si="10"/>
        <v>0</v>
      </c>
      <c r="AC16" s="55">
        <f t="shared" si="4"/>
        <v>0</v>
      </c>
      <c r="AE16" s="55">
        <f t="shared" si="11"/>
        <v>0</v>
      </c>
      <c r="AG16" s="125" t="b">
        <f>OR(AND($C$5=Data!$G$24,K16="A"),AND($C$6=Data!$G$24,K16="B"),AND($C$7=Data!$G$24,K16="C"))*COUNTIFS(B:B,B16,K:K,K16,B:B,"&lt;&gt;"&amp;"",C:C,"&lt;&gt;"&amp;"")&gt;1</f>
        <v>0</v>
      </c>
      <c r="AH16" s="125" t="b">
        <f t="shared" si="12"/>
        <v>0</v>
      </c>
      <c r="AI16" s="55">
        <f t="shared" si="13"/>
        <v>0</v>
      </c>
    </row>
    <row r="17" spans="1:35" ht="30.75" customHeight="1" x14ac:dyDescent="0.25">
      <c r="A17" s="57"/>
      <c r="B17" s="57"/>
      <c r="C17" s="59"/>
      <c r="D17" s="119"/>
      <c r="E17" s="43"/>
      <c r="F17" s="43"/>
      <c r="G17" s="58"/>
      <c r="H17" s="123"/>
      <c r="I17" s="132"/>
      <c r="J17" s="135">
        <f t="shared" si="5"/>
        <v>0</v>
      </c>
      <c r="K17" s="64" t="str">
        <f t="shared" si="0"/>
        <v>0</v>
      </c>
      <c r="L17" s="65" t="str">
        <f t="shared" si="1"/>
        <v>0</v>
      </c>
      <c r="M17" s="55">
        <f>SUMIFS($J:$J,$C:$C,Data!$B$6,$B:$B,$B17)</f>
        <v>0</v>
      </c>
      <c r="N17" s="55">
        <f>SUMIFS($J:$J,$C:$C,Data!$B$7,$B:$B,$B17)</f>
        <v>0</v>
      </c>
      <c r="O17" s="55">
        <f>SUMIFS($J:$J,$C:$C,Data!$B$8,$B:$B,$B17)</f>
        <v>0</v>
      </c>
      <c r="P17" s="55">
        <f t="shared" si="6"/>
        <v>0</v>
      </c>
      <c r="Q17" s="55">
        <f t="shared" si="7"/>
        <v>0</v>
      </c>
      <c r="R17" s="25" t="b">
        <f>AND($L17="A",$C$5=Data!$G$24)</f>
        <v>0</v>
      </c>
      <c r="S17" s="25" t="b">
        <f>AND($L17="A",$C$5=Data!$G$23)</f>
        <v>0</v>
      </c>
      <c r="T17" s="55">
        <f t="shared" si="8"/>
        <v>0</v>
      </c>
      <c r="U17" s="55">
        <f t="shared" si="2"/>
        <v>0</v>
      </c>
      <c r="V17" s="25" t="b">
        <f>AND($L17="B",$C$6=Data!$G$24)</f>
        <v>0</v>
      </c>
      <c r="W17" s="25" t="b">
        <f>AND($L17="B",$C$6=Data!$G$23)</f>
        <v>0</v>
      </c>
      <c r="X17" s="55">
        <f t="shared" si="9"/>
        <v>0</v>
      </c>
      <c r="Y17" s="55">
        <f t="shared" si="3"/>
        <v>0</v>
      </c>
      <c r="Z17" s="25" t="b">
        <f>AND($L17="C",$C$7=Data!$G$24)</f>
        <v>0</v>
      </c>
      <c r="AA17" s="25" t="b">
        <f>AND($L17="C",$C$7=Data!$G$23)</f>
        <v>0</v>
      </c>
      <c r="AB17" s="55">
        <f t="shared" si="10"/>
        <v>0</v>
      </c>
      <c r="AC17" s="55">
        <f t="shared" si="4"/>
        <v>0</v>
      </c>
      <c r="AE17" s="55">
        <f t="shared" si="11"/>
        <v>0</v>
      </c>
      <c r="AG17" s="125" t="b">
        <f>OR(AND($C$5=Data!$G$24,K17="A"),AND($C$6=Data!$G$24,K17="B"),AND($C$7=Data!$G$24,K17="C"))*COUNTIFS(B:B,B17,K:K,K17,B:B,"&lt;&gt;"&amp;"",C:C,"&lt;&gt;"&amp;"")&gt;1</f>
        <v>0</v>
      </c>
      <c r="AH17" s="125" t="b">
        <f t="shared" si="12"/>
        <v>0</v>
      </c>
      <c r="AI17" s="55">
        <f t="shared" si="13"/>
        <v>0</v>
      </c>
    </row>
    <row r="18" spans="1:35" ht="30.75" customHeight="1" x14ac:dyDescent="0.25">
      <c r="A18" s="57"/>
      <c r="B18" s="57"/>
      <c r="C18" s="59"/>
      <c r="D18" s="119"/>
      <c r="E18" s="43"/>
      <c r="F18" s="43"/>
      <c r="G18" s="58"/>
      <c r="H18" s="123"/>
      <c r="I18" s="132"/>
      <c r="J18" s="135">
        <f t="shared" si="5"/>
        <v>0</v>
      </c>
      <c r="K18" s="64" t="str">
        <f t="shared" si="0"/>
        <v>0</v>
      </c>
      <c r="L18" s="65" t="str">
        <f t="shared" si="1"/>
        <v>0</v>
      </c>
      <c r="M18" s="55">
        <f>SUMIFS($J:$J,$C:$C,Data!$B$6,$B:$B,$B18)</f>
        <v>0</v>
      </c>
      <c r="N18" s="55">
        <f>SUMIFS($J:$J,$C:$C,Data!$B$7,$B:$B,$B18)</f>
        <v>0</v>
      </c>
      <c r="O18" s="55">
        <f>SUMIFS($J:$J,$C:$C,Data!$B$8,$B:$B,$B18)</f>
        <v>0</v>
      </c>
      <c r="P18" s="55">
        <f t="shared" si="6"/>
        <v>0</v>
      </c>
      <c r="Q18" s="55">
        <f t="shared" si="7"/>
        <v>0</v>
      </c>
      <c r="R18" s="25" t="b">
        <f>AND($L18="A",$C$5=Data!$G$24)</f>
        <v>0</v>
      </c>
      <c r="S18" s="25" t="b">
        <f>AND($L18="A",$C$5=Data!$G$23)</f>
        <v>0</v>
      </c>
      <c r="T18" s="55">
        <f t="shared" si="8"/>
        <v>0</v>
      </c>
      <c r="U18" s="55">
        <f t="shared" si="2"/>
        <v>0</v>
      </c>
      <c r="V18" s="25" t="b">
        <f>AND($L18="B",$C$6=Data!$G$24)</f>
        <v>0</v>
      </c>
      <c r="W18" s="25" t="b">
        <f>AND($L18="B",$C$6=Data!$G$23)</f>
        <v>0</v>
      </c>
      <c r="X18" s="55">
        <f t="shared" si="9"/>
        <v>0</v>
      </c>
      <c r="Y18" s="55">
        <f t="shared" si="3"/>
        <v>0</v>
      </c>
      <c r="Z18" s="25" t="b">
        <f>AND($L18="C",$C$7=Data!$G$24)</f>
        <v>0</v>
      </c>
      <c r="AA18" s="25" t="b">
        <f>AND($L18="C",$C$7=Data!$G$23)</f>
        <v>0</v>
      </c>
      <c r="AB18" s="55">
        <f t="shared" si="10"/>
        <v>0</v>
      </c>
      <c r="AC18" s="55">
        <f t="shared" si="4"/>
        <v>0</v>
      </c>
      <c r="AE18" s="55">
        <f t="shared" si="11"/>
        <v>0</v>
      </c>
      <c r="AG18" s="125" t="b">
        <f>OR(AND($C$5=Data!$G$24,K18="A"),AND($C$6=Data!$G$24,K18="B"),AND($C$7=Data!$G$24,K18="C"))*COUNTIFS(B:B,B18,K:K,K18,B:B,"&lt;&gt;"&amp;"",C:C,"&lt;&gt;"&amp;"")&gt;1</f>
        <v>0</v>
      </c>
      <c r="AH18" s="125" t="b">
        <f t="shared" si="12"/>
        <v>0</v>
      </c>
      <c r="AI18" s="55">
        <f t="shared" si="13"/>
        <v>0</v>
      </c>
    </row>
    <row r="19" spans="1:35" ht="30.75" customHeight="1" x14ac:dyDescent="0.25">
      <c r="A19" s="57"/>
      <c r="B19" s="57"/>
      <c r="C19" s="59"/>
      <c r="D19" s="119"/>
      <c r="E19" s="43"/>
      <c r="F19" s="43"/>
      <c r="G19" s="58"/>
      <c r="H19" s="123"/>
      <c r="I19" s="132"/>
      <c r="J19" s="135">
        <f t="shared" si="5"/>
        <v>0</v>
      </c>
      <c r="K19" s="64" t="str">
        <f t="shared" si="0"/>
        <v>0</v>
      </c>
      <c r="L19" s="65" t="str">
        <f t="shared" si="1"/>
        <v>0</v>
      </c>
      <c r="M19" s="55">
        <f>SUMIFS($J:$J,$C:$C,Data!$B$6,$B:$B,$B19)</f>
        <v>0</v>
      </c>
      <c r="N19" s="55">
        <f>SUMIFS($J:$J,$C:$C,Data!$B$7,$B:$B,$B19)</f>
        <v>0</v>
      </c>
      <c r="O19" s="55">
        <f>SUMIFS($J:$J,$C:$C,Data!$B$8,$B:$B,$B19)</f>
        <v>0</v>
      </c>
      <c r="P19" s="55">
        <f t="shared" si="6"/>
        <v>0</v>
      </c>
      <c r="Q19" s="55">
        <f t="shared" si="7"/>
        <v>0</v>
      </c>
      <c r="R19" s="25" t="b">
        <f>AND($L19="A",$C$5=Data!$G$24)</f>
        <v>0</v>
      </c>
      <c r="S19" s="25" t="b">
        <f>AND($L19="A",$C$5=Data!$G$23)</f>
        <v>0</v>
      </c>
      <c r="T19" s="55">
        <f t="shared" si="8"/>
        <v>0</v>
      </c>
      <c r="U19" s="55">
        <f t="shared" si="2"/>
        <v>0</v>
      </c>
      <c r="V19" s="25" t="b">
        <f>AND($L19="B",$C$6=Data!$G$24)</f>
        <v>0</v>
      </c>
      <c r="W19" s="25" t="b">
        <f>AND($L19="B",$C$6=Data!$G$23)</f>
        <v>0</v>
      </c>
      <c r="X19" s="55">
        <f t="shared" si="9"/>
        <v>0</v>
      </c>
      <c r="Y19" s="55">
        <f t="shared" si="3"/>
        <v>0</v>
      </c>
      <c r="Z19" s="25" t="b">
        <f>AND($L19="C",$C$7=Data!$G$24)</f>
        <v>0</v>
      </c>
      <c r="AA19" s="25" t="b">
        <f>AND($L19="C",$C$7=Data!$G$23)</f>
        <v>0</v>
      </c>
      <c r="AB19" s="55">
        <f t="shared" si="10"/>
        <v>0</v>
      </c>
      <c r="AC19" s="55">
        <f t="shared" si="4"/>
        <v>0</v>
      </c>
      <c r="AE19" s="55">
        <f t="shared" si="11"/>
        <v>0</v>
      </c>
      <c r="AG19" s="125" t="b">
        <f>OR(AND($C$5=Data!$G$24,K19="A"),AND($C$6=Data!$G$24,K19="B"),AND($C$7=Data!$G$24,K19="C"))*COUNTIFS(B:B,B19,K:K,K19,B:B,"&lt;&gt;"&amp;"",C:C,"&lt;&gt;"&amp;"")&gt;1</f>
        <v>0</v>
      </c>
      <c r="AH19" s="125" t="b">
        <f t="shared" si="12"/>
        <v>0</v>
      </c>
      <c r="AI19" s="55">
        <f t="shared" si="13"/>
        <v>0</v>
      </c>
    </row>
    <row r="20" spans="1:35" ht="30.75" customHeight="1" x14ac:dyDescent="0.25">
      <c r="A20" s="57"/>
      <c r="B20" s="57"/>
      <c r="C20" s="59"/>
      <c r="D20" s="119"/>
      <c r="E20" s="43"/>
      <c r="F20" s="43"/>
      <c r="G20" s="58"/>
      <c r="H20" s="123"/>
      <c r="I20" s="132"/>
      <c r="J20" s="135">
        <f t="shared" si="5"/>
        <v>0</v>
      </c>
      <c r="K20" s="64" t="str">
        <f t="shared" si="0"/>
        <v>0</v>
      </c>
      <c r="L20" s="65" t="str">
        <f t="shared" si="1"/>
        <v>0</v>
      </c>
      <c r="M20" s="55">
        <f>SUMIFS($J:$J,$C:$C,Data!$B$6,$B:$B,$B20)</f>
        <v>0</v>
      </c>
      <c r="N20" s="55">
        <f>SUMIFS($J:$J,$C:$C,Data!$B$7,$B:$B,$B20)</f>
        <v>0</v>
      </c>
      <c r="O20" s="55">
        <f>SUMIFS($J:$J,$C:$C,Data!$B$8,$B:$B,$B20)</f>
        <v>0</v>
      </c>
      <c r="P20" s="55">
        <f t="shared" si="6"/>
        <v>0</v>
      </c>
      <c r="Q20" s="55">
        <f t="shared" si="7"/>
        <v>0</v>
      </c>
      <c r="R20" s="25" t="b">
        <f>AND($L20="A",$C$5=Data!$G$24)</f>
        <v>0</v>
      </c>
      <c r="S20" s="25" t="b">
        <f>AND($L20="A",$C$5=Data!$G$23)</f>
        <v>0</v>
      </c>
      <c r="T20" s="55">
        <f t="shared" si="8"/>
        <v>0</v>
      </c>
      <c r="U20" s="55">
        <f t="shared" si="2"/>
        <v>0</v>
      </c>
      <c r="V20" s="25" t="b">
        <f>AND($L20="B",$C$6=Data!$G$24)</f>
        <v>0</v>
      </c>
      <c r="W20" s="25" t="b">
        <f>AND($L20="B",$C$6=Data!$G$23)</f>
        <v>0</v>
      </c>
      <c r="X20" s="55">
        <f t="shared" si="9"/>
        <v>0</v>
      </c>
      <c r="Y20" s="55">
        <f t="shared" si="3"/>
        <v>0</v>
      </c>
      <c r="Z20" s="25" t="b">
        <f>AND($L20="C",$C$7=Data!$G$24)</f>
        <v>0</v>
      </c>
      <c r="AA20" s="25" t="b">
        <f>AND($L20="C",$C$7=Data!$G$23)</f>
        <v>0</v>
      </c>
      <c r="AB20" s="55">
        <f t="shared" si="10"/>
        <v>0</v>
      </c>
      <c r="AC20" s="55">
        <f t="shared" si="4"/>
        <v>0</v>
      </c>
      <c r="AE20" s="55">
        <f t="shared" si="11"/>
        <v>0</v>
      </c>
      <c r="AG20" s="125" t="b">
        <f>OR(AND($C$5=Data!$G$24,K20="A"),AND($C$6=Data!$G$24,K20="B"),AND($C$7=Data!$G$24,K20="C"))*COUNTIFS(B:B,B20,K:K,K20,B:B,"&lt;&gt;"&amp;"",C:C,"&lt;&gt;"&amp;"")&gt;1</f>
        <v>0</v>
      </c>
      <c r="AH20" s="125" t="b">
        <f t="shared" si="12"/>
        <v>0</v>
      </c>
      <c r="AI20" s="55">
        <f t="shared" si="13"/>
        <v>0</v>
      </c>
    </row>
    <row r="21" spans="1:35" ht="30.75" customHeight="1" x14ac:dyDescent="0.25">
      <c r="A21" s="57"/>
      <c r="B21" s="57"/>
      <c r="C21" s="59"/>
      <c r="D21" s="119"/>
      <c r="E21" s="43"/>
      <c r="F21" s="43"/>
      <c r="G21" s="58"/>
      <c r="H21" s="123"/>
      <c r="I21" s="132"/>
      <c r="J21" s="135">
        <f t="shared" si="5"/>
        <v>0</v>
      </c>
      <c r="K21" s="64" t="str">
        <f t="shared" si="0"/>
        <v>0</v>
      </c>
      <c r="L21" s="65" t="str">
        <f t="shared" si="1"/>
        <v>0</v>
      </c>
      <c r="M21" s="55">
        <f>SUMIFS($J:$J,$C:$C,Data!$B$6,$B:$B,$B21)</f>
        <v>0</v>
      </c>
      <c r="N21" s="55">
        <f>SUMIFS($J:$J,$C:$C,Data!$B$7,$B:$B,$B21)</f>
        <v>0</v>
      </c>
      <c r="O21" s="55">
        <f>SUMIFS($J:$J,$C:$C,Data!$B$8,$B:$B,$B21)</f>
        <v>0</v>
      </c>
      <c r="P21" s="55">
        <f t="shared" si="6"/>
        <v>0</v>
      </c>
      <c r="Q21" s="55">
        <f t="shared" si="7"/>
        <v>0</v>
      </c>
      <c r="R21" s="25" t="b">
        <f>AND($L21="A",$C$5=Data!$G$24)</f>
        <v>0</v>
      </c>
      <c r="S21" s="25" t="b">
        <f>AND($L21="A",$C$5=Data!$G$23)</f>
        <v>0</v>
      </c>
      <c r="T21" s="55">
        <f t="shared" si="8"/>
        <v>0</v>
      </c>
      <c r="U21" s="55">
        <f t="shared" si="2"/>
        <v>0</v>
      </c>
      <c r="V21" s="25" t="b">
        <f>AND($L21="B",$C$6=Data!$G$24)</f>
        <v>0</v>
      </c>
      <c r="W21" s="25" t="b">
        <f>AND($L21="B",$C$6=Data!$G$23)</f>
        <v>0</v>
      </c>
      <c r="X21" s="55">
        <f t="shared" si="9"/>
        <v>0</v>
      </c>
      <c r="Y21" s="55">
        <f t="shared" si="3"/>
        <v>0</v>
      </c>
      <c r="Z21" s="25" t="b">
        <f>AND($L21="C",$C$7=Data!$G$24)</f>
        <v>0</v>
      </c>
      <c r="AA21" s="25" t="b">
        <f>AND($L21="C",$C$7=Data!$G$23)</f>
        <v>0</v>
      </c>
      <c r="AB21" s="55">
        <f t="shared" si="10"/>
        <v>0</v>
      </c>
      <c r="AC21" s="55">
        <f t="shared" si="4"/>
        <v>0</v>
      </c>
      <c r="AE21" s="55">
        <f t="shared" si="11"/>
        <v>0</v>
      </c>
      <c r="AG21" s="125" t="b">
        <f>OR(AND($C$5=Data!$G$24,K21="A"),AND($C$6=Data!$G$24,K21="B"),AND($C$7=Data!$G$24,K21="C"))*COUNTIFS(B:B,B21,K:K,K21,B:B,"&lt;&gt;"&amp;"",C:C,"&lt;&gt;"&amp;"")&gt;1</f>
        <v>0</v>
      </c>
      <c r="AH21" s="125" t="b">
        <f t="shared" si="12"/>
        <v>0</v>
      </c>
      <c r="AI21" s="55">
        <f t="shared" si="13"/>
        <v>0</v>
      </c>
    </row>
    <row r="22" spans="1:35" ht="30.75" customHeight="1" x14ac:dyDescent="0.25">
      <c r="A22" s="57"/>
      <c r="B22" s="57"/>
      <c r="C22" s="59"/>
      <c r="D22" s="119"/>
      <c r="E22" s="43"/>
      <c r="F22" s="43"/>
      <c r="G22" s="58"/>
      <c r="H22" s="123"/>
      <c r="I22" s="132"/>
      <c r="J22" s="135">
        <f t="shared" si="5"/>
        <v>0</v>
      </c>
      <c r="K22" s="64" t="str">
        <f t="shared" si="0"/>
        <v>0</v>
      </c>
      <c r="L22" s="65" t="str">
        <f t="shared" si="1"/>
        <v>0</v>
      </c>
      <c r="M22" s="55">
        <f>SUMIFS($J:$J,$C:$C,Data!$B$6,$B:$B,$B22)</f>
        <v>0</v>
      </c>
      <c r="N22" s="55">
        <f>SUMIFS($J:$J,$C:$C,Data!$B$7,$B:$B,$B22)</f>
        <v>0</v>
      </c>
      <c r="O22" s="55">
        <f>SUMIFS($J:$J,$C:$C,Data!$B$8,$B:$B,$B22)</f>
        <v>0</v>
      </c>
      <c r="P22" s="55">
        <f t="shared" si="6"/>
        <v>0</v>
      </c>
      <c r="Q22" s="55">
        <f t="shared" si="7"/>
        <v>0</v>
      </c>
      <c r="R22" s="25" t="b">
        <f>AND($L22="A",$C$5=Data!$G$24)</f>
        <v>0</v>
      </c>
      <c r="S22" s="25" t="b">
        <f>AND($L22="A",$C$5=Data!$G$23)</f>
        <v>0</v>
      </c>
      <c r="T22" s="55">
        <f t="shared" si="8"/>
        <v>0</v>
      </c>
      <c r="U22" s="55">
        <f t="shared" si="2"/>
        <v>0</v>
      </c>
      <c r="V22" s="25" t="b">
        <f>AND($L22="B",$C$6=Data!$G$24)</f>
        <v>0</v>
      </c>
      <c r="W22" s="25" t="b">
        <f>AND($L22="B",$C$6=Data!$G$23)</f>
        <v>0</v>
      </c>
      <c r="X22" s="55">
        <f t="shared" si="9"/>
        <v>0</v>
      </c>
      <c r="Y22" s="55">
        <f t="shared" si="3"/>
        <v>0</v>
      </c>
      <c r="Z22" s="25" t="b">
        <f>AND($L22="C",$C$7=Data!$G$24)</f>
        <v>0</v>
      </c>
      <c r="AA22" s="25" t="b">
        <f>AND($L22="C",$C$7=Data!$G$23)</f>
        <v>0</v>
      </c>
      <c r="AB22" s="55">
        <f t="shared" si="10"/>
        <v>0</v>
      </c>
      <c r="AC22" s="55">
        <f t="shared" si="4"/>
        <v>0</v>
      </c>
      <c r="AE22" s="55">
        <f t="shared" si="11"/>
        <v>0</v>
      </c>
      <c r="AG22" s="125" t="b">
        <f>OR(AND($C$5=Data!$G$24,K22="A"),AND($C$6=Data!$G$24,K22="B"),AND($C$7=Data!$G$24,K22="C"))*COUNTIFS(B:B,B22,K:K,K22,B:B,"&lt;&gt;"&amp;"",C:C,"&lt;&gt;"&amp;"")&gt;1</f>
        <v>0</v>
      </c>
      <c r="AH22" s="125" t="b">
        <f t="shared" si="12"/>
        <v>0</v>
      </c>
      <c r="AI22" s="55">
        <f t="shared" si="13"/>
        <v>0</v>
      </c>
    </row>
    <row r="23" spans="1:35" ht="30.75" customHeight="1" x14ac:dyDescent="0.25">
      <c r="A23" s="57"/>
      <c r="B23" s="57"/>
      <c r="C23" s="59"/>
      <c r="D23" s="119"/>
      <c r="E23" s="43"/>
      <c r="F23" s="43"/>
      <c r="G23" s="58"/>
      <c r="H23" s="123"/>
      <c r="I23" s="132"/>
      <c r="J23" s="135">
        <f t="shared" si="5"/>
        <v>0</v>
      </c>
      <c r="K23" s="64" t="str">
        <f t="shared" si="0"/>
        <v>0</v>
      </c>
      <c r="L23" s="65" t="str">
        <f t="shared" si="1"/>
        <v>0</v>
      </c>
      <c r="M23" s="55">
        <f>SUMIFS($J:$J,$C:$C,Data!$B$6,$B:$B,$B23)</f>
        <v>0</v>
      </c>
      <c r="N23" s="55">
        <f>SUMIFS($J:$J,$C:$C,Data!$B$7,$B:$B,$B23)</f>
        <v>0</v>
      </c>
      <c r="O23" s="55">
        <f>SUMIFS($J:$J,$C:$C,Data!$B$8,$B:$B,$B23)</f>
        <v>0</v>
      </c>
      <c r="P23" s="55">
        <f t="shared" si="6"/>
        <v>0</v>
      </c>
      <c r="Q23" s="55">
        <f t="shared" si="7"/>
        <v>0</v>
      </c>
      <c r="R23" s="25" t="b">
        <f>AND($L23="A",$C$5=Data!$G$24)</f>
        <v>0</v>
      </c>
      <c r="S23" s="25" t="b">
        <f>AND($L23="A",$C$5=Data!$G$23)</f>
        <v>0</v>
      </c>
      <c r="T23" s="55">
        <f t="shared" si="8"/>
        <v>0</v>
      </c>
      <c r="U23" s="55">
        <f t="shared" si="2"/>
        <v>0</v>
      </c>
      <c r="V23" s="25" t="b">
        <f>AND($L23="B",$C$6=Data!$G$24)</f>
        <v>0</v>
      </c>
      <c r="W23" s="25" t="b">
        <f>AND($L23="B",$C$6=Data!$G$23)</f>
        <v>0</v>
      </c>
      <c r="X23" s="55">
        <f t="shared" si="9"/>
        <v>0</v>
      </c>
      <c r="Y23" s="55">
        <f t="shared" si="3"/>
        <v>0</v>
      </c>
      <c r="Z23" s="25" t="b">
        <f>AND($L23="C",$C$7=Data!$G$24)</f>
        <v>0</v>
      </c>
      <c r="AA23" s="25" t="b">
        <f>AND($L23="C",$C$7=Data!$G$23)</f>
        <v>0</v>
      </c>
      <c r="AB23" s="55">
        <f t="shared" si="10"/>
        <v>0</v>
      </c>
      <c r="AC23" s="55">
        <f t="shared" si="4"/>
        <v>0</v>
      </c>
      <c r="AE23" s="55">
        <f t="shared" si="11"/>
        <v>0</v>
      </c>
      <c r="AG23" s="125" t="b">
        <f>OR(AND($C$5=Data!$G$24,K23="A"),AND($C$6=Data!$G$24,K23="B"),AND($C$7=Data!$G$24,K23="C"))*COUNTIFS(B:B,B23,K:K,K23,B:B,"&lt;&gt;"&amp;"",C:C,"&lt;&gt;"&amp;"")&gt;1</f>
        <v>0</v>
      </c>
      <c r="AH23" s="125" t="b">
        <f t="shared" si="12"/>
        <v>0</v>
      </c>
      <c r="AI23" s="55">
        <f t="shared" si="13"/>
        <v>0</v>
      </c>
    </row>
    <row r="24" spans="1:35" ht="30.75" customHeight="1" x14ac:dyDescent="0.25">
      <c r="A24" s="57"/>
      <c r="B24" s="57"/>
      <c r="C24" s="59"/>
      <c r="D24" s="119"/>
      <c r="E24" s="43"/>
      <c r="F24" s="43"/>
      <c r="G24" s="58"/>
      <c r="H24" s="123"/>
      <c r="I24" s="132"/>
      <c r="J24" s="135">
        <f t="shared" si="5"/>
        <v>0</v>
      </c>
      <c r="K24" s="64" t="str">
        <f t="shared" si="0"/>
        <v>0</v>
      </c>
      <c r="L24" s="65" t="str">
        <f t="shared" si="1"/>
        <v>0</v>
      </c>
      <c r="M24" s="55">
        <f>SUMIFS($J:$J,$C:$C,Data!$B$6,$B:$B,$B24)</f>
        <v>0</v>
      </c>
      <c r="N24" s="55">
        <f>SUMIFS($J:$J,$C:$C,Data!$B$7,$B:$B,$B24)</f>
        <v>0</v>
      </c>
      <c r="O24" s="55">
        <f>SUMIFS($J:$J,$C:$C,Data!$B$8,$B:$B,$B24)</f>
        <v>0</v>
      </c>
      <c r="P24" s="55">
        <f t="shared" si="6"/>
        <v>0</v>
      </c>
      <c r="Q24" s="55">
        <f t="shared" si="7"/>
        <v>0</v>
      </c>
      <c r="R24" s="25" t="b">
        <f>AND($L24="A",$C$5=Data!$G$24)</f>
        <v>0</v>
      </c>
      <c r="S24" s="25" t="b">
        <f>AND($L24="A",$C$5=Data!$G$23)</f>
        <v>0</v>
      </c>
      <c r="T24" s="55">
        <f t="shared" si="8"/>
        <v>0</v>
      </c>
      <c r="U24" s="55">
        <f t="shared" si="2"/>
        <v>0</v>
      </c>
      <c r="V24" s="25" t="b">
        <f>AND($L24="B",$C$6=Data!$G$24)</f>
        <v>0</v>
      </c>
      <c r="W24" s="25" t="b">
        <f>AND($L24="B",$C$6=Data!$G$23)</f>
        <v>0</v>
      </c>
      <c r="X24" s="55">
        <f t="shared" si="9"/>
        <v>0</v>
      </c>
      <c r="Y24" s="55">
        <f t="shared" si="3"/>
        <v>0</v>
      </c>
      <c r="Z24" s="25" t="b">
        <f>AND($L24="C",$C$7=Data!$G$24)</f>
        <v>0</v>
      </c>
      <c r="AA24" s="25" t="b">
        <f>AND($L24="C",$C$7=Data!$G$23)</f>
        <v>0</v>
      </c>
      <c r="AB24" s="55">
        <f t="shared" si="10"/>
        <v>0</v>
      </c>
      <c r="AC24" s="55">
        <f t="shared" si="4"/>
        <v>0</v>
      </c>
      <c r="AE24" s="55">
        <f t="shared" si="11"/>
        <v>0</v>
      </c>
      <c r="AG24" s="125" t="b">
        <f>OR(AND($C$5=Data!$G$24,K24="A"),AND($C$6=Data!$G$24,K24="B"),AND($C$7=Data!$G$24,K24="C"))*COUNTIFS(B:B,B24,K:K,K24,B:B,"&lt;&gt;"&amp;"",C:C,"&lt;&gt;"&amp;"")&gt;1</f>
        <v>0</v>
      </c>
      <c r="AH24" s="125" t="b">
        <f t="shared" si="12"/>
        <v>0</v>
      </c>
      <c r="AI24" s="55">
        <f t="shared" si="13"/>
        <v>0</v>
      </c>
    </row>
    <row r="25" spans="1:35" ht="30.75" customHeight="1" x14ac:dyDescent="0.25">
      <c r="A25" s="57"/>
      <c r="B25" s="57"/>
      <c r="C25" s="59"/>
      <c r="D25" s="119"/>
      <c r="E25" s="43"/>
      <c r="F25" s="43"/>
      <c r="G25" s="58"/>
      <c r="H25" s="123"/>
      <c r="I25" s="132"/>
      <c r="J25" s="135">
        <f t="shared" si="5"/>
        <v>0</v>
      </c>
      <c r="K25" s="64" t="str">
        <f t="shared" si="0"/>
        <v>0</v>
      </c>
      <c r="L25" s="65" t="str">
        <f t="shared" si="1"/>
        <v>0</v>
      </c>
      <c r="M25" s="55">
        <f>SUMIFS($J:$J,$C:$C,Data!$B$6,$B:$B,$B25)</f>
        <v>0</v>
      </c>
      <c r="N25" s="55">
        <f>SUMIFS($J:$J,$C:$C,Data!$B$7,$B:$B,$B25)</f>
        <v>0</v>
      </c>
      <c r="O25" s="55">
        <f>SUMIFS($J:$J,$C:$C,Data!$B$8,$B:$B,$B25)</f>
        <v>0</v>
      </c>
      <c r="P25" s="55">
        <f t="shared" si="6"/>
        <v>0</v>
      </c>
      <c r="Q25" s="55">
        <f t="shared" si="7"/>
        <v>0</v>
      </c>
      <c r="R25" s="25" t="b">
        <f>AND($L25="A",$C$5=Data!$G$24)</f>
        <v>0</v>
      </c>
      <c r="S25" s="25" t="b">
        <f>AND($L25="A",$C$5=Data!$G$23)</f>
        <v>0</v>
      </c>
      <c r="T25" s="55">
        <f t="shared" si="8"/>
        <v>0</v>
      </c>
      <c r="U25" s="55">
        <f t="shared" si="2"/>
        <v>0</v>
      </c>
      <c r="V25" s="25" t="b">
        <f>AND($L25="B",$C$6=Data!$G$24)</f>
        <v>0</v>
      </c>
      <c r="W25" s="25" t="b">
        <f>AND($L25="B",$C$6=Data!$G$23)</f>
        <v>0</v>
      </c>
      <c r="X25" s="55">
        <f t="shared" si="9"/>
        <v>0</v>
      </c>
      <c r="Y25" s="55">
        <f t="shared" si="3"/>
        <v>0</v>
      </c>
      <c r="Z25" s="25" t="b">
        <f>AND($L25="C",$C$7=Data!$G$24)</f>
        <v>0</v>
      </c>
      <c r="AA25" s="25" t="b">
        <f>AND($L25="C",$C$7=Data!$G$23)</f>
        <v>0</v>
      </c>
      <c r="AB25" s="55">
        <f t="shared" si="10"/>
        <v>0</v>
      </c>
      <c r="AC25" s="55">
        <f t="shared" si="4"/>
        <v>0</v>
      </c>
      <c r="AE25" s="55">
        <f t="shared" si="11"/>
        <v>0</v>
      </c>
      <c r="AG25" s="125" t="b">
        <f>OR(AND($C$5=Data!$G$24,K25="A"),AND($C$6=Data!$G$24,K25="B"),AND($C$7=Data!$G$24,K25="C"))*COUNTIFS(B:B,B25,K:K,K25,B:B,"&lt;&gt;"&amp;"",C:C,"&lt;&gt;"&amp;"")&gt;1</f>
        <v>0</v>
      </c>
      <c r="AH25" s="125" t="b">
        <f t="shared" si="12"/>
        <v>0</v>
      </c>
      <c r="AI25" s="55">
        <f t="shared" si="13"/>
        <v>0</v>
      </c>
    </row>
    <row r="26" spans="1:35" ht="30.75" customHeight="1" x14ac:dyDescent="0.25">
      <c r="A26" s="57"/>
      <c r="B26" s="57"/>
      <c r="C26" s="59"/>
      <c r="D26" s="119"/>
      <c r="E26" s="43"/>
      <c r="F26" s="43"/>
      <c r="G26" s="58"/>
      <c r="H26" s="123"/>
      <c r="I26" s="132"/>
      <c r="J26" s="135">
        <f t="shared" si="5"/>
        <v>0</v>
      </c>
      <c r="K26" s="64" t="str">
        <f t="shared" si="0"/>
        <v>0</v>
      </c>
      <c r="L26" s="65" t="str">
        <f t="shared" si="1"/>
        <v>0</v>
      </c>
      <c r="M26" s="55">
        <f>SUMIFS($J:$J,$C:$C,Data!$B$6,$B:$B,$B26)</f>
        <v>0</v>
      </c>
      <c r="N26" s="55">
        <f>SUMIFS($J:$J,$C:$C,Data!$B$7,$B:$B,$B26)</f>
        <v>0</v>
      </c>
      <c r="O26" s="55">
        <f>SUMIFS($J:$J,$C:$C,Data!$B$8,$B:$B,$B26)</f>
        <v>0</v>
      </c>
      <c r="P26" s="55">
        <f t="shared" si="6"/>
        <v>0</v>
      </c>
      <c r="Q26" s="55">
        <f t="shared" si="7"/>
        <v>0</v>
      </c>
      <c r="R26" s="25" t="b">
        <f>AND($L26="A",$C$5=Data!$G$24)</f>
        <v>0</v>
      </c>
      <c r="S26" s="25" t="b">
        <f>AND($L26="A",$C$5=Data!$G$23)</f>
        <v>0</v>
      </c>
      <c r="T26" s="55">
        <f t="shared" si="8"/>
        <v>0</v>
      </c>
      <c r="U26" s="55">
        <f t="shared" si="2"/>
        <v>0</v>
      </c>
      <c r="V26" s="25" t="b">
        <f>AND($L26="B",$C$6=Data!$G$24)</f>
        <v>0</v>
      </c>
      <c r="W26" s="25" t="b">
        <f>AND($L26="B",$C$6=Data!$G$23)</f>
        <v>0</v>
      </c>
      <c r="X26" s="55">
        <f t="shared" si="9"/>
        <v>0</v>
      </c>
      <c r="Y26" s="55">
        <f t="shared" si="3"/>
        <v>0</v>
      </c>
      <c r="Z26" s="25" t="b">
        <f>AND($L26="C",$C$7=Data!$G$24)</f>
        <v>0</v>
      </c>
      <c r="AA26" s="25" t="b">
        <f>AND($L26="C",$C$7=Data!$G$23)</f>
        <v>0</v>
      </c>
      <c r="AB26" s="55">
        <f t="shared" si="10"/>
        <v>0</v>
      </c>
      <c r="AC26" s="55">
        <f t="shared" si="4"/>
        <v>0</v>
      </c>
      <c r="AE26" s="55">
        <f t="shared" si="11"/>
        <v>0</v>
      </c>
      <c r="AG26" s="125" t="b">
        <f>OR(AND($C$5=Data!$G$24,K26="A"),AND($C$6=Data!$G$24,K26="B"),AND($C$7=Data!$G$24,K26="C"))*COUNTIFS(B:B,B26,K:K,K26,B:B,"&lt;&gt;"&amp;"",C:C,"&lt;&gt;"&amp;"")&gt;1</f>
        <v>0</v>
      </c>
      <c r="AH26" s="125" t="b">
        <f t="shared" si="12"/>
        <v>0</v>
      </c>
      <c r="AI26" s="55">
        <f t="shared" si="13"/>
        <v>0</v>
      </c>
    </row>
    <row r="27" spans="1:35" ht="30.75" customHeight="1" x14ac:dyDescent="0.25">
      <c r="A27" s="57"/>
      <c r="B27" s="57"/>
      <c r="C27" s="59"/>
      <c r="D27" s="119"/>
      <c r="E27" s="43"/>
      <c r="F27" s="43"/>
      <c r="G27" s="58"/>
      <c r="H27" s="123"/>
      <c r="I27" s="132"/>
      <c r="J27" s="135">
        <f t="shared" si="5"/>
        <v>0</v>
      </c>
      <c r="K27" s="64" t="str">
        <f t="shared" si="0"/>
        <v>0</v>
      </c>
      <c r="L27" s="65" t="str">
        <f t="shared" si="1"/>
        <v>0</v>
      </c>
      <c r="M27" s="55">
        <f>SUMIFS($J:$J,$C:$C,Data!$B$6,$B:$B,$B27)</f>
        <v>0</v>
      </c>
      <c r="N27" s="55">
        <f>SUMIFS($J:$J,$C:$C,Data!$B$7,$B:$B,$B27)</f>
        <v>0</v>
      </c>
      <c r="O27" s="55">
        <f>SUMIFS($J:$J,$C:$C,Data!$B$8,$B:$B,$B27)</f>
        <v>0</v>
      </c>
      <c r="P27" s="55">
        <f t="shared" si="6"/>
        <v>0</v>
      </c>
      <c r="Q27" s="55">
        <f t="shared" si="7"/>
        <v>0</v>
      </c>
      <c r="R27" s="25" t="b">
        <f>AND($L27="A",$C$5=Data!$G$24)</f>
        <v>0</v>
      </c>
      <c r="S27" s="25" t="b">
        <f>AND($L27="A",$C$5=Data!$G$23)</f>
        <v>0</v>
      </c>
      <c r="T27" s="55">
        <f t="shared" si="8"/>
        <v>0</v>
      </c>
      <c r="U27" s="55">
        <f t="shared" si="2"/>
        <v>0</v>
      </c>
      <c r="V27" s="25" t="b">
        <f>AND($L27="B",$C$6=Data!$G$24)</f>
        <v>0</v>
      </c>
      <c r="W27" s="25" t="b">
        <f>AND($L27="B",$C$6=Data!$G$23)</f>
        <v>0</v>
      </c>
      <c r="X27" s="55">
        <f t="shared" si="9"/>
        <v>0</v>
      </c>
      <c r="Y27" s="55">
        <f t="shared" si="3"/>
        <v>0</v>
      </c>
      <c r="Z27" s="25" t="b">
        <f>AND($L27="C",$C$7=Data!$G$24)</f>
        <v>0</v>
      </c>
      <c r="AA27" s="25" t="b">
        <f>AND($L27="C",$C$7=Data!$G$23)</f>
        <v>0</v>
      </c>
      <c r="AB27" s="55">
        <f t="shared" si="10"/>
        <v>0</v>
      </c>
      <c r="AC27" s="55">
        <f t="shared" si="4"/>
        <v>0</v>
      </c>
      <c r="AE27" s="55">
        <f t="shared" si="11"/>
        <v>0</v>
      </c>
      <c r="AG27" s="125" t="b">
        <f>OR(AND($C$5=Data!$G$24,K27="A"),AND($C$6=Data!$G$24,K27="B"),AND($C$7=Data!$G$24,K27="C"))*COUNTIFS(B:B,B27,K:K,K27,B:B,"&lt;&gt;"&amp;"",C:C,"&lt;&gt;"&amp;"")&gt;1</f>
        <v>0</v>
      </c>
      <c r="AH27" s="125" t="b">
        <f t="shared" si="12"/>
        <v>0</v>
      </c>
      <c r="AI27" s="55">
        <f t="shared" si="13"/>
        <v>0</v>
      </c>
    </row>
    <row r="28" spans="1:35" ht="30.75" customHeight="1" x14ac:dyDescent="0.25">
      <c r="A28" s="57"/>
      <c r="B28" s="57"/>
      <c r="C28" s="59"/>
      <c r="D28" s="119"/>
      <c r="E28" s="43"/>
      <c r="F28" s="43"/>
      <c r="G28" s="58"/>
      <c r="H28" s="123"/>
      <c r="I28" s="132"/>
      <c r="J28" s="135">
        <f t="shared" si="5"/>
        <v>0</v>
      </c>
      <c r="K28" s="64" t="str">
        <f t="shared" si="0"/>
        <v>0</v>
      </c>
      <c r="L28" s="65" t="str">
        <f t="shared" si="1"/>
        <v>0</v>
      </c>
      <c r="M28" s="55">
        <f>SUMIFS($J:$J,$C:$C,Data!$B$6,$B:$B,$B28)</f>
        <v>0</v>
      </c>
      <c r="N28" s="55">
        <f>SUMIFS($J:$J,$C:$C,Data!$B$7,$B:$B,$B28)</f>
        <v>0</v>
      </c>
      <c r="O28" s="55">
        <f>SUMIFS($J:$J,$C:$C,Data!$B$8,$B:$B,$B28)</f>
        <v>0</v>
      </c>
      <c r="P28" s="55">
        <f t="shared" si="6"/>
        <v>0</v>
      </c>
      <c r="Q28" s="55">
        <f t="shared" si="7"/>
        <v>0</v>
      </c>
      <c r="R28" s="25" t="b">
        <f>AND($L28="A",$C$5=Data!$G$24)</f>
        <v>0</v>
      </c>
      <c r="S28" s="25" t="b">
        <f>AND($L28="A",$C$5=Data!$G$23)</f>
        <v>0</v>
      </c>
      <c r="T28" s="55">
        <f t="shared" si="8"/>
        <v>0</v>
      </c>
      <c r="U28" s="55">
        <f t="shared" si="2"/>
        <v>0</v>
      </c>
      <c r="V28" s="25" t="b">
        <f>AND($L28="B",$C$6=Data!$G$24)</f>
        <v>0</v>
      </c>
      <c r="W28" s="25" t="b">
        <f>AND($L28="B",$C$6=Data!$G$23)</f>
        <v>0</v>
      </c>
      <c r="X28" s="55">
        <f t="shared" si="9"/>
        <v>0</v>
      </c>
      <c r="Y28" s="55">
        <f t="shared" si="3"/>
        <v>0</v>
      </c>
      <c r="Z28" s="25" t="b">
        <f>AND($L28="C",$C$7=Data!$G$24)</f>
        <v>0</v>
      </c>
      <c r="AA28" s="25" t="b">
        <f>AND($L28="C",$C$7=Data!$G$23)</f>
        <v>0</v>
      </c>
      <c r="AB28" s="55">
        <f t="shared" si="10"/>
        <v>0</v>
      </c>
      <c r="AC28" s="55">
        <f t="shared" si="4"/>
        <v>0</v>
      </c>
      <c r="AE28" s="55">
        <f t="shared" si="11"/>
        <v>0</v>
      </c>
      <c r="AG28" s="125" t="b">
        <f>OR(AND($C$5=Data!$G$24,K28="A"),AND($C$6=Data!$G$24,K28="B"),AND($C$7=Data!$G$24,K28="C"))*COUNTIFS(B:B,B28,K:K,K28,B:B,"&lt;&gt;"&amp;"",C:C,"&lt;&gt;"&amp;"")&gt;1</f>
        <v>0</v>
      </c>
      <c r="AH28" s="125" t="b">
        <f t="shared" si="12"/>
        <v>0</v>
      </c>
      <c r="AI28" s="55">
        <f t="shared" si="13"/>
        <v>0</v>
      </c>
    </row>
    <row r="29" spans="1:35" ht="30.75" customHeight="1" x14ac:dyDescent="0.25">
      <c r="A29" s="57"/>
      <c r="B29" s="57"/>
      <c r="C29" s="59"/>
      <c r="D29" s="119"/>
      <c r="E29" s="43"/>
      <c r="F29" s="43"/>
      <c r="G29" s="58"/>
      <c r="H29" s="123"/>
      <c r="I29" s="132"/>
      <c r="J29" s="135">
        <f t="shared" si="5"/>
        <v>0</v>
      </c>
      <c r="K29" s="64" t="str">
        <f t="shared" si="0"/>
        <v>0</v>
      </c>
      <c r="L29" s="65" t="str">
        <f t="shared" si="1"/>
        <v>0</v>
      </c>
      <c r="M29" s="55">
        <f>SUMIFS($J:$J,$C:$C,Data!$B$6,$B:$B,$B29)</f>
        <v>0</v>
      </c>
      <c r="N29" s="55">
        <f>SUMIFS($J:$J,$C:$C,Data!$B$7,$B:$B,$B29)</f>
        <v>0</v>
      </c>
      <c r="O29" s="55">
        <f>SUMIFS($J:$J,$C:$C,Data!$B$8,$B:$B,$B29)</f>
        <v>0</v>
      </c>
      <c r="P29" s="55">
        <f t="shared" si="6"/>
        <v>0</v>
      </c>
      <c r="Q29" s="55">
        <f t="shared" si="7"/>
        <v>0</v>
      </c>
      <c r="R29" s="25" t="b">
        <f>AND($L29="A",$C$5=Data!$G$24)</f>
        <v>0</v>
      </c>
      <c r="S29" s="25" t="b">
        <f>AND($L29="A",$C$5=Data!$G$23)</f>
        <v>0</v>
      </c>
      <c r="T29" s="55">
        <f t="shared" si="8"/>
        <v>0</v>
      </c>
      <c r="U29" s="55">
        <f t="shared" si="2"/>
        <v>0</v>
      </c>
      <c r="V29" s="25" t="b">
        <f>AND($L29="B",$C$6=Data!$G$24)</f>
        <v>0</v>
      </c>
      <c r="W29" s="25" t="b">
        <f>AND($L29="B",$C$6=Data!$G$23)</f>
        <v>0</v>
      </c>
      <c r="X29" s="55">
        <f t="shared" si="9"/>
        <v>0</v>
      </c>
      <c r="Y29" s="55">
        <f t="shared" si="3"/>
        <v>0</v>
      </c>
      <c r="Z29" s="25" t="b">
        <f>AND($L29="C",$C$7=Data!$G$24)</f>
        <v>0</v>
      </c>
      <c r="AA29" s="25" t="b">
        <f>AND($L29="C",$C$7=Data!$G$23)</f>
        <v>0</v>
      </c>
      <c r="AB29" s="55">
        <f t="shared" si="10"/>
        <v>0</v>
      </c>
      <c r="AC29" s="55">
        <f t="shared" si="4"/>
        <v>0</v>
      </c>
      <c r="AE29" s="55">
        <f t="shared" si="11"/>
        <v>0</v>
      </c>
      <c r="AG29" s="125" t="b">
        <f>OR(AND($C$5=Data!$G$24,K29="A"),AND($C$6=Data!$G$24,K29="B"),AND($C$7=Data!$G$24,K29="C"))*COUNTIFS(B:B,B29,K:K,K29,B:B,"&lt;&gt;"&amp;"",C:C,"&lt;&gt;"&amp;"")&gt;1</f>
        <v>0</v>
      </c>
      <c r="AH29" s="125" t="b">
        <f t="shared" si="12"/>
        <v>0</v>
      </c>
      <c r="AI29" s="55">
        <f t="shared" si="13"/>
        <v>0</v>
      </c>
    </row>
    <row r="30" spans="1:35" ht="30.75" customHeight="1" x14ac:dyDescent="0.25">
      <c r="A30" s="57"/>
      <c r="B30" s="57"/>
      <c r="C30" s="59"/>
      <c r="D30" s="119"/>
      <c r="E30" s="43"/>
      <c r="F30" s="43"/>
      <c r="G30" s="58"/>
      <c r="H30" s="123"/>
      <c r="I30" s="132"/>
      <c r="J30" s="135">
        <f t="shared" si="5"/>
        <v>0</v>
      </c>
      <c r="K30" s="64" t="str">
        <f t="shared" si="0"/>
        <v>0</v>
      </c>
      <c r="L30" s="65" t="str">
        <f t="shared" si="1"/>
        <v>0</v>
      </c>
      <c r="M30" s="55">
        <f>SUMIFS($J:$J,$C:$C,Data!$B$6,$B:$B,$B30)</f>
        <v>0</v>
      </c>
      <c r="N30" s="55">
        <f>SUMIFS($J:$J,$C:$C,Data!$B$7,$B:$B,$B30)</f>
        <v>0</v>
      </c>
      <c r="O30" s="55">
        <f>SUMIFS($J:$J,$C:$C,Data!$B$8,$B:$B,$B30)</f>
        <v>0</v>
      </c>
      <c r="P30" s="55">
        <f t="shared" si="6"/>
        <v>0</v>
      </c>
      <c r="Q30" s="55">
        <f t="shared" si="7"/>
        <v>0</v>
      </c>
      <c r="R30" s="25" t="b">
        <f>AND($L30="A",$C$5=Data!$G$24)</f>
        <v>0</v>
      </c>
      <c r="S30" s="25" t="b">
        <f>AND($L30="A",$C$5=Data!$G$23)</f>
        <v>0</v>
      </c>
      <c r="T30" s="55">
        <f t="shared" si="8"/>
        <v>0</v>
      </c>
      <c r="U30" s="55">
        <f t="shared" si="2"/>
        <v>0</v>
      </c>
      <c r="V30" s="25" t="b">
        <f>AND($L30="B",$C$6=Data!$G$24)</f>
        <v>0</v>
      </c>
      <c r="W30" s="25" t="b">
        <f>AND($L30="B",$C$6=Data!$G$23)</f>
        <v>0</v>
      </c>
      <c r="X30" s="55">
        <f t="shared" si="9"/>
        <v>0</v>
      </c>
      <c r="Y30" s="55">
        <f t="shared" si="3"/>
        <v>0</v>
      </c>
      <c r="Z30" s="25" t="b">
        <f>AND($L30="C",$C$7=Data!$G$24)</f>
        <v>0</v>
      </c>
      <c r="AA30" s="25" t="b">
        <f>AND($L30="C",$C$7=Data!$G$23)</f>
        <v>0</v>
      </c>
      <c r="AB30" s="55">
        <f t="shared" si="10"/>
        <v>0</v>
      </c>
      <c r="AC30" s="55">
        <f t="shared" si="4"/>
        <v>0</v>
      </c>
      <c r="AE30" s="55">
        <f t="shared" si="11"/>
        <v>0</v>
      </c>
      <c r="AG30" s="125" t="b">
        <f>OR(AND($C$5=Data!$G$24,K30="A"),AND($C$6=Data!$G$24,K30="B"),AND($C$7=Data!$G$24,K30="C"))*COUNTIFS(B:B,B30,K:K,K30,B:B,"&lt;&gt;"&amp;"",C:C,"&lt;&gt;"&amp;"")&gt;1</f>
        <v>0</v>
      </c>
      <c r="AH30" s="125" t="b">
        <f t="shared" si="12"/>
        <v>0</v>
      </c>
      <c r="AI30" s="55">
        <f t="shared" si="13"/>
        <v>0</v>
      </c>
    </row>
    <row r="31" spans="1:35" ht="30.75" customHeight="1" x14ac:dyDescent="0.25">
      <c r="A31" s="57"/>
      <c r="B31" s="57"/>
      <c r="C31" s="59"/>
      <c r="D31" s="119"/>
      <c r="E31" s="43"/>
      <c r="F31" s="43"/>
      <c r="G31" s="58"/>
      <c r="H31" s="123"/>
      <c r="I31" s="132"/>
      <c r="J31" s="135">
        <f t="shared" si="5"/>
        <v>0</v>
      </c>
      <c r="K31" s="64" t="str">
        <f t="shared" si="0"/>
        <v>0</v>
      </c>
      <c r="L31" s="65" t="str">
        <f t="shared" si="1"/>
        <v>0</v>
      </c>
      <c r="M31" s="55">
        <f>SUMIFS($J:$J,$C:$C,Data!$B$6,$B:$B,$B31)</f>
        <v>0</v>
      </c>
      <c r="N31" s="55">
        <f>SUMIFS($J:$J,$C:$C,Data!$B$7,$B:$B,$B31)</f>
        <v>0</v>
      </c>
      <c r="O31" s="55">
        <f>SUMIFS($J:$J,$C:$C,Data!$B$8,$B:$B,$B31)</f>
        <v>0</v>
      </c>
      <c r="P31" s="55">
        <f t="shared" si="6"/>
        <v>0</v>
      </c>
      <c r="Q31" s="55">
        <f t="shared" si="7"/>
        <v>0</v>
      </c>
      <c r="R31" s="25" t="b">
        <f>AND($L31="A",$C$5=Data!$G$24)</f>
        <v>0</v>
      </c>
      <c r="S31" s="25" t="b">
        <f>AND($L31="A",$C$5=Data!$G$23)</f>
        <v>0</v>
      </c>
      <c r="T31" s="55">
        <f t="shared" si="8"/>
        <v>0</v>
      </c>
      <c r="U31" s="55">
        <f t="shared" si="2"/>
        <v>0</v>
      </c>
      <c r="V31" s="25" t="b">
        <f>AND($L31="B",$C$6=Data!$G$24)</f>
        <v>0</v>
      </c>
      <c r="W31" s="25" t="b">
        <f>AND($L31="B",$C$6=Data!$G$23)</f>
        <v>0</v>
      </c>
      <c r="X31" s="55">
        <f t="shared" si="9"/>
        <v>0</v>
      </c>
      <c r="Y31" s="55">
        <f t="shared" si="3"/>
        <v>0</v>
      </c>
      <c r="Z31" s="25" t="b">
        <f>AND($L31="C",$C$7=Data!$G$24)</f>
        <v>0</v>
      </c>
      <c r="AA31" s="25" t="b">
        <f>AND($L31="C",$C$7=Data!$G$23)</f>
        <v>0</v>
      </c>
      <c r="AB31" s="55">
        <f t="shared" si="10"/>
        <v>0</v>
      </c>
      <c r="AC31" s="55">
        <f t="shared" si="4"/>
        <v>0</v>
      </c>
      <c r="AE31" s="55">
        <f t="shared" si="11"/>
        <v>0</v>
      </c>
      <c r="AG31" s="125" t="b">
        <f>OR(AND($C$5=Data!$G$24,K31="A"),AND($C$6=Data!$G$24,K31="B"),AND($C$7=Data!$G$24,K31="C"))*COUNTIFS(B:B,B31,K:K,K31,B:B,"&lt;&gt;"&amp;"",C:C,"&lt;&gt;"&amp;"")&gt;1</f>
        <v>0</v>
      </c>
      <c r="AH31" s="125" t="b">
        <f t="shared" si="12"/>
        <v>0</v>
      </c>
      <c r="AI31" s="55">
        <f t="shared" si="13"/>
        <v>0</v>
      </c>
    </row>
    <row r="32" spans="1:35" ht="30.75" customHeight="1" x14ac:dyDescent="0.25">
      <c r="A32" s="57"/>
      <c r="B32" s="57"/>
      <c r="C32" s="59"/>
      <c r="D32" s="119"/>
      <c r="E32" s="43"/>
      <c r="F32" s="43"/>
      <c r="G32" s="58"/>
      <c r="H32" s="123"/>
      <c r="I32" s="132"/>
      <c r="J32" s="135">
        <f t="shared" si="5"/>
        <v>0</v>
      </c>
      <c r="K32" s="64" t="str">
        <f t="shared" si="0"/>
        <v>0</v>
      </c>
      <c r="L32" s="65" t="str">
        <f t="shared" si="1"/>
        <v>0</v>
      </c>
      <c r="M32" s="55">
        <f>SUMIFS($J:$J,$C:$C,Data!$B$6,$B:$B,$B32)</f>
        <v>0</v>
      </c>
      <c r="N32" s="55">
        <f>SUMIFS($J:$J,$C:$C,Data!$B$7,$B:$B,$B32)</f>
        <v>0</v>
      </c>
      <c r="O32" s="55">
        <f>SUMIFS($J:$J,$C:$C,Data!$B$8,$B:$B,$B32)</f>
        <v>0</v>
      </c>
      <c r="P32" s="55">
        <f t="shared" si="6"/>
        <v>0</v>
      </c>
      <c r="Q32" s="55">
        <f t="shared" si="7"/>
        <v>0</v>
      </c>
      <c r="R32" s="25" t="b">
        <f>AND($L32="A",$C$5=Data!$G$24)</f>
        <v>0</v>
      </c>
      <c r="S32" s="25" t="b">
        <f>AND($L32="A",$C$5=Data!$G$23)</f>
        <v>0</v>
      </c>
      <c r="T32" s="55">
        <f t="shared" si="8"/>
        <v>0</v>
      </c>
      <c r="U32" s="55">
        <f t="shared" si="2"/>
        <v>0</v>
      </c>
      <c r="V32" s="25" t="b">
        <f>AND($L32="B",$C$6=Data!$G$24)</f>
        <v>0</v>
      </c>
      <c r="W32" s="25" t="b">
        <f>AND($L32="B",$C$6=Data!$G$23)</f>
        <v>0</v>
      </c>
      <c r="X32" s="55">
        <f t="shared" si="9"/>
        <v>0</v>
      </c>
      <c r="Y32" s="55">
        <f t="shared" si="3"/>
        <v>0</v>
      </c>
      <c r="Z32" s="25" t="b">
        <f>AND($L32="C",$C$7=Data!$G$24)</f>
        <v>0</v>
      </c>
      <c r="AA32" s="25" t="b">
        <f>AND($L32="C",$C$7=Data!$G$23)</f>
        <v>0</v>
      </c>
      <c r="AB32" s="55">
        <f t="shared" si="10"/>
        <v>0</v>
      </c>
      <c r="AC32" s="55">
        <f t="shared" si="4"/>
        <v>0</v>
      </c>
      <c r="AE32" s="55">
        <f t="shared" si="11"/>
        <v>0</v>
      </c>
      <c r="AG32" s="125" t="b">
        <f>OR(AND($C$5=Data!$G$24,K32="A"),AND($C$6=Data!$G$24,K32="B"),AND($C$7=Data!$G$24,K32="C"))*COUNTIFS(B:B,B32,K:K,K32,B:B,"&lt;&gt;"&amp;"",C:C,"&lt;&gt;"&amp;"")&gt;1</f>
        <v>0</v>
      </c>
      <c r="AH32" s="125" t="b">
        <f t="shared" si="12"/>
        <v>0</v>
      </c>
      <c r="AI32" s="55">
        <f t="shared" si="13"/>
        <v>0</v>
      </c>
    </row>
    <row r="33" spans="1:35" ht="30.75" customHeight="1" x14ac:dyDescent="0.25">
      <c r="A33" s="57"/>
      <c r="B33" s="57"/>
      <c r="C33" s="59"/>
      <c r="D33" s="119"/>
      <c r="E33" s="43"/>
      <c r="F33" s="43"/>
      <c r="G33" s="58"/>
      <c r="H33" s="123"/>
      <c r="I33" s="132"/>
      <c r="J33" s="135">
        <f t="shared" si="5"/>
        <v>0</v>
      </c>
      <c r="K33" s="64" t="str">
        <f t="shared" si="0"/>
        <v>0</v>
      </c>
      <c r="L33" s="65" t="str">
        <f t="shared" si="1"/>
        <v>0</v>
      </c>
      <c r="M33" s="55">
        <f>SUMIFS($J:$J,$C:$C,Data!$B$6,$B:$B,$B33)</f>
        <v>0</v>
      </c>
      <c r="N33" s="55">
        <f>SUMIFS($J:$J,$C:$C,Data!$B$7,$B:$B,$B33)</f>
        <v>0</v>
      </c>
      <c r="O33" s="55">
        <f>SUMIFS($J:$J,$C:$C,Data!$B$8,$B:$B,$B33)</f>
        <v>0</v>
      </c>
      <c r="P33" s="55">
        <f t="shared" si="6"/>
        <v>0</v>
      </c>
      <c r="Q33" s="55">
        <f t="shared" si="7"/>
        <v>0</v>
      </c>
      <c r="R33" s="25" t="b">
        <f>AND($L33="A",$C$5=Data!$G$24)</f>
        <v>0</v>
      </c>
      <c r="S33" s="25" t="b">
        <f>AND($L33="A",$C$5=Data!$G$23)</f>
        <v>0</v>
      </c>
      <c r="T33" s="55">
        <f t="shared" si="8"/>
        <v>0</v>
      </c>
      <c r="U33" s="55">
        <f t="shared" si="2"/>
        <v>0</v>
      </c>
      <c r="V33" s="25" t="b">
        <f>AND($L33="B",$C$6=Data!$G$24)</f>
        <v>0</v>
      </c>
      <c r="W33" s="25" t="b">
        <f>AND($L33="B",$C$6=Data!$G$23)</f>
        <v>0</v>
      </c>
      <c r="X33" s="55">
        <f t="shared" si="9"/>
        <v>0</v>
      </c>
      <c r="Y33" s="55">
        <f t="shared" si="3"/>
        <v>0</v>
      </c>
      <c r="Z33" s="25" t="b">
        <f>AND($L33="C",$C$7=Data!$G$24)</f>
        <v>0</v>
      </c>
      <c r="AA33" s="25" t="b">
        <f>AND($L33="C",$C$7=Data!$G$23)</f>
        <v>0</v>
      </c>
      <c r="AB33" s="55">
        <f t="shared" si="10"/>
        <v>0</v>
      </c>
      <c r="AC33" s="55">
        <f t="shared" si="4"/>
        <v>0</v>
      </c>
      <c r="AE33" s="55">
        <f t="shared" si="11"/>
        <v>0</v>
      </c>
      <c r="AG33" s="125" t="b">
        <f>OR(AND($C$5=Data!$G$24,K33="A"),AND($C$6=Data!$G$24,K33="B"),AND($C$7=Data!$G$24,K33="C"))*COUNTIFS(B:B,B33,K:K,K33,B:B,"&lt;&gt;"&amp;"",C:C,"&lt;&gt;"&amp;"")&gt;1</f>
        <v>0</v>
      </c>
      <c r="AH33" s="125" t="b">
        <f t="shared" si="12"/>
        <v>0</v>
      </c>
      <c r="AI33" s="55">
        <f t="shared" si="13"/>
        <v>0</v>
      </c>
    </row>
    <row r="34" spans="1:35" ht="30.75" customHeight="1" x14ac:dyDescent="0.25">
      <c r="A34" s="57"/>
      <c r="B34" s="57"/>
      <c r="C34" s="59"/>
      <c r="D34" s="119"/>
      <c r="E34" s="43"/>
      <c r="F34" s="43"/>
      <c r="G34" s="58"/>
      <c r="H34" s="123"/>
      <c r="I34" s="132"/>
      <c r="J34" s="135">
        <f t="shared" si="5"/>
        <v>0</v>
      </c>
      <c r="K34" s="64" t="str">
        <f t="shared" si="0"/>
        <v>0</v>
      </c>
      <c r="L34" s="65" t="str">
        <f t="shared" si="1"/>
        <v>0</v>
      </c>
      <c r="M34" s="55">
        <f>SUMIFS($J:$J,$C:$C,Data!$B$6,$B:$B,$B34)</f>
        <v>0</v>
      </c>
      <c r="N34" s="55">
        <f>SUMIFS($J:$J,$C:$C,Data!$B$7,$B:$B,$B34)</f>
        <v>0</v>
      </c>
      <c r="O34" s="55">
        <f>SUMIFS($J:$J,$C:$C,Data!$B$8,$B:$B,$B34)</f>
        <v>0</v>
      </c>
      <c r="P34" s="55">
        <f t="shared" si="6"/>
        <v>0</v>
      </c>
      <c r="Q34" s="55">
        <f t="shared" si="7"/>
        <v>0</v>
      </c>
      <c r="R34" s="25" t="b">
        <f>AND($L34="A",$C$5=Data!$G$24)</f>
        <v>0</v>
      </c>
      <c r="S34" s="25" t="b">
        <f>AND($L34="A",$C$5=Data!$G$23)</f>
        <v>0</v>
      </c>
      <c r="T34" s="55">
        <f t="shared" si="8"/>
        <v>0</v>
      </c>
      <c r="U34" s="55">
        <f t="shared" si="2"/>
        <v>0</v>
      </c>
      <c r="V34" s="25" t="b">
        <f>AND($L34="B",$C$6=Data!$G$24)</f>
        <v>0</v>
      </c>
      <c r="W34" s="25" t="b">
        <f>AND($L34="B",$C$6=Data!$G$23)</f>
        <v>0</v>
      </c>
      <c r="X34" s="55">
        <f t="shared" si="9"/>
        <v>0</v>
      </c>
      <c r="Y34" s="55">
        <f t="shared" si="3"/>
        <v>0</v>
      </c>
      <c r="Z34" s="25" t="b">
        <f>AND($L34="C",$C$7=Data!$G$24)</f>
        <v>0</v>
      </c>
      <c r="AA34" s="25" t="b">
        <f>AND($L34="C",$C$7=Data!$G$23)</f>
        <v>0</v>
      </c>
      <c r="AB34" s="55">
        <f t="shared" si="10"/>
        <v>0</v>
      </c>
      <c r="AC34" s="55">
        <f t="shared" si="4"/>
        <v>0</v>
      </c>
      <c r="AE34" s="55">
        <f t="shared" si="11"/>
        <v>0</v>
      </c>
      <c r="AG34" s="125" t="b">
        <f>OR(AND($C$5=Data!$G$24,K34="A"),AND($C$6=Data!$G$24,K34="B"),AND($C$7=Data!$G$24,K34="C"))*COUNTIFS(B:B,B34,K:K,K34,B:B,"&lt;&gt;"&amp;"",C:C,"&lt;&gt;"&amp;"")&gt;1</f>
        <v>0</v>
      </c>
      <c r="AH34" s="125" t="b">
        <f t="shared" si="12"/>
        <v>0</v>
      </c>
      <c r="AI34" s="55">
        <f t="shared" si="13"/>
        <v>0</v>
      </c>
    </row>
    <row r="35" spans="1:35" ht="30.75" customHeight="1" x14ac:dyDescent="0.25">
      <c r="A35" s="57"/>
      <c r="B35" s="57"/>
      <c r="C35" s="59"/>
      <c r="D35" s="119"/>
      <c r="E35" s="43"/>
      <c r="F35" s="43"/>
      <c r="G35" s="58"/>
      <c r="H35" s="123"/>
      <c r="I35" s="132"/>
      <c r="J35" s="135">
        <f t="shared" si="5"/>
        <v>0</v>
      </c>
      <c r="K35" s="64" t="str">
        <f t="shared" si="0"/>
        <v>0</v>
      </c>
      <c r="L35" s="65" t="str">
        <f t="shared" si="1"/>
        <v>0</v>
      </c>
      <c r="M35" s="55">
        <f>SUMIFS($J:$J,$C:$C,Data!$B$6,$B:$B,$B35)</f>
        <v>0</v>
      </c>
      <c r="N35" s="55">
        <f>SUMIFS($J:$J,$C:$C,Data!$B$7,$B:$B,$B35)</f>
        <v>0</v>
      </c>
      <c r="O35" s="55">
        <f>SUMIFS($J:$J,$C:$C,Data!$B$8,$B:$B,$B35)</f>
        <v>0</v>
      </c>
      <c r="P35" s="55">
        <f t="shared" si="6"/>
        <v>0</v>
      </c>
      <c r="Q35" s="55">
        <f t="shared" si="7"/>
        <v>0</v>
      </c>
      <c r="R35" s="25" t="b">
        <f>AND($L35="A",$C$5=Data!$G$24)</f>
        <v>0</v>
      </c>
      <c r="S35" s="25" t="b">
        <f>AND($L35="A",$C$5=Data!$G$23)</f>
        <v>0</v>
      </c>
      <c r="T35" s="55">
        <f t="shared" si="8"/>
        <v>0</v>
      </c>
      <c r="U35" s="55">
        <f t="shared" si="2"/>
        <v>0</v>
      </c>
      <c r="V35" s="25" t="b">
        <f>AND($L35="B",$C$6=Data!$G$24)</f>
        <v>0</v>
      </c>
      <c r="W35" s="25" t="b">
        <f>AND($L35="B",$C$6=Data!$G$23)</f>
        <v>0</v>
      </c>
      <c r="X35" s="55">
        <f t="shared" si="9"/>
        <v>0</v>
      </c>
      <c r="Y35" s="55">
        <f t="shared" si="3"/>
        <v>0</v>
      </c>
      <c r="Z35" s="25" t="b">
        <f>AND($L35="C",$C$7=Data!$G$24)</f>
        <v>0</v>
      </c>
      <c r="AA35" s="25" t="b">
        <f>AND($L35="C",$C$7=Data!$G$23)</f>
        <v>0</v>
      </c>
      <c r="AB35" s="55">
        <f t="shared" si="10"/>
        <v>0</v>
      </c>
      <c r="AC35" s="55">
        <f t="shared" si="4"/>
        <v>0</v>
      </c>
      <c r="AE35" s="55">
        <f t="shared" si="11"/>
        <v>0</v>
      </c>
      <c r="AG35" s="125" t="b">
        <f>OR(AND($C$5=Data!$G$24,K35="A"),AND($C$6=Data!$G$24,K35="B"),AND($C$7=Data!$G$24,K35="C"))*COUNTIFS(B:B,B35,K:K,K35,B:B,"&lt;&gt;"&amp;"",C:C,"&lt;&gt;"&amp;"")&gt;1</f>
        <v>0</v>
      </c>
      <c r="AH35" s="125" t="b">
        <f t="shared" si="12"/>
        <v>0</v>
      </c>
      <c r="AI35" s="55">
        <f t="shared" si="13"/>
        <v>0</v>
      </c>
    </row>
    <row r="36" spans="1:35" ht="30.75" customHeight="1" x14ac:dyDescent="0.25">
      <c r="A36" s="57"/>
      <c r="B36" s="57"/>
      <c r="C36" s="59"/>
      <c r="D36" s="119"/>
      <c r="E36" s="43"/>
      <c r="F36" s="43"/>
      <c r="G36" s="58"/>
      <c r="H36" s="123"/>
      <c r="I36" s="132"/>
      <c r="J36" s="135">
        <f t="shared" si="5"/>
        <v>0</v>
      </c>
      <c r="K36" s="64" t="str">
        <f t="shared" si="0"/>
        <v>0</v>
      </c>
      <c r="L36" s="65" t="str">
        <f t="shared" si="1"/>
        <v>0</v>
      </c>
      <c r="M36" s="55">
        <f>SUMIFS($J:$J,$C:$C,Data!$B$6,$B:$B,$B36)</f>
        <v>0</v>
      </c>
      <c r="N36" s="55">
        <f>SUMIFS($J:$J,$C:$C,Data!$B$7,$B:$B,$B36)</f>
        <v>0</v>
      </c>
      <c r="O36" s="55">
        <f>SUMIFS($J:$J,$C:$C,Data!$B$8,$B:$B,$B36)</f>
        <v>0</v>
      </c>
      <c r="P36" s="55">
        <f t="shared" si="6"/>
        <v>0</v>
      </c>
      <c r="Q36" s="55">
        <f t="shared" si="7"/>
        <v>0</v>
      </c>
      <c r="R36" s="25" t="b">
        <f>AND($L36="A",$C$5=Data!$G$24)</f>
        <v>0</v>
      </c>
      <c r="S36" s="25" t="b">
        <f>AND($L36="A",$C$5=Data!$G$23)</f>
        <v>0</v>
      </c>
      <c r="T36" s="55">
        <f t="shared" si="8"/>
        <v>0</v>
      </c>
      <c r="U36" s="55">
        <f t="shared" si="2"/>
        <v>0</v>
      </c>
      <c r="V36" s="25" t="b">
        <f>AND($L36="B",$C$6=Data!$G$24)</f>
        <v>0</v>
      </c>
      <c r="W36" s="25" t="b">
        <f>AND($L36="B",$C$6=Data!$G$23)</f>
        <v>0</v>
      </c>
      <c r="X36" s="55">
        <f t="shared" si="9"/>
        <v>0</v>
      </c>
      <c r="Y36" s="55">
        <f t="shared" si="3"/>
        <v>0</v>
      </c>
      <c r="Z36" s="25" t="b">
        <f>AND($L36="C",$C$7=Data!$G$24)</f>
        <v>0</v>
      </c>
      <c r="AA36" s="25" t="b">
        <f>AND($L36="C",$C$7=Data!$G$23)</f>
        <v>0</v>
      </c>
      <c r="AB36" s="55">
        <f t="shared" si="10"/>
        <v>0</v>
      </c>
      <c r="AC36" s="55">
        <f t="shared" si="4"/>
        <v>0</v>
      </c>
      <c r="AE36" s="55">
        <f t="shared" si="11"/>
        <v>0</v>
      </c>
      <c r="AG36" s="125" t="b">
        <f>OR(AND($C$5=Data!$G$24,K36="A"),AND($C$6=Data!$G$24,K36="B"),AND($C$7=Data!$G$24,K36="C"))*COUNTIFS(B:B,B36,K:K,K36,B:B,"&lt;&gt;"&amp;"",C:C,"&lt;&gt;"&amp;"")&gt;1</f>
        <v>0</v>
      </c>
      <c r="AH36" s="125" t="b">
        <f t="shared" si="12"/>
        <v>0</v>
      </c>
      <c r="AI36" s="55">
        <f t="shared" si="13"/>
        <v>0</v>
      </c>
    </row>
    <row r="37" spans="1:35" ht="30.75" customHeight="1" x14ac:dyDescent="0.25">
      <c r="A37" s="57"/>
      <c r="B37" s="57"/>
      <c r="C37" s="59"/>
      <c r="D37" s="119"/>
      <c r="E37" s="43"/>
      <c r="F37" s="43"/>
      <c r="G37" s="58"/>
      <c r="H37" s="123"/>
      <c r="I37" s="132"/>
      <c r="J37" s="135">
        <f t="shared" si="5"/>
        <v>0</v>
      </c>
      <c r="K37" s="64" t="str">
        <f t="shared" si="0"/>
        <v>0</v>
      </c>
      <c r="L37" s="65" t="str">
        <f t="shared" si="1"/>
        <v>0</v>
      </c>
      <c r="M37" s="55">
        <f>SUMIFS($J:$J,$C:$C,Data!$B$6,$B:$B,$B37)</f>
        <v>0</v>
      </c>
      <c r="N37" s="55">
        <f>SUMIFS($J:$J,$C:$C,Data!$B$7,$B:$B,$B37)</f>
        <v>0</v>
      </c>
      <c r="O37" s="55">
        <f>SUMIFS($J:$J,$C:$C,Data!$B$8,$B:$B,$B37)</f>
        <v>0</v>
      </c>
      <c r="P37" s="55">
        <f t="shared" si="6"/>
        <v>0</v>
      </c>
      <c r="Q37" s="55">
        <f t="shared" si="7"/>
        <v>0</v>
      </c>
      <c r="R37" s="25" t="b">
        <f>AND($L37="A",$C$5=Data!$G$24)</f>
        <v>0</v>
      </c>
      <c r="S37" s="25" t="b">
        <f>AND($L37="A",$C$5=Data!$G$23)</f>
        <v>0</v>
      </c>
      <c r="T37" s="55">
        <f t="shared" si="8"/>
        <v>0</v>
      </c>
      <c r="U37" s="55">
        <f t="shared" si="2"/>
        <v>0</v>
      </c>
      <c r="V37" s="25" t="b">
        <f>AND($L37="B",$C$6=Data!$G$24)</f>
        <v>0</v>
      </c>
      <c r="W37" s="25" t="b">
        <f>AND($L37="B",$C$6=Data!$G$23)</f>
        <v>0</v>
      </c>
      <c r="X37" s="55">
        <f t="shared" si="9"/>
        <v>0</v>
      </c>
      <c r="Y37" s="55">
        <f t="shared" si="3"/>
        <v>0</v>
      </c>
      <c r="Z37" s="25" t="b">
        <f>AND($L37="C",$C$7=Data!$G$24)</f>
        <v>0</v>
      </c>
      <c r="AA37" s="25" t="b">
        <f>AND($L37="C",$C$7=Data!$G$23)</f>
        <v>0</v>
      </c>
      <c r="AB37" s="55">
        <f t="shared" si="10"/>
        <v>0</v>
      </c>
      <c r="AC37" s="55">
        <f t="shared" si="4"/>
        <v>0</v>
      </c>
      <c r="AE37" s="55">
        <f t="shared" si="11"/>
        <v>0</v>
      </c>
      <c r="AG37" s="125" t="b">
        <f>OR(AND($C$5=Data!$G$24,K37="A"),AND($C$6=Data!$G$24,K37="B"),AND($C$7=Data!$G$24,K37="C"))*COUNTIFS(B:B,B37,K:K,K37,B:B,"&lt;&gt;"&amp;"",C:C,"&lt;&gt;"&amp;"")&gt;1</f>
        <v>0</v>
      </c>
      <c r="AH37" s="125" t="b">
        <f t="shared" si="12"/>
        <v>0</v>
      </c>
      <c r="AI37" s="55">
        <f t="shared" si="13"/>
        <v>0</v>
      </c>
    </row>
    <row r="38" spans="1:35" ht="30.75" customHeight="1" x14ac:dyDescent="0.25">
      <c r="A38" s="57"/>
      <c r="B38" s="57"/>
      <c r="C38" s="59"/>
      <c r="D38" s="119"/>
      <c r="E38" s="43"/>
      <c r="F38" s="43"/>
      <c r="G38" s="58"/>
      <c r="H38" s="123"/>
      <c r="I38" s="132"/>
      <c r="J38" s="135">
        <f t="shared" si="5"/>
        <v>0</v>
      </c>
      <c r="K38" s="64" t="str">
        <f t="shared" si="0"/>
        <v>0</v>
      </c>
      <c r="L38" s="65" t="str">
        <f t="shared" si="1"/>
        <v>0</v>
      </c>
      <c r="M38" s="55">
        <f>SUMIFS($J:$J,$C:$C,Data!$B$6,$B:$B,$B38)</f>
        <v>0</v>
      </c>
      <c r="N38" s="55">
        <f>SUMIFS($J:$J,$C:$C,Data!$B$7,$B:$B,$B38)</f>
        <v>0</v>
      </c>
      <c r="O38" s="55">
        <f>SUMIFS($J:$J,$C:$C,Data!$B$8,$B:$B,$B38)</f>
        <v>0</v>
      </c>
      <c r="P38" s="55">
        <f t="shared" si="6"/>
        <v>0</v>
      </c>
      <c r="Q38" s="55">
        <f t="shared" si="7"/>
        <v>0</v>
      </c>
      <c r="R38" s="25" t="b">
        <f>AND($L38="A",$C$5=Data!$G$24)</f>
        <v>0</v>
      </c>
      <c r="S38" s="25" t="b">
        <f>AND($L38="A",$C$5=Data!$G$23)</f>
        <v>0</v>
      </c>
      <c r="T38" s="55">
        <f t="shared" si="8"/>
        <v>0</v>
      </c>
      <c r="U38" s="55">
        <f t="shared" si="2"/>
        <v>0</v>
      </c>
      <c r="V38" s="25" t="b">
        <f>AND($L38="B",$C$6=Data!$G$24)</f>
        <v>0</v>
      </c>
      <c r="W38" s="25" t="b">
        <f>AND($L38="B",$C$6=Data!$G$23)</f>
        <v>0</v>
      </c>
      <c r="X38" s="55">
        <f t="shared" si="9"/>
        <v>0</v>
      </c>
      <c r="Y38" s="55">
        <f t="shared" si="3"/>
        <v>0</v>
      </c>
      <c r="Z38" s="25" t="b">
        <f>AND($L38="C",$C$7=Data!$G$24)</f>
        <v>0</v>
      </c>
      <c r="AA38" s="25" t="b">
        <f>AND($L38="C",$C$7=Data!$G$23)</f>
        <v>0</v>
      </c>
      <c r="AB38" s="55">
        <f t="shared" si="10"/>
        <v>0</v>
      </c>
      <c r="AC38" s="55">
        <f t="shared" si="4"/>
        <v>0</v>
      </c>
      <c r="AE38" s="55">
        <f t="shared" si="11"/>
        <v>0</v>
      </c>
      <c r="AG38" s="125" t="b">
        <f>OR(AND($C$5=Data!$G$24,K38="A"),AND($C$6=Data!$G$24,K38="B"),AND($C$7=Data!$G$24,K38="C"))*COUNTIFS(B:B,B38,K:K,K38,B:B,"&lt;&gt;"&amp;"",C:C,"&lt;&gt;"&amp;"")&gt;1</f>
        <v>0</v>
      </c>
      <c r="AH38" s="125" t="b">
        <f t="shared" si="12"/>
        <v>0</v>
      </c>
      <c r="AI38" s="55">
        <f t="shared" si="13"/>
        <v>0</v>
      </c>
    </row>
    <row r="39" spans="1:35" ht="30.75" customHeight="1" x14ac:dyDescent="0.25">
      <c r="A39" s="57"/>
      <c r="B39" s="57"/>
      <c r="C39" s="59"/>
      <c r="D39" s="119"/>
      <c r="E39" s="43"/>
      <c r="F39" s="43"/>
      <c r="G39" s="58"/>
      <c r="H39" s="123"/>
      <c r="I39" s="132"/>
      <c r="J39" s="135">
        <f t="shared" si="5"/>
        <v>0</v>
      </c>
      <c r="K39" s="64" t="str">
        <f t="shared" si="0"/>
        <v>0</v>
      </c>
      <c r="L39" s="65" t="str">
        <f t="shared" si="1"/>
        <v>0</v>
      </c>
      <c r="M39" s="55">
        <f>SUMIFS($J:$J,$C:$C,Data!$B$6,$B:$B,$B39)</f>
        <v>0</v>
      </c>
      <c r="N39" s="55">
        <f>SUMIFS($J:$J,$C:$C,Data!$B$7,$B:$B,$B39)</f>
        <v>0</v>
      </c>
      <c r="O39" s="55">
        <f>SUMIFS($J:$J,$C:$C,Data!$B$8,$B:$B,$B39)</f>
        <v>0</v>
      </c>
      <c r="P39" s="55">
        <f t="shared" si="6"/>
        <v>0</v>
      </c>
      <c r="Q39" s="55">
        <f t="shared" si="7"/>
        <v>0</v>
      </c>
      <c r="R39" s="25" t="b">
        <f>AND($L39="A",$C$5=Data!$G$24)</f>
        <v>0</v>
      </c>
      <c r="S39" s="25" t="b">
        <f>AND($L39="A",$C$5=Data!$G$23)</f>
        <v>0</v>
      </c>
      <c r="T39" s="55">
        <f t="shared" si="8"/>
        <v>0</v>
      </c>
      <c r="U39" s="55">
        <f t="shared" si="2"/>
        <v>0</v>
      </c>
      <c r="V39" s="25" t="b">
        <f>AND($L39="B",$C$6=Data!$G$24)</f>
        <v>0</v>
      </c>
      <c r="W39" s="25" t="b">
        <f>AND($L39="B",$C$6=Data!$G$23)</f>
        <v>0</v>
      </c>
      <c r="X39" s="55">
        <f t="shared" si="9"/>
        <v>0</v>
      </c>
      <c r="Y39" s="55">
        <f t="shared" si="3"/>
        <v>0</v>
      </c>
      <c r="Z39" s="25" t="b">
        <f>AND($L39="C",$C$7=Data!$G$24)</f>
        <v>0</v>
      </c>
      <c r="AA39" s="25" t="b">
        <f>AND($L39="C",$C$7=Data!$G$23)</f>
        <v>0</v>
      </c>
      <c r="AB39" s="55">
        <f t="shared" si="10"/>
        <v>0</v>
      </c>
      <c r="AC39" s="55">
        <f t="shared" si="4"/>
        <v>0</v>
      </c>
      <c r="AE39" s="55">
        <f t="shared" si="11"/>
        <v>0</v>
      </c>
      <c r="AG39" s="125" t="b">
        <f>OR(AND($C$5=Data!$G$24,K39="A"),AND($C$6=Data!$G$24,K39="B"),AND($C$7=Data!$G$24,K39="C"))*COUNTIFS(B:B,B39,K:K,K39,B:B,"&lt;&gt;"&amp;"",C:C,"&lt;&gt;"&amp;"")&gt;1</f>
        <v>0</v>
      </c>
      <c r="AH39" s="125" t="b">
        <f t="shared" si="12"/>
        <v>0</v>
      </c>
      <c r="AI39" s="55">
        <f t="shared" si="13"/>
        <v>0</v>
      </c>
    </row>
    <row r="40" spans="1:35" ht="30.75" customHeight="1" x14ac:dyDescent="0.25">
      <c r="A40" s="57"/>
      <c r="B40" s="57"/>
      <c r="C40" s="59"/>
      <c r="D40" s="119"/>
      <c r="E40" s="43"/>
      <c r="F40" s="43"/>
      <c r="G40" s="58"/>
      <c r="H40" s="123"/>
      <c r="I40" s="132"/>
      <c r="J40" s="135">
        <f t="shared" si="5"/>
        <v>0</v>
      </c>
      <c r="K40" s="64" t="str">
        <f t="shared" si="0"/>
        <v>0</v>
      </c>
      <c r="L40" s="65" t="str">
        <f t="shared" si="1"/>
        <v>0</v>
      </c>
      <c r="M40" s="55">
        <f>SUMIFS($J:$J,$C:$C,Data!$B$6,$B:$B,$B40)</f>
        <v>0</v>
      </c>
      <c r="N40" s="55">
        <f>SUMIFS($J:$J,$C:$C,Data!$B$7,$B:$B,$B40)</f>
        <v>0</v>
      </c>
      <c r="O40" s="55">
        <f>SUMIFS($J:$J,$C:$C,Data!$B$8,$B:$B,$B40)</f>
        <v>0</v>
      </c>
      <c r="P40" s="55">
        <f t="shared" si="6"/>
        <v>0</v>
      </c>
      <c r="Q40" s="55">
        <f t="shared" si="7"/>
        <v>0</v>
      </c>
      <c r="R40" s="25" t="b">
        <f>AND($L40="A",$C$5=Data!$G$24)</f>
        <v>0</v>
      </c>
      <c r="S40" s="25" t="b">
        <f>AND($L40="A",$C$5=Data!$G$23)</f>
        <v>0</v>
      </c>
      <c r="T40" s="55">
        <f t="shared" si="8"/>
        <v>0</v>
      </c>
      <c r="U40" s="55">
        <f t="shared" si="2"/>
        <v>0</v>
      </c>
      <c r="V40" s="25" t="b">
        <f>AND($L40="B",$C$6=Data!$G$24)</f>
        <v>0</v>
      </c>
      <c r="W40" s="25" t="b">
        <f>AND($L40="B",$C$6=Data!$G$23)</f>
        <v>0</v>
      </c>
      <c r="X40" s="55">
        <f t="shared" si="9"/>
        <v>0</v>
      </c>
      <c r="Y40" s="55">
        <f t="shared" si="3"/>
        <v>0</v>
      </c>
      <c r="Z40" s="25" t="b">
        <f>AND($L40="C",$C$7=Data!$G$24)</f>
        <v>0</v>
      </c>
      <c r="AA40" s="25" t="b">
        <f>AND($L40="C",$C$7=Data!$G$23)</f>
        <v>0</v>
      </c>
      <c r="AB40" s="55">
        <f t="shared" si="10"/>
        <v>0</v>
      </c>
      <c r="AC40" s="55">
        <f t="shared" si="4"/>
        <v>0</v>
      </c>
      <c r="AE40" s="55">
        <f t="shared" si="11"/>
        <v>0</v>
      </c>
      <c r="AG40" s="125" t="b">
        <f>OR(AND($C$5=Data!$G$24,K40="A"),AND($C$6=Data!$G$24,K40="B"),AND($C$7=Data!$G$24,K40="C"))*COUNTIFS(B:B,B40,K:K,K40,B:B,"&lt;&gt;"&amp;"",C:C,"&lt;&gt;"&amp;"")&gt;1</f>
        <v>0</v>
      </c>
      <c r="AH40" s="125" t="b">
        <f t="shared" si="12"/>
        <v>0</v>
      </c>
      <c r="AI40" s="55">
        <f t="shared" si="13"/>
        <v>0</v>
      </c>
    </row>
    <row r="41" spans="1:35" ht="30.75" customHeight="1" x14ac:dyDescent="0.25">
      <c r="A41" s="57"/>
      <c r="B41" s="57"/>
      <c r="C41" s="59"/>
      <c r="D41" s="119"/>
      <c r="E41" s="43"/>
      <c r="F41" s="43"/>
      <c r="G41" s="58"/>
      <c r="H41" s="123"/>
      <c r="I41" s="132"/>
      <c r="J41" s="135">
        <f t="shared" si="5"/>
        <v>0</v>
      </c>
      <c r="K41" s="64" t="str">
        <f t="shared" si="0"/>
        <v>0</v>
      </c>
      <c r="L41" s="65" t="str">
        <f t="shared" si="1"/>
        <v>0</v>
      </c>
      <c r="M41" s="55">
        <f>SUMIFS($J:$J,$C:$C,Data!$B$6,$B:$B,$B41)</f>
        <v>0</v>
      </c>
      <c r="N41" s="55">
        <f>SUMIFS($J:$J,$C:$C,Data!$B$7,$B:$B,$B41)</f>
        <v>0</v>
      </c>
      <c r="O41" s="55">
        <f>SUMIFS($J:$J,$C:$C,Data!$B$8,$B:$B,$B41)</f>
        <v>0</v>
      </c>
      <c r="P41" s="55">
        <f t="shared" si="6"/>
        <v>0</v>
      </c>
      <c r="Q41" s="55">
        <f t="shared" si="7"/>
        <v>0</v>
      </c>
      <c r="R41" s="25" t="b">
        <f>AND($L41="A",$C$5=Data!$G$24)</f>
        <v>0</v>
      </c>
      <c r="S41" s="25" t="b">
        <f>AND($L41="A",$C$5=Data!$G$23)</f>
        <v>0</v>
      </c>
      <c r="T41" s="55">
        <f t="shared" si="8"/>
        <v>0</v>
      </c>
      <c r="U41" s="55">
        <f t="shared" si="2"/>
        <v>0</v>
      </c>
      <c r="V41" s="25" t="b">
        <f>AND($L41="B",$C$6=Data!$G$24)</f>
        <v>0</v>
      </c>
      <c r="W41" s="25" t="b">
        <f>AND($L41="B",$C$6=Data!$G$23)</f>
        <v>0</v>
      </c>
      <c r="X41" s="55">
        <f t="shared" si="9"/>
        <v>0</v>
      </c>
      <c r="Y41" s="55">
        <f t="shared" si="3"/>
        <v>0</v>
      </c>
      <c r="Z41" s="25" t="b">
        <f>AND($L41="C",$C$7=Data!$G$24)</f>
        <v>0</v>
      </c>
      <c r="AA41" s="25" t="b">
        <f>AND($L41="C",$C$7=Data!$G$23)</f>
        <v>0</v>
      </c>
      <c r="AB41" s="55">
        <f t="shared" si="10"/>
        <v>0</v>
      </c>
      <c r="AC41" s="55">
        <f t="shared" si="4"/>
        <v>0</v>
      </c>
      <c r="AE41" s="55">
        <f t="shared" si="11"/>
        <v>0</v>
      </c>
      <c r="AG41" s="125" t="b">
        <f>OR(AND($C$5=Data!$G$24,K41="A"),AND($C$6=Data!$G$24,K41="B"),AND($C$7=Data!$G$24,K41="C"))*COUNTIFS(B:B,B41,K:K,K41,B:B,"&lt;&gt;"&amp;"",C:C,"&lt;&gt;"&amp;"")&gt;1</f>
        <v>0</v>
      </c>
      <c r="AH41" s="125" t="b">
        <f t="shared" si="12"/>
        <v>0</v>
      </c>
      <c r="AI41" s="55">
        <f t="shared" si="13"/>
        <v>0</v>
      </c>
    </row>
    <row r="42" spans="1:35" ht="30.75" customHeight="1" x14ac:dyDescent="0.25">
      <c r="A42" s="57"/>
      <c r="B42" s="57"/>
      <c r="C42" s="59"/>
      <c r="D42" s="119"/>
      <c r="E42" s="43"/>
      <c r="F42" s="43"/>
      <c r="G42" s="58"/>
      <c r="H42" s="123"/>
      <c r="I42" s="132"/>
      <c r="J42" s="135">
        <f t="shared" si="5"/>
        <v>0</v>
      </c>
      <c r="K42" s="64" t="str">
        <f t="shared" si="0"/>
        <v>0</v>
      </c>
      <c r="L42" s="65" t="str">
        <f t="shared" si="1"/>
        <v>0</v>
      </c>
      <c r="M42" s="55">
        <f>SUMIFS($J:$J,$C:$C,Data!$B$6,$B:$B,$B42)</f>
        <v>0</v>
      </c>
      <c r="N42" s="55">
        <f>SUMIFS($J:$J,$C:$C,Data!$B$7,$B:$B,$B42)</f>
        <v>0</v>
      </c>
      <c r="O42" s="55">
        <f>SUMIFS($J:$J,$C:$C,Data!$B$8,$B:$B,$B42)</f>
        <v>0</v>
      </c>
      <c r="P42" s="55">
        <f t="shared" si="6"/>
        <v>0</v>
      </c>
      <c r="Q42" s="55">
        <f t="shared" si="7"/>
        <v>0</v>
      </c>
      <c r="R42" s="25" t="b">
        <f>AND($L42="A",$C$5=Data!$G$24)</f>
        <v>0</v>
      </c>
      <c r="S42" s="25" t="b">
        <f>AND($L42="A",$C$5=Data!$G$23)</f>
        <v>0</v>
      </c>
      <c r="T42" s="55">
        <f t="shared" si="8"/>
        <v>0</v>
      </c>
      <c r="U42" s="55">
        <f t="shared" si="2"/>
        <v>0</v>
      </c>
      <c r="V42" s="25" t="b">
        <f>AND($L42="B",$C$6=Data!$G$24)</f>
        <v>0</v>
      </c>
      <c r="W42" s="25" t="b">
        <f>AND($L42="B",$C$6=Data!$G$23)</f>
        <v>0</v>
      </c>
      <c r="X42" s="55">
        <f t="shared" si="9"/>
        <v>0</v>
      </c>
      <c r="Y42" s="55">
        <f t="shared" si="3"/>
        <v>0</v>
      </c>
      <c r="Z42" s="25" t="b">
        <f>AND($L42="C",$C$7=Data!$G$24)</f>
        <v>0</v>
      </c>
      <c r="AA42" s="25" t="b">
        <f>AND($L42="C",$C$7=Data!$G$23)</f>
        <v>0</v>
      </c>
      <c r="AB42" s="55">
        <f t="shared" si="10"/>
        <v>0</v>
      </c>
      <c r="AC42" s="55">
        <f t="shared" si="4"/>
        <v>0</v>
      </c>
      <c r="AE42" s="55">
        <f t="shared" si="11"/>
        <v>0</v>
      </c>
      <c r="AG42" s="125" t="b">
        <f>OR(AND($C$5=Data!$G$24,K42="A"),AND($C$6=Data!$G$24,K42="B"),AND($C$7=Data!$G$24,K42="C"))*COUNTIFS(B:B,B42,K:K,K42,B:B,"&lt;&gt;"&amp;"",C:C,"&lt;&gt;"&amp;"")&gt;1</f>
        <v>0</v>
      </c>
      <c r="AH42" s="125" t="b">
        <f t="shared" si="12"/>
        <v>0</v>
      </c>
      <c r="AI42" s="55">
        <f t="shared" si="13"/>
        <v>0</v>
      </c>
    </row>
    <row r="43" spans="1:35" ht="30.75" customHeight="1" x14ac:dyDescent="0.25">
      <c r="A43" s="57"/>
      <c r="B43" s="57"/>
      <c r="C43" s="59"/>
      <c r="D43" s="119"/>
      <c r="E43" s="43"/>
      <c r="F43" s="43"/>
      <c r="G43" s="58"/>
      <c r="H43" s="123"/>
      <c r="I43" s="132"/>
      <c r="J43" s="135">
        <f t="shared" si="5"/>
        <v>0</v>
      </c>
      <c r="K43" s="64" t="str">
        <f t="shared" si="0"/>
        <v>0</v>
      </c>
      <c r="L43" s="65" t="str">
        <f t="shared" si="1"/>
        <v>0</v>
      </c>
      <c r="M43" s="55">
        <f>SUMIFS($J:$J,$C:$C,Data!$B$6,$B:$B,$B43)</f>
        <v>0</v>
      </c>
      <c r="N43" s="55">
        <f>SUMIFS($J:$J,$C:$C,Data!$B$7,$B:$B,$B43)</f>
        <v>0</v>
      </c>
      <c r="O43" s="55">
        <f>SUMIFS($J:$J,$C:$C,Data!$B$8,$B:$B,$B43)</f>
        <v>0</v>
      </c>
      <c r="P43" s="55">
        <f t="shared" si="6"/>
        <v>0</v>
      </c>
      <c r="Q43" s="55">
        <f t="shared" si="7"/>
        <v>0</v>
      </c>
      <c r="R43" s="25" t="b">
        <f>AND($L43="A",$C$5=Data!$G$24)</f>
        <v>0</v>
      </c>
      <c r="S43" s="25" t="b">
        <f>AND($L43="A",$C$5=Data!$G$23)</f>
        <v>0</v>
      </c>
      <c r="T43" s="55">
        <f t="shared" si="8"/>
        <v>0</v>
      </c>
      <c r="U43" s="55">
        <f t="shared" si="2"/>
        <v>0</v>
      </c>
      <c r="V43" s="25" t="b">
        <f>AND($L43="B",$C$6=Data!$G$24)</f>
        <v>0</v>
      </c>
      <c r="W43" s="25" t="b">
        <f>AND($L43="B",$C$6=Data!$G$23)</f>
        <v>0</v>
      </c>
      <c r="X43" s="55">
        <f t="shared" si="9"/>
        <v>0</v>
      </c>
      <c r="Y43" s="55">
        <f t="shared" si="3"/>
        <v>0</v>
      </c>
      <c r="Z43" s="25" t="b">
        <f>AND($L43="C",$C$7=Data!$G$24)</f>
        <v>0</v>
      </c>
      <c r="AA43" s="25" t="b">
        <f>AND($L43="C",$C$7=Data!$G$23)</f>
        <v>0</v>
      </c>
      <c r="AB43" s="55">
        <f t="shared" si="10"/>
        <v>0</v>
      </c>
      <c r="AC43" s="55">
        <f t="shared" si="4"/>
        <v>0</v>
      </c>
      <c r="AE43" s="55">
        <f t="shared" si="11"/>
        <v>0</v>
      </c>
      <c r="AG43" s="125" t="b">
        <f>OR(AND($C$5=Data!$G$24,K43="A"),AND($C$6=Data!$G$24,K43="B"),AND($C$7=Data!$G$24,K43="C"))*COUNTIFS(B:B,B43,K:K,K43,B:B,"&lt;&gt;"&amp;"",C:C,"&lt;&gt;"&amp;"")&gt;1</f>
        <v>0</v>
      </c>
      <c r="AH43" s="125" t="b">
        <f t="shared" si="12"/>
        <v>0</v>
      </c>
      <c r="AI43" s="55">
        <f t="shared" si="13"/>
        <v>0</v>
      </c>
    </row>
    <row r="44" spans="1:35" ht="30.75" customHeight="1" x14ac:dyDescent="0.25">
      <c r="A44" s="57"/>
      <c r="B44" s="57"/>
      <c r="C44" s="59"/>
      <c r="D44" s="119"/>
      <c r="E44" s="43"/>
      <c r="F44" s="43"/>
      <c r="G44" s="58"/>
      <c r="H44" s="123"/>
      <c r="I44" s="132"/>
      <c r="J44" s="135">
        <f t="shared" si="5"/>
        <v>0</v>
      </c>
      <c r="K44" s="64" t="str">
        <f t="shared" si="0"/>
        <v>0</v>
      </c>
      <c r="L44" s="65" t="str">
        <f t="shared" si="1"/>
        <v>0</v>
      </c>
      <c r="M44" s="55">
        <f>SUMIFS($J:$J,$C:$C,Data!$B$6,$B:$B,$B44)</f>
        <v>0</v>
      </c>
      <c r="N44" s="55">
        <f>SUMIFS($J:$J,$C:$C,Data!$B$7,$B:$B,$B44)</f>
        <v>0</v>
      </c>
      <c r="O44" s="55">
        <f>SUMIFS($J:$J,$C:$C,Data!$B$8,$B:$B,$B44)</f>
        <v>0</v>
      </c>
      <c r="P44" s="55">
        <f t="shared" si="6"/>
        <v>0</v>
      </c>
      <c r="Q44" s="55">
        <f t="shared" si="7"/>
        <v>0</v>
      </c>
      <c r="R44" s="25" t="b">
        <f>AND($L44="A",$C$5=Data!$G$24)</f>
        <v>0</v>
      </c>
      <c r="S44" s="25" t="b">
        <f>AND($L44="A",$C$5=Data!$G$23)</f>
        <v>0</v>
      </c>
      <c r="T44" s="55">
        <f t="shared" si="8"/>
        <v>0</v>
      </c>
      <c r="U44" s="55">
        <f t="shared" si="2"/>
        <v>0</v>
      </c>
      <c r="V44" s="25" t="b">
        <f>AND($L44="B",$C$6=Data!$G$24)</f>
        <v>0</v>
      </c>
      <c r="W44" s="25" t="b">
        <f>AND($L44="B",$C$6=Data!$G$23)</f>
        <v>0</v>
      </c>
      <c r="X44" s="55">
        <f t="shared" si="9"/>
        <v>0</v>
      </c>
      <c r="Y44" s="55">
        <f t="shared" si="3"/>
        <v>0</v>
      </c>
      <c r="Z44" s="25" t="b">
        <f>AND($L44="C",$C$7=Data!$G$24)</f>
        <v>0</v>
      </c>
      <c r="AA44" s="25" t="b">
        <f>AND($L44="C",$C$7=Data!$G$23)</f>
        <v>0</v>
      </c>
      <c r="AB44" s="55">
        <f t="shared" si="10"/>
        <v>0</v>
      </c>
      <c r="AC44" s="55">
        <f t="shared" si="4"/>
        <v>0</v>
      </c>
      <c r="AE44" s="55">
        <f t="shared" si="11"/>
        <v>0</v>
      </c>
      <c r="AG44" s="125" t="b">
        <f>OR(AND($C$5=Data!$G$24,K44="A"),AND($C$6=Data!$G$24,K44="B"),AND($C$7=Data!$G$24,K44="C"))*COUNTIFS(B:B,B44,K:K,K44,B:B,"&lt;&gt;"&amp;"",C:C,"&lt;&gt;"&amp;"")&gt;1</f>
        <v>0</v>
      </c>
      <c r="AH44" s="125" t="b">
        <f t="shared" si="12"/>
        <v>0</v>
      </c>
      <c r="AI44" s="55">
        <f t="shared" si="13"/>
        <v>0</v>
      </c>
    </row>
    <row r="45" spans="1:35" ht="30.75" customHeight="1" x14ac:dyDescent="0.25">
      <c r="A45" s="57"/>
      <c r="B45" s="57"/>
      <c r="C45" s="59"/>
      <c r="D45" s="119"/>
      <c r="E45" s="43"/>
      <c r="F45" s="43"/>
      <c r="G45" s="58"/>
      <c r="H45" s="123"/>
      <c r="I45" s="132"/>
      <c r="J45" s="135">
        <f t="shared" si="5"/>
        <v>0</v>
      </c>
      <c r="K45" s="64" t="str">
        <f t="shared" si="0"/>
        <v>0</v>
      </c>
      <c r="L45" s="65" t="str">
        <f t="shared" si="1"/>
        <v>0</v>
      </c>
      <c r="M45" s="55">
        <f>SUMIFS($J:$J,$C:$C,Data!$B$6,$B:$B,$B45)</f>
        <v>0</v>
      </c>
      <c r="N45" s="55">
        <f>SUMIFS($J:$J,$C:$C,Data!$B$7,$B:$B,$B45)</f>
        <v>0</v>
      </c>
      <c r="O45" s="55">
        <f>SUMIFS($J:$J,$C:$C,Data!$B$8,$B:$B,$B45)</f>
        <v>0</v>
      </c>
      <c r="P45" s="55">
        <f t="shared" si="6"/>
        <v>0</v>
      </c>
      <c r="Q45" s="55">
        <f t="shared" si="7"/>
        <v>0</v>
      </c>
      <c r="R45" s="25" t="b">
        <f>AND($L45="A",$C$5=Data!$G$24)</f>
        <v>0</v>
      </c>
      <c r="S45" s="25" t="b">
        <f>AND($L45="A",$C$5=Data!$G$23)</f>
        <v>0</v>
      </c>
      <c r="T45" s="55">
        <f t="shared" si="8"/>
        <v>0</v>
      </c>
      <c r="U45" s="55">
        <f t="shared" si="2"/>
        <v>0</v>
      </c>
      <c r="V45" s="25" t="b">
        <f>AND($L45="B",$C$6=Data!$G$24)</f>
        <v>0</v>
      </c>
      <c r="W45" s="25" t="b">
        <f>AND($L45="B",$C$6=Data!$G$23)</f>
        <v>0</v>
      </c>
      <c r="X45" s="55">
        <f t="shared" si="9"/>
        <v>0</v>
      </c>
      <c r="Y45" s="55">
        <f t="shared" si="3"/>
        <v>0</v>
      </c>
      <c r="Z45" s="25" t="b">
        <f>AND($L45="C",$C$7=Data!$G$24)</f>
        <v>0</v>
      </c>
      <c r="AA45" s="25" t="b">
        <f>AND($L45="C",$C$7=Data!$G$23)</f>
        <v>0</v>
      </c>
      <c r="AB45" s="55">
        <f t="shared" si="10"/>
        <v>0</v>
      </c>
      <c r="AC45" s="55">
        <f t="shared" si="4"/>
        <v>0</v>
      </c>
      <c r="AE45" s="55">
        <f t="shared" si="11"/>
        <v>0</v>
      </c>
      <c r="AG45" s="125" t="b">
        <f>OR(AND($C$5=Data!$G$24,K45="A"),AND($C$6=Data!$G$24,K45="B"),AND($C$7=Data!$G$24,K45="C"))*COUNTIFS(B:B,B45,K:K,K45,B:B,"&lt;&gt;"&amp;"",C:C,"&lt;&gt;"&amp;"")&gt;1</f>
        <v>0</v>
      </c>
      <c r="AH45" s="125" t="b">
        <f t="shared" si="12"/>
        <v>0</v>
      </c>
      <c r="AI45" s="55">
        <f t="shared" si="13"/>
        <v>0</v>
      </c>
    </row>
    <row r="46" spans="1:35" ht="30.75" customHeight="1" x14ac:dyDescent="0.25">
      <c r="A46" s="57"/>
      <c r="B46" s="57"/>
      <c r="C46" s="59"/>
      <c r="D46" s="119"/>
      <c r="E46" s="43"/>
      <c r="F46" s="43"/>
      <c r="G46" s="58"/>
      <c r="H46" s="123"/>
      <c r="I46" s="132"/>
      <c r="J46" s="135">
        <f t="shared" si="5"/>
        <v>0</v>
      </c>
      <c r="K46" s="64" t="str">
        <f t="shared" si="0"/>
        <v>0</v>
      </c>
      <c r="L46" s="65" t="str">
        <f t="shared" si="1"/>
        <v>0</v>
      </c>
      <c r="M46" s="55">
        <f>SUMIFS($J:$J,$C:$C,Data!$B$6,$B:$B,$B46)</f>
        <v>0</v>
      </c>
      <c r="N46" s="55">
        <f>SUMIFS($J:$J,$C:$C,Data!$B$7,$B:$B,$B46)</f>
        <v>0</v>
      </c>
      <c r="O46" s="55">
        <f>SUMIFS($J:$J,$C:$C,Data!$B$8,$B:$B,$B46)</f>
        <v>0</v>
      </c>
      <c r="P46" s="55">
        <f t="shared" si="6"/>
        <v>0</v>
      </c>
      <c r="Q46" s="55">
        <f t="shared" si="7"/>
        <v>0</v>
      </c>
      <c r="R46" s="25" t="b">
        <f>AND($L46="A",$C$5=Data!$G$24)</f>
        <v>0</v>
      </c>
      <c r="S46" s="25" t="b">
        <f>AND($L46="A",$C$5=Data!$G$23)</f>
        <v>0</v>
      </c>
      <c r="T46" s="55">
        <f t="shared" si="8"/>
        <v>0</v>
      </c>
      <c r="U46" s="55">
        <f t="shared" si="2"/>
        <v>0</v>
      </c>
      <c r="V46" s="25" t="b">
        <f>AND($L46="B",$C$6=Data!$G$24)</f>
        <v>0</v>
      </c>
      <c r="W46" s="25" t="b">
        <f>AND($L46="B",$C$6=Data!$G$23)</f>
        <v>0</v>
      </c>
      <c r="X46" s="55">
        <f t="shared" si="9"/>
        <v>0</v>
      </c>
      <c r="Y46" s="55">
        <f t="shared" si="3"/>
        <v>0</v>
      </c>
      <c r="Z46" s="25" t="b">
        <f>AND($L46="C",$C$7=Data!$G$24)</f>
        <v>0</v>
      </c>
      <c r="AA46" s="25" t="b">
        <f>AND($L46="C",$C$7=Data!$G$23)</f>
        <v>0</v>
      </c>
      <c r="AB46" s="55">
        <f t="shared" si="10"/>
        <v>0</v>
      </c>
      <c r="AC46" s="55">
        <f t="shared" si="4"/>
        <v>0</v>
      </c>
      <c r="AE46" s="55">
        <f t="shared" si="11"/>
        <v>0</v>
      </c>
      <c r="AG46" s="125" t="b">
        <f>OR(AND($C$5=Data!$G$24,K46="A"),AND($C$6=Data!$G$24,K46="B"),AND($C$7=Data!$G$24,K46="C"))*COUNTIFS(B:B,B46,K:K,K46,B:B,"&lt;&gt;"&amp;"",C:C,"&lt;&gt;"&amp;"")&gt;1</f>
        <v>0</v>
      </c>
      <c r="AH46" s="125" t="b">
        <f t="shared" si="12"/>
        <v>0</v>
      </c>
      <c r="AI46" s="55">
        <f t="shared" si="13"/>
        <v>0</v>
      </c>
    </row>
    <row r="47" spans="1:35" ht="30.75" customHeight="1" x14ac:dyDescent="0.25">
      <c r="A47" s="57"/>
      <c r="B47" s="57"/>
      <c r="C47" s="59"/>
      <c r="D47" s="119"/>
      <c r="E47" s="43"/>
      <c r="F47" s="43"/>
      <c r="G47" s="58"/>
      <c r="H47" s="123"/>
      <c r="I47" s="132"/>
      <c r="J47" s="135">
        <f t="shared" si="5"/>
        <v>0</v>
      </c>
      <c r="K47" s="64" t="str">
        <f t="shared" si="0"/>
        <v>0</v>
      </c>
      <c r="L47" s="65" t="str">
        <f t="shared" si="1"/>
        <v>0</v>
      </c>
      <c r="M47" s="55">
        <f>SUMIFS($J:$J,$C:$C,Data!$B$6,$B:$B,$B47)</f>
        <v>0</v>
      </c>
      <c r="N47" s="55">
        <f>SUMIFS($J:$J,$C:$C,Data!$B$7,$B:$B,$B47)</f>
        <v>0</v>
      </c>
      <c r="O47" s="55">
        <f>SUMIFS($J:$J,$C:$C,Data!$B$8,$B:$B,$B47)</f>
        <v>0</v>
      </c>
      <c r="P47" s="55">
        <f t="shared" si="6"/>
        <v>0</v>
      </c>
      <c r="Q47" s="55">
        <f t="shared" si="7"/>
        <v>0</v>
      </c>
      <c r="R47" s="25" t="b">
        <f>AND($L47="A",$C$5=Data!$G$24)</f>
        <v>0</v>
      </c>
      <c r="S47" s="25" t="b">
        <f>AND($L47="A",$C$5=Data!$G$23)</f>
        <v>0</v>
      </c>
      <c r="T47" s="55">
        <f t="shared" si="8"/>
        <v>0</v>
      </c>
      <c r="U47" s="55">
        <f t="shared" si="2"/>
        <v>0</v>
      </c>
      <c r="V47" s="25" t="b">
        <f>AND($L47="B",$C$6=Data!$G$24)</f>
        <v>0</v>
      </c>
      <c r="W47" s="25" t="b">
        <f>AND($L47="B",$C$6=Data!$G$23)</f>
        <v>0</v>
      </c>
      <c r="X47" s="55">
        <f t="shared" si="9"/>
        <v>0</v>
      </c>
      <c r="Y47" s="55">
        <f t="shared" si="3"/>
        <v>0</v>
      </c>
      <c r="Z47" s="25" t="b">
        <f>AND($L47="C",$C$7=Data!$G$24)</f>
        <v>0</v>
      </c>
      <c r="AA47" s="25" t="b">
        <f>AND($L47="C",$C$7=Data!$G$23)</f>
        <v>0</v>
      </c>
      <c r="AB47" s="55">
        <f t="shared" si="10"/>
        <v>0</v>
      </c>
      <c r="AC47" s="55">
        <f t="shared" si="4"/>
        <v>0</v>
      </c>
      <c r="AE47" s="55">
        <f t="shared" si="11"/>
        <v>0</v>
      </c>
      <c r="AG47" s="125" t="b">
        <f>OR(AND($C$5=Data!$G$24,K47="A"),AND($C$6=Data!$G$24,K47="B"),AND($C$7=Data!$G$24,K47="C"))*COUNTIFS(B:B,B47,K:K,K47,B:B,"&lt;&gt;"&amp;"",C:C,"&lt;&gt;"&amp;"")&gt;1</f>
        <v>0</v>
      </c>
      <c r="AH47" s="125" t="b">
        <f t="shared" si="12"/>
        <v>0</v>
      </c>
      <c r="AI47" s="55">
        <f t="shared" si="13"/>
        <v>0</v>
      </c>
    </row>
    <row r="48" spans="1:35" ht="30.75" customHeight="1" x14ac:dyDescent="0.25">
      <c r="A48" s="57"/>
      <c r="B48" s="57"/>
      <c r="C48" s="59"/>
      <c r="D48" s="119"/>
      <c r="E48" s="43"/>
      <c r="F48" s="43"/>
      <c r="G48" s="58"/>
      <c r="H48" s="123"/>
      <c r="I48" s="132"/>
      <c r="J48" s="135">
        <f t="shared" si="5"/>
        <v>0</v>
      </c>
      <c r="K48" s="64" t="str">
        <f t="shared" si="0"/>
        <v>0</v>
      </c>
      <c r="L48" s="65" t="str">
        <f t="shared" si="1"/>
        <v>0</v>
      </c>
      <c r="M48" s="55">
        <f>SUMIFS($J:$J,$C:$C,Data!$B$6,$B:$B,$B48)</f>
        <v>0</v>
      </c>
      <c r="N48" s="55">
        <f>SUMIFS($J:$J,$C:$C,Data!$B$7,$B:$B,$B48)</f>
        <v>0</v>
      </c>
      <c r="O48" s="55">
        <f>SUMIFS($J:$J,$C:$C,Data!$B$8,$B:$B,$B48)</f>
        <v>0</v>
      </c>
      <c r="P48" s="55">
        <f t="shared" si="6"/>
        <v>0</v>
      </c>
      <c r="Q48" s="55">
        <f t="shared" si="7"/>
        <v>0</v>
      </c>
      <c r="R48" s="25" t="b">
        <f>AND($L48="A",$C$5=Data!$G$24)</f>
        <v>0</v>
      </c>
      <c r="S48" s="25" t="b">
        <f>AND($L48="A",$C$5=Data!$G$23)</f>
        <v>0</v>
      </c>
      <c r="T48" s="55">
        <f t="shared" si="8"/>
        <v>0</v>
      </c>
      <c r="U48" s="55">
        <f t="shared" si="2"/>
        <v>0</v>
      </c>
      <c r="V48" s="25" t="b">
        <f>AND($L48="B",$C$6=Data!$G$24)</f>
        <v>0</v>
      </c>
      <c r="W48" s="25" t="b">
        <f>AND($L48="B",$C$6=Data!$G$23)</f>
        <v>0</v>
      </c>
      <c r="X48" s="55">
        <f t="shared" si="9"/>
        <v>0</v>
      </c>
      <c r="Y48" s="55">
        <f t="shared" si="3"/>
        <v>0</v>
      </c>
      <c r="Z48" s="25" t="b">
        <f>AND($L48="C",$C$7=Data!$G$24)</f>
        <v>0</v>
      </c>
      <c r="AA48" s="25" t="b">
        <f>AND($L48="C",$C$7=Data!$G$23)</f>
        <v>0</v>
      </c>
      <c r="AB48" s="55">
        <f t="shared" si="10"/>
        <v>0</v>
      </c>
      <c r="AC48" s="55">
        <f t="shared" si="4"/>
        <v>0</v>
      </c>
      <c r="AE48" s="55">
        <f t="shared" si="11"/>
        <v>0</v>
      </c>
      <c r="AG48" s="125" t="b">
        <f>OR(AND($C$5=Data!$G$24,K48="A"),AND($C$6=Data!$G$24,K48="B"),AND($C$7=Data!$G$24,K48="C"))*COUNTIFS(B:B,B48,K:K,K48,B:B,"&lt;&gt;"&amp;"",C:C,"&lt;&gt;"&amp;"")&gt;1</f>
        <v>0</v>
      </c>
      <c r="AH48" s="125" t="b">
        <f t="shared" si="12"/>
        <v>0</v>
      </c>
      <c r="AI48" s="55">
        <f t="shared" si="13"/>
        <v>0</v>
      </c>
    </row>
    <row r="49" spans="1:35" ht="30.75" customHeight="1" x14ac:dyDescent="0.25">
      <c r="A49" s="57"/>
      <c r="B49" s="57"/>
      <c r="C49" s="59"/>
      <c r="D49" s="119"/>
      <c r="E49" s="43"/>
      <c r="F49" s="43"/>
      <c r="G49" s="58"/>
      <c r="H49" s="123"/>
      <c r="I49" s="132"/>
      <c r="J49" s="135">
        <f t="shared" si="5"/>
        <v>0</v>
      </c>
      <c r="K49" s="64" t="str">
        <f t="shared" si="0"/>
        <v>0</v>
      </c>
      <c r="L49" s="65" t="str">
        <f t="shared" si="1"/>
        <v>0</v>
      </c>
      <c r="M49" s="55">
        <f>SUMIFS($J:$J,$C:$C,Data!$B$6,$B:$B,$B49)</f>
        <v>0</v>
      </c>
      <c r="N49" s="55">
        <f>SUMIFS($J:$J,$C:$C,Data!$B$7,$B:$B,$B49)</f>
        <v>0</v>
      </c>
      <c r="O49" s="55">
        <f>SUMIFS($J:$J,$C:$C,Data!$B$8,$B:$B,$B49)</f>
        <v>0</v>
      </c>
      <c r="P49" s="55">
        <f t="shared" si="6"/>
        <v>0</v>
      </c>
      <c r="Q49" s="55">
        <f t="shared" si="7"/>
        <v>0</v>
      </c>
      <c r="R49" s="25" t="b">
        <f>AND($L49="A",$C$5=Data!$G$24)</f>
        <v>0</v>
      </c>
      <c r="S49" s="25" t="b">
        <f>AND($L49="A",$C$5=Data!$G$23)</f>
        <v>0</v>
      </c>
      <c r="T49" s="55">
        <f t="shared" si="8"/>
        <v>0</v>
      </c>
      <c r="U49" s="55">
        <f t="shared" si="2"/>
        <v>0</v>
      </c>
      <c r="V49" s="25" t="b">
        <f>AND($L49="B",$C$6=Data!$G$24)</f>
        <v>0</v>
      </c>
      <c r="W49" s="25" t="b">
        <f>AND($L49="B",$C$6=Data!$G$23)</f>
        <v>0</v>
      </c>
      <c r="X49" s="55">
        <f t="shared" si="9"/>
        <v>0</v>
      </c>
      <c r="Y49" s="55">
        <f t="shared" si="3"/>
        <v>0</v>
      </c>
      <c r="Z49" s="25" t="b">
        <f>AND($L49="C",$C$7=Data!$G$24)</f>
        <v>0</v>
      </c>
      <c r="AA49" s="25" t="b">
        <f>AND($L49="C",$C$7=Data!$G$23)</f>
        <v>0</v>
      </c>
      <c r="AB49" s="55">
        <f t="shared" si="10"/>
        <v>0</v>
      </c>
      <c r="AC49" s="55">
        <f t="shared" si="4"/>
        <v>0</v>
      </c>
      <c r="AE49" s="55">
        <f t="shared" si="11"/>
        <v>0</v>
      </c>
      <c r="AG49" s="125" t="b">
        <f>OR(AND($C$5=Data!$G$24,K49="A"),AND($C$6=Data!$G$24,K49="B"),AND($C$7=Data!$G$24,K49="C"))*COUNTIFS(B:B,B49,K:K,K49,B:B,"&lt;&gt;"&amp;"",C:C,"&lt;&gt;"&amp;"")&gt;1</f>
        <v>0</v>
      </c>
      <c r="AH49" s="125" t="b">
        <f t="shared" si="12"/>
        <v>0</v>
      </c>
      <c r="AI49" s="55">
        <f t="shared" si="13"/>
        <v>0</v>
      </c>
    </row>
    <row r="50" spans="1:35" ht="30.75" customHeight="1" x14ac:dyDescent="0.25">
      <c r="A50" s="57"/>
      <c r="B50" s="57"/>
      <c r="C50" s="59"/>
      <c r="D50" s="119"/>
      <c r="E50" s="43"/>
      <c r="F50" s="43"/>
      <c r="G50" s="58"/>
      <c r="H50" s="123"/>
      <c r="I50" s="132"/>
      <c r="J50" s="135">
        <f t="shared" si="5"/>
        <v>0</v>
      </c>
      <c r="K50" s="64" t="str">
        <f t="shared" si="0"/>
        <v>0</v>
      </c>
      <c r="L50" s="65" t="str">
        <f t="shared" si="1"/>
        <v>0</v>
      </c>
      <c r="M50" s="55">
        <f>SUMIFS($J:$J,$C:$C,Data!$B$6,$B:$B,$B50)</f>
        <v>0</v>
      </c>
      <c r="N50" s="55">
        <f>SUMIFS($J:$J,$C:$C,Data!$B$7,$B:$B,$B50)</f>
        <v>0</v>
      </c>
      <c r="O50" s="55">
        <f>SUMIFS($J:$J,$C:$C,Data!$B$8,$B:$B,$B50)</f>
        <v>0</v>
      </c>
      <c r="P50" s="55">
        <f t="shared" si="6"/>
        <v>0</v>
      </c>
      <c r="Q50" s="55">
        <f t="shared" si="7"/>
        <v>0</v>
      </c>
      <c r="R50" s="25" t="b">
        <f>AND($L50="A",$C$5=Data!$G$24)</f>
        <v>0</v>
      </c>
      <c r="S50" s="25" t="b">
        <f>AND($L50="A",$C$5=Data!$G$23)</f>
        <v>0</v>
      </c>
      <c r="T50" s="55">
        <f t="shared" si="8"/>
        <v>0</v>
      </c>
      <c r="U50" s="55">
        <f t="shared" si="2"/>
        <v>0</v>
      </c>
      <c r="V50" s="25" t="b">
        <f>AND($L50="B",$C$6=Data!$G$24)</f>
        <v>0</v>
      </c>
      <c r="W50" s="25" t="b">
        <f>AND($L50="B",$C$6=Data!$G$23)</f>
        <v>0</v>
      </c>
      <c r="X50" s="55">
        <f t="shared" si="9"/>
        <v>0</v>
      </c>
      <c r="Y50" s="55">
        <f t="shared" si="3"/>
        <v>0</v>
      </c>
      <c r="Z50" s="25" t="b">
        <f>AND($L50="C",$C$7=Data!$G$24)</f>
        <v>0</v>
      </c>
      <c r="AA50" s="25" t="b">
        <f>AND($L50="C",$C$7=Data!$G$23)</f>
        <v>0</v>
      </c>
      <c r="AB50" s="55">
        <f t="shared" si="10"/>
        <v>0</v>
      </c>
      <c r="AC50" s="55">
        <f t="shared" si="4"/>
        <v>0</v>
      </c>
      <c r="AE50" s="55">
        <f t="shared" si="11"/>
        <v>0</v>
      </c>
      <c r="AG50" s="125" t="b">
        <f>OR(AND($C$5=Data!$G$24,K50="A"),AND($C$6=Data!$G$24,K50="B"),AND($C$7=Data!$G$24,K50="C"))*COUNTIFS(B:B,B50,K:K,K50,B:B,"&lt;&gt;"&amp;"",C:C,"&lt;&gt;"&amp;"")&gt;1</f>
        <v>0</v>
      </c>
      <c r="AH50" s="125" t="b">
        <f t="shared" si="12"/>
        <v>0</v>
      </c>
      <c r="AI50" s="55">
        <f t="shared" si="13"/>
        <v>0</v>
      </c>
    </row>
    <row r="51" spans="1:35" ht="30.75" customHeight="1" x14ac:dyDescent="0.25">
      <c r="A51" s="57"/>
      <c r="B51" s="57"/>
      <c r="C51" s="59"/>
      <c r="D51" s="119"/>
      <c r="E51" s="43"/>
      <c r="F51" s="43"/>
      <c r="G51" s="58"/>
      <c r="H51" s="123"/>
      <c r="I51" s="132"/>
      <c r="J51" s="135">
        <f t="shared" si="5"/>
        <v>0</v>
      </c>
      <c r="K51" s="64" t="str">
        <f t="shared" si="0"/>
        <v>0</v>
      </c>
      <c r="L51" s="65" t="str">
        <f t="shared" si="1"/>
        <v>0</v>
      </c>
      <c r="M51" s="55">
        <f>SUMIFS($J:$J,$C:$C,Data!$B$6,$B:$B,$B51)</f>
        <v>0</v>
      </c>
      <c r="N51" s="55">
        <f>SUMIFS($J:$J,$C:$C,Data!$B$7,$B:$B,$B51)</f>
        <v>0</v>
      </c>
      <c r="O51" s="55">
        <f>SUMIFS($J:$J,$C:$C,Data!$B$8,$B:$B,$B51)</f>
        <v>0</v>
      </c>
      <c r="P51" s="55">
        <f t="shared" si="6"/>
        <v>0</v>
      </c>
      <c r="Q51" s="55">
        <f t="shared" si="7"/>
        <v>0</v>
      </c>
      <c r="R51" s="25" t="b">
        <f>AND($L51="A",$C$5=Data!$G$24)</f>
        <v>0</v>
      </c>
      <c r="S51" s="25" t="b">
        <f>AND($L51="A",$C$5=Data!$G$23)</f>
        <v>0</v>
      </c>
      <c r="T51" s="55">
        <f t="shared" si="8"/>
        <v>0</v>
      </c>
      <c r="U51" s="55">
        <f t="shared" si="2"/>
        <v>0</v>
      </c>
      <c r="V51" s="25" t="b">
        <f>AND($L51="B",$C$6=Data!$G$24)</f>
        <v>0</v>
      </c>
      <c r="W51" s="25" t="b">
        <f>AND($L51="B",$C$6=Data!$G$23)</f>
        <v>0</v>
      </c>
      <c r="X51" s="55">
        <f t="shared" si="9"/>
        <v>0</v>
      </c>
      <c r="Y51" s="55">
        <f t="shared" si="3"/>
        <v>0</v>
      </c>
      <c r="Z51" s="25" t="b">
        <f>AND($L51="C",$C$7=Data!$G$24)</f>
        <v>0</v>
      </c>
      <c r="AA51" s="25" t="b">
        <f>AND($L51="C",$C$7=Data!$G$23)</f>
        <v>0</v>
      </c>
      <c r="AB51" s="55">
        <f t="shared" si="10"/>
        <v>0</v>
      </c>
      <c r="AC51" s="55">
        <f t="shared" si="4"/>
        <v>0</v>
      </c>
      <c r="AE51" s="55">
        <f t="shared" si="11"/>
        <v>0</v>
      </c>
      <c r="AG51" s="125" t="b">
        <f>OR(AND($C$5=Data!$G$24,K51="A"),AND($C$6=Data!$G$24,K51="B"),AND($C$7=Data!$G$24,K51="C"))*COUNTIFS(B:B,B51,K:K,K51,B:B,"&lt;&gt;"&amp;"",C:C,"&lt;&gt;"&amp;"")&gt;1</f>
        <v>0</v>
      </c>
      <c r="AH51" s="125" t="b">
        <f t="shared" si="12"/>
        <v>0</v>
      </c>
      <c r="AI51" s="55">
        <f t="shared" si="13"/>
        <v>0</v>
      </c>
    </row>
    <row r="52" spans="1:35" ht="30.75" customHeight="1" x14ac:dyDescent="0.25">
      <c r="A52" s="57"/>
      <c r="B52" s="57"/>
      <c r="C52" s="59"/>
      <c r="D52" s="119"/>
      <c r="E52" s="43"/>
      <c r="F52" s="43"/>
      <c r="G52" s="58"/>
      <c r="H52" s="123"/>
      <c r="I52" s="132"/>
      <c r="J52" s="135">
        <f t="shared" si="5"/>
        <v>0</v>
      </c>
      <c r="K52" s="64" t="str">
        <f t="shared" si="0"/>
        <v>0</v>
      </c>
      <c r="L52" s="65" t="str">
        <f t="shared" si="1"/>
        <v>0</v>
      </c>
      <c r="M52" s="55">
        <f>SUMIFS($J:$J,$C:$C,Data!$B$6,$B:$B,$B52)</f>
        <v>0</v>
      </c>
      <c r="N52" s="55">
        <f>SUMIFS($J:$J,$C:$C,Data!$B$7,$B:$B,$B52)</f>
        <v>0</v>
      </c>
      <c r="O52" s="55">
        <f>SUMIFS($J:$J,$C:$C,Data!$B$8,$B:$B,$B52)</f>
        <v>0</v>
      </c>
      <c r="P52" s="55">
        <f t="shared" si="6"/>
        <v>0</v>
      </c>
      <c r="Q52" s="55">
        <f t="shared" si="7"/>
        <v>0</v>
      </c>
      <c r="R52" s="25" t="b">
        <f>AND($L52="A",$C$5=Data!$G$24)</f>
        <v>0</v>
      </c>
      <c r="S52" s="25" t="b">
        <f>AND($L52="A",$C$5=Data!$G$23)</f>
        <v>0</v>
      </c>
      <c r="T52" s="55">
        <f t="shared" si="8"/>
        <v>0</v>
      </c>
      <c r="U52" s="55">
        <f t="shared" si="2"/>
        <v>0</v>
      </c>
      <c r="V52" s="25" t="b">
        <f>AND($L52="B",$C$6=Data!$G$24)</f>
        <v>0</v>
      </c>
      <c r="W52" s="25" t="b">
        <f>AND($L52="B",$C$6=Data!$G$23)</f>
        <v>0</v>
      </c>
      <c r="X52" s="55">
        <f t="shared" si="9"/>
        <v>0</v>
      </c>
      <c r="Y52" s="55">
        <f t="shared" si="3"/>
        <v>0</v>
      </c>
      <c r="Z52" s="25" t="b">
        <f>AND($L52="C",$C$7=Data!$G$24)</f>
        <v>0</v>
      </c>
      <c r="AA52" s="25" t="b">
        <f>AND($L52="C",$C$7=Data!$G$23)</f>
        <v>0</v>
      </c>
      <c r="AB52" s="55">
        <f t="shared" si="10"/>
        <v>0</v>
      </c>
      <c r="AC52" s="55">
        <f t="shared" si="4"/>
        <v>0</v>
      </c>
      <c r="AE52" s="55">
        <f t="shared" si="11"/>
        <v>0</v>
      </c>
      <c r="AG52" s="125" t="b">
        <f>OR(AND($C$5=Data!$G$24,K52="A"),AND($C$6=Data!$G$24,K52="B"),AND($C$7=Data!$G$24,K52="C"))*COUNTIFS(B:B,B52,K:K,K52,B:B,"&lt;&gt;"&amp;"",C:C,"&lt;&gt;"&amp;"")&gt;1</f>
        <v>0</v>
      </c>
      <c r="AH52" s="125" t="b">
        <f t="shared" si="12"/>
        <v>0</v>
      </c>
      <c r="AI52" s="55">
        <f t="shared" si="13"/>
        <v>0</v>
      </c>
    </row>
    <row r="53" spans="1:35" ht="30.75" customHeight="1" x14ac:dyDescent="0.25">
      <c r="A53" s="57"/>
      <c r="B53" s="57"/>
      <c r="C53" s="59"/>
      <c r="D53" s="119"/>
      <c r="E53" s="43"/>
      <c r="F53" s="43"/>
      <c r="G53" s="58"/>
      <c r="H53" s="123"/>
      <c r="I53" s="132"/>
      <c r="J53" s="135">
        <f t="shared" si="5"/>
        <v>0</v>
      </c>
      <c r="K53" s="64" t="str">
        <f t="shared" si="0"/>
        <v>0</v>
      </c>
      <c r="L53" s="65" t="str">
        <f t="shared" si="1"/>
        <v>0</v>
      </c>
      <c r="M53" s="55">
        <f>SUMIFS($J:$J,$C:$C,Data!$B$6,$B:$B,$B53)</f>
        <v>0</v>
      </c>
      <c r="N53" s="55">
        <f>SUMIFS($J:$J,$C:$C,Data!$B$7,$B:$B,$B53)</f>
        <v>0</v>
      </c>
      <c r="O53" s="55">
        <f>SUMIFS($J:$J,$C:$C,Data!$B$8,$B:$B,$B53)</f>
        <v>0</v>
      </c>
      <c r="P53" s="55">
        <f t="shared" si="6"/>
        <v>0</v>
      </c>
      <c r="Q53" s="55">
        <f t="shared" si="7"/>
        <v>0</v>
      </c>
      <c r="R53" s="25" t="b">
        <f>AND($L53="A",$C$5=Data!$G$24)</f>
        <v>0</v>
      </c>
      <c r="S53" s="25" t="b">
        <f>AND($L53="A",$C$5=Data!$G$23)</f>
        <v>0</v>
      </c>
      <c r="T53" s="55">
        <f t="shared" si="8"/>
        <v>0</v>
      </c>
      <c r="U53" s="55">
        <f t="shared" si="2"/>
        <v>0</v>
      </c>
      <c r="V53" s="25" t="b">
        <f>AND($L53="B",$C$6=Data!$G$24)</f>
        <v>0</v>
      </c>
      <c r="W53" s="25" t="b">
        <f>AND($L53="B",$C$6=Data!$G$23)</f>
        <v>0</v>
      </c>
      <c r="X53" s="55">
        <f t="shared" si="9"/>
        <v>0</v>
      </c>
      <c r="Y53" s="55">
        <f t="shared" si="3"/>
        <v>0</v>
      </c>
      <c r="Z53" s="25" t="b">
        <f>AND($L53="C",$C$7=Data!$G$24)</f>
        <v>0</v>
      </c>
      <c r="AA53" s="25" t="b">
        <f>AND($L53="C",$C$7=Data!$G$23)</f>
        <v>0</v>
      </c>
      <c r="AB53" s="55">
        <f t="shared" si="10"/>
        <v>0</v>
      </c>
      <c r="AC53" s="55">
        <f t="shared" si="4"/>
        <v>0</v>
      </c>
      <c r="AE53" s="55">
        <f t="shared" si="11"/>
        <v>0</v>
      </c>
      <c r="AG53" s="125" t="b">
        <f>OR(AND($C$5=Data!$G$24,K53="A"),AND($C$6=Data!$G$24,K53="B"),AND($C$7=Data!$G$24,K53="C"))*COUNTIFS(B:B,B53,K:K,K53,B:B,"&lt;&gt;"&amp;"",C:C,"&lt;&gt;"&amp;"")&gt;1</f>
        <v>0</v>
      </c>
      <c r="AH53" s="125" t="b">
        <f t="shared" si="12"/>
        <v>0</v>
      </c>
      <c r="AI53" s="55">
        <f t="shared" si="13"/>
        <v>0</v>
      </c>
    </row>
    <row r="54" spans="1:35" ht="30.75" customHeight="1" x14ac:dyDescent="0.25">
      <c r="A54" s="57"/>
      <c r="B54" s="57"/>
      <c r="C54" s="59"/>
      <c r="D54" s="119"/>
      <c r="E54" s="43"/>
      <c r="F54" s="43"/>
      <c r="G54" s="58"/>
      <c r="H54" s="123"/>
      <c r="I54" s="132"/>
      <c r="J54" s="135">
        <f t="shared" si="5"/>
        <v>0</v>
      </c>
      <c r="K54" s="64" t="str">
        <f t="shared" si="0"/>
        <v>0</v>
      </c>
      <c r="L54" s="65" t="str">
        <f t="shared" si="1"/>
        <v>0</v>
      </c>
      <c r="M54" s="55">
        <f>SUMIFS($J:$J,$C:$C,Data!$B$6,$B:$B,$B54)</f>
        <v>0</v>
      </c>
      <c r="N54" s="55">
        <f>SUMIFS($J:$J,$C:$C,Data!$B$7,$B:$B,$B54)</f>
        <v>0</v>
      </c>
      <c r="O54" s="55">
        <f>SUMIFS($J:$J,$C:$C,Data!$B$8,$B:$B,$B54)</f>
        <v>0</v>
      </c>
      <c r="P54" s="55">
        <f t="shared" si="6"/>
        <v>0</v>
      </c>
      <c r="Q54" s="55">
        <f t="shared" si="7"/>
        <v>0</v>
      </c>
      <c r="R54" s="25" t="b">
        <f>AND($L54="A",$C$5=Data!$G$24)</f>
        <v>0</v>
      </c>
      <c r="S54" s="25" t="b">
        <f>AND($L54="A",$C$5=Data!$G$23)</f>
        <v>0</v>
      </c>
      <c r="T54" s="55">
        <f t="shared" si="8"/>
        <v>0</v>
      </c>
      <c r="U54" s="55">
        <f t="shared" si="2"/>
        <v>0</v>
      </c>
      <c r="V54" s="25" t="b">
        <f>AND($L54="B",$C$6=Data!$G$24)</f>
        <v>0</v>
      </c>
      <c r="W54" s="25" t="b">
        <f>AND($L54="B",$C$6=Data!$G$23)</f>
        <v>0</v>
      </c>
      <c r="X54" s="55">
        <f t="shared" si="9"/>
        <v>0</v>
      </c>
      <c r="Y54" s="55">
        <f t="shared" si="3"/>
        <v>0</v>
      </c>
      <c r="Z54" s="25" t="b">
        <f>AND($L54="C",$C$7=Data!$G$24)</f>
        <v>0</v>
      </c>
      <c r="AA54" s="25" t="b">
        <f>AND($L54="C",$C$7=Data!$G$23)</f>
        <v>0</v>
      </c>
      <c r="AB54" s="55">
        <f t="shared" si="10"/>
        <v>0</v>
      </c>
      <c r="AC54" s="55">
        <f t="shared" si="4"/>
        <v>0</v>
      </c>
      <c r="AE54" s="55">
        <f t="shared" si="11"/>
        <v>0</v>
      </c>
      <c r="AG54" s="125" t="b">
        <f>OR(AND($C$5=Data!$G$24,K54="A"),AND($C$6=Data!$G$24,K54="B"),AND($C$7=Data!$G$24,K54="C"))*COUNTIFS(B:B,B54,K:K,K54,B:B,"&lt;&gt;"&amp;"",C:C,"&lt;&gt;"&amp;"")&gt;1</f>
        <v>0</v>
      </c>
      <c r="AH54" s="125" t="b">
        <f t="shared" si="12"/>
        <v>0</v>
      </c>
      <c r="AI54" s="55">
        <f t="shared" si="13"/>
        <v>0</v>
      </c>
    </row>
    <row r="55" spans="1:35" ht="30.75" customHeight="1" x14ac:dyDescent="0.25">
      <c r="A55" s="57"/>
      <c r="B55" s="57"/>
      <c r="C55" s="59"/>
      <c r="D55" s="119"/>
      <c r="E55" s="43"/>
      <c r="F55" s="43"/>
      <c r="G55" s="58"/>
      <c r="H55" s="123"/>
      <c r="I55" s="132"/>
      <c r="J55" s="135">
        <f t="shared" si="5"/>
        <v>0</v>
      </c>
      <c r="K55" s="64" t="str">
        <f t="shared" si="0"/>
        <v>0</v>
      </c>
      <c r="L55" s="65" t="str">
        <f t="shared" si="1"/>
        <v>0</v>
      </c>
      <c r="M55" s="55">
        <f>SUMIFS($J:$J,$C:$C,Data!$B$6,$B:$B,$B55)</f>
        <v>0</v>
      </c>
      <c r="N55" s="55">
        <f>SUMIFS($J:$J,$C:$C,Data!$B$7,$B:$B,$B55)</f>
        <v>0</v>
      </c>
      <c r="O55" s="55">
        <f>SUMIFS($J:$J,$C:$C,Data!$B$8,$B:$B,$B55)</f>
        <v>0</v>
      </c>
      <c r="P55" s="55">
        <f t="shared" si="6"/>
        <v>0</v>
      </c>
      <c r="Q55" s="55">
        <f t="shared" si="7"/>
        <v>0</v>
      </c>
      <c r="R55" s="25" t="b">
        <f>AND($L55="A",$C$5=Data!$G$24)</f>
        <v>0</v>
      </c>
      <c r="S55" s="25" t="b">
        <f>AND($L55="A",$C$5=Data!$G$23)</f>
        <v>0</v>
      </c>
      <c r="T55" s="55">
        <f t="shared" si="8"/>
        <v>0</v>
      </c>
      <c r="U55" s="55">
        <f t="shared" si="2"/>
        <v>0</v>
      </c>
      <c r="V55" s="25" t="b">
        <f>AND($L55="B",$C$6=Data!$G$24)</f>
        <v>0</v>
      </c>
      <c r="W55" s="25" t="b">
        <f>AND($L55="B",$C$6=Data!$G$23)</f>
        <v>0</v>
      </c>
      <c r="X55" s="55">
        <f t="shared" si="9"/>
        <v>0</v>
      </c>
      <c r="Y55" s="55">
        <f t="shared" si="3"/>
        <v>0</v>
      </c>
      <c r="Z55" s="25" t="b">
        <f>AND($L55="C",$C$7=Data!$G$24)</f>
        <v>0</v>
      </c>
      <c r="AA55" s="25" t="b">
        <f>AND($L55="C",$C$7=Data!$G$23)</f>
        <v>0</v>
      </c>
      <c r="AB55" s="55">
        <f t="shared" si="10"/>
        <v>0</v>
      </c>
      <c r="AC55" s="55">
        <f t="shared" si="4"/>
        <v>0</v>
      </c>
      <c r="AE55" s="55">
        <f t="shared" si="11"/>
        <v>0</v>
      </c>
      <c r="AG55" s="125" t="b">
        <f>OR(AND($C$5=Data!$G$24,K55="A"),AND($C$6=Data!$G$24,K55="B"),AND($C$7=Data!$G$24,K55="C"))*COUNTIFS(B:B,B55,K:K,K55,B:B,"&lt;&gt;"&amp;"",C:C,"&lt;&gt;"&amp;"")&gt;1</f>
        <v>0</v>
      </c>
      <c r="AH55" s="125" t="b">
        <f t="shared" si="12"/>
        <v>0</v>
      </c>
      <c r="AI55" s="55">
        <f t="shared" si="13"/>
        <v>0</v>
      </c>
    </row>
    <row r="56" spans="1:35" ht="30.75" customHeight="1" x14ac:dyDescent="0.25">
      <c r="A56" s="57"/>
      <c r="B56" s="57"/>
      <c r="C56" s="59"/>
      <c r="D56" s="119"/>
      <c r="E56" s="43"/>
      <c r="F56" s="43"/>
      <c r="G56" s="58"/>
      <c r="H56" s="123"/>
      <c r="I56" s="132"/>
      <c r="J56" s="135">
        <f t="shared" si="5"/>
        <v>0</v>
      </c>
      <c r="K56" s="64" t="str">
        <f t="shared" si="0"/>
        <v>0</v>
      </c>
      <c r="L56" s="65" t="str">
        <f t="shared" si="1"/>
        <v>0</v>
      </c>
      <c r="M56" s="55">
        <f>SUMIFS($J:$J,$C:$C,Data!$B$6,$B:$B,$B56)</f>
        <v>0</v>
      </c>
      <c r="N56" s="55">
        <f>SUMIFS($J:$J,$C:$C,Data!$B$7,$B:$B,$B56)</f>
        <v>0</v>
      </c>
      <c r="O56" s="55">
        <f>SUMIFS($J:$J,$C:$C,Data!$B$8,$B:$B,$B56)</f>
        <v>0</v>
      </c>
      <c r="P56" s="55">
        <f t="shared" si="6"/>
        <v>0</v>
      </c>
      <c r="Q56" s="55">
        <f t="shared" si="7"/>
        <v>0</v>
      </c>
      <c r="R56" s="25" t="b">
        <f>AND($L56="A",$C$5=Data!$G$24)</f>
        <v>0</v>
      </c>
      <c r="S56" s="25" t="b">
        <f>AND($L56="A",$C$5=Data!$G$23)</f>
        <v>0</v>
      </c>
      <c r="T56" s="55">
        <f t="shared" si="8"/>
        <v>0</v>
      </c>
      <c r="U56" s="55">
        <f t="shared" si="2"/>
        <v>0</v>
      </c>
      <c r="V56" s="25" t="b">
        <f>AND($L56="B",$C$6=Data!$G$24)</f>
        <v>0</v>
      </c>
      <c r="W56" s="25" t="b">
        <f>AND($L56="B",$C$6=Data!$G$23)</f>
        <v>0</v>
      </c>
      <c r="X56" s="55">
        <f t="shared" si="9"/>
        <v>0</v>
      </c>
      <c r="Y56" s="55">
        <f t="shared" si="3"/>
        <v>0</v>
      </c>
      <c r="Z56" s="25" t="b">
        <f>AND($L56="C",$C$7=Data!$G$24)</f>
        <v>0</v>
      </c>
      <c r="AA56" s="25" t="b">
        <f>AND($L56="C",$C$7=Data!$G$23)</f>
        <v>0</v>
      </c>
      <c r="AB56" s="55">
        <f t="shared" si="10"/>
        <v>0</v>
      </c>
      <c r="AC56" s="55">
        <f t="shared" si="4"/>
        <v>0</v>
      </c>
      <c r="AE56" s="55">
        <f t="shared" si="11"/>
        <v>0</v>
      </c>
      <c r="AG56" s="125" t="b">
        <f>OR(AND($C$5=Data!$G$24,K56="A"),AND($C$6=Data!$G$24,K56="B"),AND($C$7=Data!$G$24,K56="C"))*COUNTIFS(B:B,B56,K:K,K56,B:B,"&lt;&gt;"&amp;"",C:C,"&lt;&gt;"&amp;"")&gt;1</f>
        <v>0</v>
      </c>
      <c r="AH56" s="125" t="b">
        <f t="shared" si="12"/>
        <v>0</v>
      </c>
      <c r="AI56" s="55">
        <f t="shared" si="13"/>
        <v>0</v>
      </c>
    </row>
    <row r="57" spans="1:35" ht="30.75" customHeight="1" x14ac:dyDescent="0.25">
      <c r="A57" s="57"/>
      <c r="B57" s="57"/>
      <c r="C57" s="59"/>
      <c r="D57" s="119"/>
      <c r="E57" s="43"/>
      <c r="F57" s="43"/>
      <c r="G57" s="58"/>
      <c r="H57" s="123"/>
      <c r="I57" s="132"/>
      <c r="J57" s="135">
        <f t="shared" si="5"/>
        <v>0</v>
      </c>
      <c r="K57" s="64" t="str">
        <f t="shared" si="0"/>
        <v>0</v>
      </c>
      <c r="L57" s="65" t="str">
        <f t="shared" si="1"/>
        <v>0</v>
      </c>
      <c r="M57" s="55">
        <f>SUMIFS($J:$J,$C:$C,Data!$B$6,$B:$B,$B57)</f>
        <v>0</v>
      </c>
      <c r="N57" s="55">
        <f>SUMIFS($J:$J,$C:$C,Data!$B$7,$B:$B,$B57)</f>
        <v>0</v>
      </c>
      <c r="O57" s="55">
        <f>SUMIFS($J:$J,$C:$C,Data!$B$8,$B:$B,$B57)</f>
        <v>0</v>
      </c>
      <c r="P57" s="55">
        <f t="shared" si="6"/>
        <v>0</v>
      </c>
      <c r="Q57" s="55">
        <f t="shared" si="7"/>
        <v>0</v>
      </c>
      <c r="R57" s="25" t="b">
        <f>AND($L57="A",$C$5=Data!$G$24)</f>
        <v>0</v>
      </c>
      <c r="S57" s="25" t="b">
        <f>AND($L57="A",$C$5=Data!$G$23)</f>
        <v>0</v>
      </c>
      <c r="T57" s="55">
        <f t="shared" si="8"/>
        <v>0</v>
      </c>
      <c r="U57" s="55">
        <f t="shared" si="2"/>
        <v>0</v>
      </c>
      <c r="V57" s="25" t="b">
        <f>AND($L57="B",$C$6=Data!$G$24)</f>
        <v>0</v>
      </c>
      <c r="W57" s="25" t="b">
        <f>AND($L57="B",$C$6=Data!$G$23)</f>
        <v>0</v>
      </c>
      <c r="X57" s="55">
        <f t="shared" si="9"/>
        <v>0</v>
      </c>
      <c r="Y57" s="55">
        <f t="shared" si="3"/>
        <v>0</v>
      </c>
      <c r="Z57" s="25" t="b">
        <f>AND($L57="C",$C$7=Data!$G$24)</f>
        <v>0</v>
      </c>
      <c r="AA57" s="25" t="b">
        <f>AND($L57="C",$C$7=Data!$G$23)</f>
        <v>0</v>
      </c>
      <c r="AB57" s="55">
        <f t="shared" si="10"/>
        <v>0</v>
      </c>
      <c r="AC57" s="55">
        <f t="shared" si="4"/>
        <v>0</v>
      </c>
      <c r="AE57" s="55">
        <f t="shared" si="11"/>
        <v>0</v>
      </c>
      <c r="AG57" s="125" t="b">
        <f>OR(AND($C$5=Data!$G$24,K57="A"),AND($C$6=Data!$G$24,K57="B"),AND($C$7=Data!$G$24,K57="C"))*COUNTIFS(B:B,B57,K:K,K57,B:B,"&lt;&gt;"&amp;"",C:C,"&lt;&gt;"&amp;"")&gt;1</f>
        <v>0</v>
      </c>
      <c r="AH57" s="125" t="b">
        <f t="shared" si="12"/>
        <v>0</v>
      </c>
      <c r="AI57" s="55">
        <f t="shared" si="13"/>
        <v>0</v>
      </c>
    </row>
    <row r="58" spans="1:35" ht="30.75" customHeight="1" x14ac:dyDescent="0.25">
      <c r="A58" s="57"/>
      <c r="B58" s="57"/>
      <c r="C58" s="59"/>
      <c r="D58" s="119"/>
      <c r="E58" s="43"/>
      <c r="F58" s="43"/>
      <c r="G58" s="58"/>
      <c r="H58" s="123"/>
      <c r="I58" s="132"/>
      <c r="J58" s="135">
        <f t="shared" si="5"/>
        <v>0</v>
      </c>
      <c r="K58" s="64" t="str">
        <f t="shared" si="0"/>
        <v>0</v>
      </c>
      <c r="L58" s="65" t="str">
        <f t="shared" si="1"/>
        <v>0</v>
      </c>
      <c r="M58" s="55">
        <f>SUMIFS($J:$J,$C:$C,Data!$B$6,$B:$B,$B58)</f>
        <v>0</v>
      </c>
      <c r="N58" s="55">
        <f>SUMIFS($J:$J,$C:$C,Data!$B$7,$B:$B,$B58)</f>
        <v>0</v>
      </c>
      <c r="O58" s="55">
        <f>SUMIFS($J:$J,$C:$C,Data!$B$8,$B:$B,$B58)</f>
        <v>0</v>
      </c>
      <c r="P58" s="55">
        <f t="shared" si="6"/>
        <v>0</v>
      </c>
      <c r="Q58" s="55">
        <f t="shared" si="7"/>
        <v>0</v>
      </c>
      <c r="R58" s="25" t="b">
        <f>AND($L58="A",$C$5=Data!$G$24)</f>
        <v>0</v>
      </c>
      <c r="S58" s="25" t="b">
        <f>AND($L58="A",$C$5=Data!$G$23)</f>
        <v>0</v>
      </c>
      <c r="T58" s="55">
        <f t="shared" si="8"/>
        <v>0</v>
      </c>
      <c r="U58" s="55">
        <f t="shared" si="2"/>
        <v>0</v>
      </c>
      <c r="V58" s="25" t="b">
        <f>AND($L58="B",$C$6=Data!$G$24)</f>
        <v>0</v>
      </c>
      <c r="W58" s="25" t="b">
        <f>AND($L58="B",$C$6=Data!$G$23)</f>
        <v>0</v>
      </c>
      <c r="X58" s="55">
        <f t="shared" si="9"/>
        <v>0</v>
      </c>
      <c r="Y58" s="55">
        <f t="shared" si="3"/>
        <v>0</v>
      </c>
      <c r="Z58" s="25" t="b">
        <f>AND($L58="C",$C$7=Data!$G$24)</f>
        <v>0</v>
      </c>
      <c r="AA58" s="25" t="b">
        <f>AND($L58="C",$C$7=Data!$G$23)</f>
        <v>0</v>
      </c>
      <c r="AB58" s="55">
        <f t="shared" si="10"/>
        <v>0</v>
      </c>
      <c r="AC58" s="55">
        <f t="shared" si="4"/>
        <v>0</v>
      </c>
      <c r="AE58" s="55">
        <f t="shared" si="11"/>
        <v>0</v>
      </c>
      <c r="AG58" s="125" t="b">
        <f>OR(AND($C$5=Data!$G$24,K58="A"),AND($C$6=Data!$G$24,K58="B"),AND($C$7=Data!$G$24,K58="C"))*COUNTIFS(B:B,B58,K:K,K58,B:B,"&lt;&gt;"&amp;"",C:C,"&lt;&gt;"&amp;"")&gt;1</f>
        <v>0</v>
      </c>
      <c r="AH58" s="125" t="b">
        <f t="shared" si="12"/>
        <v>0</v>
      </c>
      <c r="AI58" s="55">
        <f t="shared" si="13"/>
        <v>0</v>
      </c>
    </row>
    <row r="59" spans="1:35" ht="30.75" customHeight="1" x14ac:dyDescent="0.25">
      <c r="A59" s="57"/>
      <c r="B59" s="57"/>
      <c r="C59" s="59"/>
      <c r="D59" s="119"/>
      <c r="E59" s="43"/>
      <c r="F59" s="43"/>
      <c r="G59" s="58"/>
      <c r="H59" s="123"/>
      <c r="I59" s="132"/>
      <c r="J59" s="135">
        <f t="shared" si="5"/>
        <v>0</v>
      </c>
      <c r="K59" s="64" t="str">
        <f t="shared" si="0"/>
        <v>0</v>
      </c>
      <c r="L59" s="65" t="str">
        <f t="shared" si="1"/>
        <v>0</v>
      </c>
      <c r="M59" s="55">
        <f>SUMIFS($J:$J,$C:$C,Data!$B$6,$B:$B,$B59)</f>
        <v>0</v>
      </c>
      <c r="N59" s="55">
        <f>SUMIFS($J:$J,$C:$C,Data!$B$7,$B:$B,$B59)</f>
        <v>0</v>
      </c>
      <c r="O59" s="55">
        <f>SUMIFS($J:$J,$C:$C,Data!$B$8,$B:$B,$B59)</f>
        <v>0</v>
      </c>
      <c r="P59" s="55">
        <f t="shared" si="6"/>
        <v>0</v>
      </c>
      <c r="Q59" s="55">
        <f t="shared" si="7"/>
        <v>0</v>
      </c>
      <c r="R59" s="25" t="b">
        <f>AND($L59="A",$C$5=Data!$G$24)</f>
        <v>0</v>
      </c>
      <c r="S59" s="25" t="b">
        <f>AND($L59="A",$C$5=Data!$G$23)</f>
        <v>0</v>
      </c>
      <c r="T59" s="55">
        <f t="shared" si="8"/>
        <v>0</v>
      </c>
      <c r="U59" s="55">
        <f t="shared" si="2"/>
        <v>0</v>
      </c>
      <c r="V59" s="25" t="b">
        <f>AND($L59="B",$C$6=Data!$G$24)</f>
        <v>0</v>
      </c>
      <c r="W59" s="25" t="b">
        <f>AND($L59="B",$C$6=Data!$G$23)</f>
        <v>0</v>
      </c>
      <c r="X59" s="55">
        <f t="shared" si="9"/>
        <v>0</v>
      </c>
      <c r="Y59" s="55">
        <f t="shared" si="3"/>
        <v>0</v>
      </c>
      <c r="Z59" s="25" t="b">
        <f>AND($L59="C",$C$7=Data!$G$24)</f>
        <v>0</v>
      </c>
      <c r="AA59" s="25" t="b">
        <f>AND($L59="C",$C$7=Data!$G$23)</f>
        <v>0</v>
      </c>
      <c r="AB59" s="55">
        <f t="shared" si="10"/>
        <v>0</v>
      </c>
      <c r="AC59" s="55">
        <f t="shared" si="4"/>
        <v>0</v>
      </c>
      <c r="AE59" s="55">
        <f t="shared" si="11"/>
        <v>0</v>
      </c>
      <c r="AG59" s="125" t="b">
        <f>OR(AND($C$5=Data!$G$24,K59="A"),AND($C$6=Data!$G$24,K59="B"),AND($C$7=Data!$G$24,K59="C"))*COUNTIFS(B:B,B59,K:K,K59,B:B,"&lt;&gt;"&amp;"",C:C,"&lt;&gt;"&amp;"")&gt;1</f>
        <v>0</v>
      </c>
      <c r="AH59" s="125" t="b">
        <f t="shared" si="12"/>
        <v>0</v>
      </c>
      <c r="AI59" s="55">
        <f t="shared" si="13"/>
        <v>0</v>
      </c>
    </row>
    <row r="60" spans="1:35" ht="30.75" customHeight="1" x14ac:dyDescent="0.25">
      <c r="A60" s="57"/>
      <c r="B60" s="57"/>
      <c r="C60" s="59"/>
      <c r="D60" s="119"/>
      <c r="E60" s="43"/>
      <c r="F60" s="43"/>
      <c r="G60" s="58"/>
      <c r="H60" s="123"/>
      <c r="I60" s="132"/>
      <c r="J60" s="135">
        <f t="shared" si="5"/>
        <v>0</v>
      </c>
      <c r="K60" s="64" t="str">
        <f t="shared" si="0"/>
        <v>0</v>
      </c>
      <c r="L60" s="65" t="str">
        <f t="shared" si="1"/>
        <v>0</v>
      </c>
      <c r="M60" s="55">
        <f>SUMIFS($J:$J,$C:$C,Data!$B$6,$B:$B,$B60)</f>
        <v>0</v>
      </c>
      <c r="N60" s="55">
        <f>SUMIFS($J:$J,$C:$C,Data!$B$7,$B:$B,$B60)</f>
        <v>0</v>
      </c>
      <c r="O60" s="55">
        <f>SUMIFS($J:$J,$C:$C,Data!$B$8,$B:$B,$B60)</f>
        <v>0</v>
      </c>
      <c r="P60" s="55">
        <f t="shared" si="6"/>
        <v>0</v>
      </c>
      <c r="Q60" s="55">
        <f t="shared" si="7"/>
        <v>0</v>
      </c>
      <c r="R60" s="25" t="b">
        <f>AND($L60="A",$C$5=Data!$G$24)</f>
        <v>0</v>
      </c>
      <c r="S60" s="25" t="b">
        <f>AND($L60="A",$C$5=Data!$G$23)</f>
        <v>0</v>
      </c>
      <c r="T60" s="55">
        <f t="shared" si="8"/>
        <v>0</v>
      </c>
      <c r="U60" s="55">
        <f t="shared" si="2"/>
        <v>0</v>
      </c>
      <c r="V60" s="25" t="b">
        <f>AND($L60="B",$C$6=Data!$G$24)</f>
        <v>0</v>
      </c>
      <c r="W60" s="25" t="b">
        <f>AND($L60="B",$C$6=Data!$G$23)</f>
        <v>0</v>
      </c>
      <c r="X60" s="55">
        <f t="shared" si="9"/>
        <v>0</v>
      </c>
      <c r="Y60" s="55">
        <f t="shared" si="3"/>
        <v>0</v>
      </c>
      <c r="Z60" s="25" t="b">
        <f>AND($L60="C",$C$7=Data!$G$24)</f>
        <v>0</v>
      </c>
      <c r="AA60" s="25" t="b">
        <f>AND($L60="C",$C$7=Data!$G$23)</f>
        <v>0</v>
      </c>
      <c r="AB60" s="55">
        <f t="shared" si="10"/>
        <v>0</v>
      </c>
      <c r="AC60" s="55">
        <f t="shared" si="4"/>
        <v>0</v>
      </c>
      <c r="AE60" s="55">
        <f t="shared" si="11"/>
        <v>0</v>
      </c>
      <c r="AG60" s="125" t="b">
        <f>OR(AND($C$5=Data!$G$24,K60="A"),AND($C$6=Data!$G$24,K60="B"),AND($C$7=Data!$G$24,K60="C"))*COUNTIFS(B:B,B60,K:K,K60,B:B,"&lt;&gt;"&amp;"",C:C,"&lt;&gt;"&amp;"")&gt;1</f>
        <v>0</v>
      </c>
      <c r="AH60" s="125" t="b">
        <f t="shared" si="12"/>
        <v>0</v>
      </c>
      <c r="AI60" s="55">
        <f t="shared" si="13"/>
        <v>0</v>
      </c>
    </row>
    <row r="61" spans="1:35" ht="30.75" customHeight="1" x14ac:dyDescent="0.25">
      <c r="A61" s="57"/>
      <c r="B61" s="57"/>
      <c r="C61" s="59"/>
      <c r="D61" s="119"/>
      <c r="E61" s="43"/>
      <c r="F61" s="43"/>
      <c r="G61" s="58"/>
      <c r="H61" s="123"/>
      <c r="I61" s="132"/>
      <c r="J61" s="135">
        <f t="shared" si="5"/>
        <v>0</v>
      </c>
      <c r="K61" s="64" t="str">
        <f t="shared" si="0"/>
        <v>0</v>
      </c>
      <c r="L61" s="65" t="str">
        <f t="shared" si="1"/>
        <v>0</v>
      </c>
      <c r="M61" s="55">
        <f>SUMIFS($J:$J,$C:$C,Data!$B$6,$B:$B,$B61)</f>
        <v>0</v>
      </c>
      <c r="N61" s="55">
        <f>SUMIFS($J:$J,$C:$C,Data!$B$7,$B:$B,$B61)</f>
        <v>0</v>
      </c>
      <c r="O61" s="55">
        <f>SUMIFS($J:$J,$C:$C,Data!$B$8,$B:$B,$B61)</f>
        <v>0</v>
      </c>
      <c r="P61" s="55">
        <f t="shared" si="6"/>
        <v>0</v>
      </c>
      <c r="Q61" s="55">
        <f t="shared" si="7"/>
        <v>0</v>
      </c>
      <c r="R61" s="25" t="b">
        <f>AND($L61="A",$C$5=Data!$G$24)</f>
        <v>0</v>
      </c>
      <c r="S61" s="25" t="b">
        <f>AND($L61="A",$C$5=Data!$G$23)</f>
        <v>0</v>
      </c>
      <c r="T61" s="55">
        <f t="shared" si="8"/>
        <v>0</v>
      </c>
      <c r="U61" s="55">
        <f t="shared" si="2"/>
        <v>0</v>
      </c>
      <c r="V61" s="25" t="b">
        <f>AND($L61="B",$C$6=Data!$G$24)</f>
        <v>0</v>
      </c>
      <c r="W61" s="25" t="b">
        <f>AND($L61="B",$C$6=Data!$G$23)</f>
        <v>0</v>
      </c>
      <c r="X61" s="55">
        <f t="shared" si="9"/>
        <v>0</v>
      </c>
      <c r="Y61" s="55">
        <f t="shared" si="3"/>
        <v>0</v>
      </c>
      <c r="Z61" s="25" t="b">
        <f>AND($L61="C",$C$7=Data!$G$24)</f>
        <v>0</v>
      </c>
      <c r="AA61" s="25" t="b">
        <f>AND($L61="C",$C$7=Data!$G$23)</f>
        <v>0</v>
      </c>
      <c r="AB61" s="55">
        <f t="shared" si="10"/>
        <v>0</v>
      </c>
      <c r="AC61" s="55">
        <f t="shared" si="4"/>
        <v>0</v>
      </c>
      <c r="AE61" s="55">
        <f t="shared" si="11"/>
        <v>0</v>
      </c>
      <c r="AG61" s="125" t="b">
        <f>OR(AND($C$5=Data!$G$24,K61="A"),AND($C$6=Data!$G$24,K61="B"),AND($C$7=Data!$G$24,K61="C"))*COUNTIFS(B:B,B61,K:K,K61,B:B,"&lt;&gt;"&amp;"",C:C,"&lt;&gt;"&amp;"")&gt;1</f>
        <v>0</v>
      </c>
      <c r="AH61" s="125" t="b">
        <f t="shared" si="12"/>
        <v>0</v>
      </c>
      <c r="AI61" s="55">
        <f t="shared" si="13"/>
        <v>0</v>
      </c>
    </row>
    <row r="62" spans="1:35" ht="30.75" customHeight="1" x14ac:dyDescent="0.25">
      <c r="A62" s="57"/>
      <c r="B62" s="57"/>
      <c r="C62" s="59"/>
      <c r="D62" s="119"/>
      <c r="E62" s="43"/>
      <c r="F62" s="43"/>
      <c r="G62" s="58"/>
      <c r="H62" s="123"/>
      <c r="I62" s="132"/>
      <c r="J62" s="135">
        <f t="shared" si="5"/>
        <v>0</v>
      </c>
      <c r="K62" s="64" t="str">
        <f t="shared" si="0"/>
        <v>0</v>
      </c>
      <c r="L62" s="65" t="str">
        <f t="shared" si="1"/>
        <v>0</v>
      </c>
      <c r="M62" s="55">
        <f>SUMIFS($J:$J,$C:$C,Data!$B$6,$B:$B,$B62)</f>
        <v>0</v>
      </c>
      <c r="N62" s="55">
        <f>SUMIFS($J:$J,$C:$C,Data!$B$7,$B:$B,$B62)</f>
        <v>0</v>
      </c>
      <c r="O62" s="55">
        <f>SUMIFS($J:$J,$C:$C,Data!$B$8,$B:$B,$B62)</f>
        <v>0</v>
      </c>
      <c r="P62" s="55">
        <f t="shared" si="6"/>
        <v>0</v>
      </c>
      <c r="Q62" s="55">
        <f t="shared" si="7"/>
        <v>0</v>
      </c>
      <c r="R62" s="25" t="b">
        <f>AND($L62="A",$C$5=Data!$G$24)</f>
        <v>0</v>
      </c>
      <c r="S62" s="25" t="b">
        <f>AND($L62="A",$C$5=Data!$G$23)</f>
        <v>0</v>
      </c>
      <c r="T62" s="55">
        <f t="shared" si="8"/>
        <v>0</v>
      </c>
      <c r="U62" s="55">
        <f t="shared" si="2"/>
        <v>0</v>
      </c>
      <c r="V62" s="25" t="b">
        <f>AND($L62="B",$C$6=Data!$G$24)</f>
        <v>0</v>
      </c>
      <c r="W62" s="25" t="b">
        <f>AND($L62="B",$C$6=Data!$G$23)</f>
        <v>0</v>
      </c>
      <c r="X62" s="55">
        <f t="shared" si="9"/>
        <v>0</v>
      </c>
      <c r="Y62" s="55">
        <f t="shared" si="3"/>
        <v>0</v>
      </c>
      <c r="Z62" s="25" t="b">
        <f>AND($L62="C",$C$7=Data!$G$24)</f>
        <v>0</v>
      </c>
      <c r="AA62" s="25" t="b">
        <f>AND($L62="C",$C$7=Data!$G$23)</f>
        <v>0</v>
      </c>
      <c r="AB62" s="55">
        <f t="shared" si="10"/>
        <v>0</v>
      </c>
      <c r="AC62" s="55">
        <f t="shared" si="4"/>
        <v>0</v>
      </c>
      <c r="AE62" s="55">
        <f t="shared" si="11"/>
        <v>0</v>
      </c>
      <c r="AG62" s="125" t="b">
        <f>OR(AND($C$5=Data!$G$24,K62="A"),AND($C$6=Data!$G$24,K62="B"),AND($C$7=Data!$G$24,K62="C"))*COUNTIFS(B:B,B62,K:K,K62,B:B,"&lt;&gt;"&amp;"",C:C,"&lt;&gt;"&amp;"")&gt;1</f>
        <v>0</v>
      </c>
      <c r="AH62" s="125" t="b">
        <f t="shared" si="12"/>
        <v>0</v>
      </c>
      <c r="AI62" s="55">
        <f t="shared" si="13"/>
        <v>0</v>
      </c>
    </row>
    <row r="63" spans="1:35" ht="30.75" customHeight="1" x14ac:dyDescent="0.25">
      <c r="A63" s="57"/>
      <c r="B63" s="57"/>
      <c r="C63" s="59"/>
      <c r="D63" s="119"/>
      <c r="E63" s="43"/>
      <c r="F63" s="43"/>
      <c r="G63" s="58"/>
      <c r="H63" s="123"/>
      <c r="I63" s="132"/>
      <c r="J63" s="135">
        <f t="shared" si="5"/>
        <v>0</v>
      </c>
      <c r="K63" s="64" t="str">
        <f t="shared" si="0"/>
        <v>0</v>
      </c>
      <c r="L63" s="65" t="str">
        <f t="shared" si="1"/>
        <v>0</v>
      </c>
      <c r="M63" s="55">
        <f>SUMIFS($J:$J,$C:$C,Data!$B$6,$B:$B,$B63)</f>
        <v>0</v>
      </c>
      <c r="N63" s="55">
        <f>SUMIFS($J:$J,$C:$C,Data!$B$7,$B:$B,$B63)</f>
        <v>0</v>
      </c>
      <c r="O63" s="55">
        <f>SUMIFS($J:$J,$C:$C,Data!$B$8,$B:$B,$B63)</f>
        <v>0</v>
      </c>
      <c r="P63" s="55">
        <f t="shared" si="6"/>
        <v>0</v>
      </c>
      <c r="Q63" s="55">
        <f t="shared" si="7"/>
        <v>0</v>
      </c>
      <c r="R63" s="25" t="b">
        <f>AND($L63="A",$C$5=Data!$G$24)</f>
        <v>0</v>
      </c>
      <c r="S63" s="25" t="b">
        <f>AND($L63="A",$C$5=Data!$G$23)</f>
        <v>0</v>
      </c>
      <c r="T63" s="55">
        <f t="shared" si="8"/>
        <v>0</v>
      </c>
      <c r="U63" s="55">
        <f t="shared" si="2"/>
        <v>0</v>
      </c>
      <c r="V63" s="25" t="b">
        <f>AND($L63="B",$C$6=Data!$G$24)</f>
        <v>0</v>
      </c>
      <c r="W63" s="25" t="b">
        <f>AND($L63="B",$C$6=Data!$G$23)</f>
        <v>0</v>
      </c>
      <c r="X63" s="55">
        <f t="shared" si="9"/>
        <v>0</v>
      </c>
      <c r="Y63" s="55">
        <f t="shared" si="3"/>
        <v>0</v>
      </c>
      <c r="Z63" s="25" t="b">
        <f>AND($L63="C",$C$7=Data!$G$24)</f>
        <v>0</v>
      </c>
      <c r="AA63" s="25" t="b">
        <f>AND($L63="C",$C$7=Data!$G$23)</f>
        <v>0</v>
      </c>
      <c r="AB63" s="55">
        <f t="shared" si="10"/>
        <v>0</v>
      </c>
      <c r="AC63" s="55">
        <f t="shared" si="4"/>
        <v>0</v>
      </c>
      <c r="AE63" s="55">
        <f t="shared" si="11"/>
        <v>0</v>
      </c>
      <c r="AG63" s="125" t="b">
        <f>OR(AND($C$5=Data!$G$24,K63="A"),AND($C$6=Data!$G$24,K63="B"),AND($C$7=Data!$G$24,K63="C"))*COUNTIFS(B:B,B63,K:K,K63,B:B,"&lt;&gt;"&amp;"",C:C,"&lt;&gt;"&amp;"")&gt;1</f>
        <v>0</v>
      </c>
      <c r="AH63" s="125" t="b">
        <f t="shared" si="12"/>
        <v>0</v>
      </c>
      <c r="AI63" s="55">
        <f t="shared" si="13"/>
        <v>0</v>
      </c>
    </row>
    <row r="64" spans="1:35" ht="30.75" customHeight="1" x14ac:dyDescent="0.25">
      <c r="A64" s="57"/>
      <c r="B64" s="57"/>
      <c r="C64" s="59"/>
      <c r="D64" s="119"/>
      <c r="E64" s="43"/>
      <c r="F64" s="43"/>
      <c r="G64" s="58"/>
      <c r="H64" s="123"/>
      <c r="I64" s="132"/>
      <c r="J64" s="135">
        <f t="shared" si="5"/>
        <v>0</v>
      </c>
      <c r="K64" s="64" t="str">
        <f t="shared" si="0"/>
        <v>0</v>
      </c>
      <c r="L64" s="65" t="str">
        <f t="shared" si="1"/>
        <v>0</v>
      </c>
      <c r="M64" s="55">
        <f>SUMIFS($J:$J,$C:$C,Data!$B$6,$B:$B,$B64)</f>
        <v>0</v>
      </c>
      <c r="N64" s="55">
        <f>SUMIFS($J:$J,$C:$C,Data!$B$7,$B:$B,$B64)</f>
        <v>0</v>
      </c>
      <c r="O64" s="55">
        <f>SUMIFS($J:$J,$C:$C,Data!$B$8,$B:$B,$B64)</f>
        <v>0</v>
      </c>
      <c r="P64" s="55">
        <f t="shared" si="6"/>
        <v>0</v>
      </c>
      <c r="Q64" s="55">
        <f t="shared" si="7"/>
        <v>0</v>
      </c>
      <c r="R64" s="25" t="b">
        <f>AND($L64="A",$C$5=Data!$G$24)</f>
        <v>0</v>
      </c>
      <c r="S64" s="25" t="b">
        <f>AND($L64="A",$C$5=Data!$G$23)</f>
        <v>0</v>
      </c>
      <c r="T64" s="55">
        <f t="shared" si="8"/>
        <v>0</v>
      </c>
      <c r="U64" s="55">
        <f t="shared" si="2"/>
        <v>0</v>
      </c>
      <c r="V64" s="25" t="b">
        <f>AND($L64="B",$C$6=Data!$G$24)</f>
        <v>0</v>
      </c>
      <c r="W64" s="25" t="b">
        <f>AND($L64="B",$C$6=Data!$G$23)</f>
        <v>0</v>
      </c>
      <c r="X64" s="55">
        <f t="shared" si="9"/>
        <v>0</v>
      </c>
      <c r="Y64" s="55">
        <f t="shared" si="3"/>
        <v>0</v>
      </c>
      <c r="Z64" s="25" t="b">
        <f>AND($L64="C",$C$7=Data!$G$24)</f>
        <v>0</v>
      </c>
      <c r="AA64" s="25" t="b">
        <f>AND($L64="C",$C$7=Data!$G$23)</f>
        <v>0</v>
      </c>
      <c r="AB64" s="55">
        <f t="shared" si="10"/>
        <v>0</v>
      </c>
      <c r="AC64" s="55">
        <f t="shared" si="4"/>
        <v>0</v>
      </c>
      <c r="AE64" s="55">
        <f t="shared" si="11"/>
        <v>0</v>
      </c>
      <c r="AG64" s="125" t="b">
        <f>OR(AND($C$5=Data!$G$24,K64="A"),AND($C$6=Data!$G$24,K64="B"),AND($C$7=Data!$G$24,K64="C"))*COUNTIFS(B:B,B64,K:K,K64,B:B,"&lt;&gt;"&amp;"",C:C,"&lt;&gt;"&amp;"")&gt;1</f>
        <v>0</v>
      </c>
      <c r="AH64" s="125" t="b">
        <f t="shared" si="12"/>
        <v>0</v>
      </c>
      <c r="AI64" s="55">
        <f t="shared" si="13"/>
        <v>0</v>
      </c>
    </row>
    <row r="65" spans="1:35" ht="30.75" customHeight="1" x14ac:dyDescent="0.25">
      <c r="A65" s="57"/>
      <c r="B65" s="57"/>
      <c r="C65" s="59"/>
      <c r="D65" s="119"/>
      <c r="E65" s="43"/>
      <c r="F65" s="43"/>
      <c r="G65" s="58"/>
      <c r="H65" s="123"/>
      <c r="I65" s="132"/>
      <c r="J65" s="135">
        <f t="shared" si="5"/>
        <v>0</v>
      </c>
      <c r="K65" s="64" t="str">
        <f t="shared" si="0"/>
        <v>0</v>
      </c>
      <c r="L65" s="65" t="str">
        <f t="shared" si="1"/>
        <v>0</v>
      </c>
      <c r="M65" s="55">
        <f>SUMIFS($J:$J,$C:$C,Data!$B$6,$B:$B,$B65)</f>
        <v>0</v>
      </c>
      <c r="N65" s="55">
        <f>SUMIFS($J:$J,$C:$C,Data!$B$7,$B:$B,$B65)</f>
        <v>0</v>
      </c>
      <c r="O65" s="55">
        <f>SUMIFS($J:$J,$C:$C,Data!$B$8,$B:$B,$B65)</f>
        <v>0</v>
      </c>
      <c r="P65" s="55">
        <f t="shared" si="6"/>
        <v>0</v>
      </c>
      <c r="Q65" s="55">
        <f t="shared" si="7"/>
        <v>0</v>
      </c>
      <c r="R65" s="25" t="b">
        <f>AND($L65="A",$C$5=Data!$G$24)</f>
        <v>0</v>
      </c>
      <c r="S65" s="25" t="b">
        <f>AND($L65="A",$C$5=Data!$G$23)</f>
        <v>0</v>
      </c>
      <c r="T65" s="55">
        <f t="shared" si="8"/>
        <v>0</v>
      </c>
      <c r="U65" s="55">
        <f t="shared" si="2"/>
        <v>0</v>
      </c>
      <c r="V65" s="25" t="b">
        <f>AND($L65="B",$C$6=Data!$G$24)</f>
        <v>0</v>
      </c>
      <c r="W65" s="25" t="b">
        <f>AND($L65="B",$C$6=Data!$G$23)</f>
        <v>0</v>
      </c>
      <c r="X65" s="55">
        <f t="shared" si="9"/>
        <v>0</v>
      </c>
      <c r="Y65" s="55">
        <f t="shared" si="3"/>
        <v>0</v>
      </c>
      <c r="Z65" s="25" t="b">
        <f>AND($L65="C",$C$7=Data!$G$24)</f>
        <v>0</v>
      </c>
      <c r="AA65" s="25" t="b">
        <f>AND($L65="C",$C$7=Data!$G$23)</f>
        <v>0</v>
      </c>
      <c r="AB65" s="55">
        <f t="shared" si="10"/>
        <v>0</v>
      </c>
      <c r="AC65" s="55">
        <f t="shared" si="4"/>
        <v>0</v>
      </c>
      <c r="AE65" s="55">
        <f t="shared" si="11"/>
        <v>0</v>
      </c>
      <c r="AG65" s="125" t="b">
        <f>OR(AND($C$5=Data!$G$24,K65="A"),AND($C$6=Data!$G$24,K65="B"),AND($C$7=Data!$G$24,K65="C"))*COUNTIFS(B:B,B65,K:K,K65,B:B,"&lt;&gt;"&amp;"",C:C,"&lt;&gt;"&amp;"")&gt;1</f>
        <v>0</v>
      </c>
      <c r="AH65" s="125" t="b">
        <f t="shared" si="12"/>
        <v>0</v>
      </c>
      <c r="AI65" s="55">
        <f t="shared" si="13"/>
        <v>0</v>
      </c>
    </row>
    <row r="66" spans="1:35" ht="30.75" customHeight="1" x14ac:dyDescent="0.25">
      <c r="A66" s="57"/>
      <c r="B66" s="57"/>
      <c r="C66" s="59"/>
      <c r="D66" s="119"/>
      <c r="E66" s="43"/>
      <c r="F66" s="43"/>
      <c r="G66" s="58"/>
      <c r="H66" s="123"/>
      <c r="I66" s="132"/>
      <c r="J66" s="135">
        <f t="shared" si="5"/>
        <v>0</v>
      </c>
      <c r="K66" s="64" t="str">
        <f t="shared" si="0"/>
        <v>0</v>
      </c>
      <c r="L66" s="65" t="str">
        <f t="shared" si="1"/>
        <v>0</v>
      </c>
      <c r="M66" s="55">
        <f>SUMIFS($J:$J,$C:$C,Data!$B$6,$B:$B,$B66)</f>
        <v>0</v>
      </c>
      <c r="N66" s="55">
        <f>SUMIFS($J:$J,$C:$C,Data!$B$7,$B:$B,$B66)</f>
        <v>0</v>
      </c>
      <c r="O66" s="55">
        <f>SUMIFS($J:$J,$C:$C,Data!$B$8,$B:$B,$B66)</f>
        <v>0</v>
      </c>
      <c r="P66" s="55">
        <f t="shared" si="6"/>
        <v>0</v>
      </c>
      <c r="Q66" s="55">
        <f t="shared" si="7"/>
        <v>0</v>
      </c>
      <c r="R66" s="25" t="b">
        <f>AND($L66="A",$C$5=Data!$G$24)</f>
        <v>0</v>
      </c>
      <c r="S66" s="25" t="b">
        <f>AND($L66="A",$C$5=Data!$G$23)</f>
        <v>0</v>
      </c>
      <c r="T66" s="55">
        <f t="shared" si="8"/>
        <v>0</v>
      </c>
      <c r="U66" s="55">
        <f t="shared" si="2"/>
        <v>0</v>
      </c>
      <c r="V66" s="25" t="b">
        <f>AND($L66="B",$C$6=Data!$G$24)</f>
        <v>0</v>
      </c>
      <c r="W66" s="25" t="b">
        <f>AND($L66="B",$C$6=Data!$G$23)</f>
        <v>0</v>
      </c>
      <c r="X66" s="55">
        <f t="shared" si="9"/>
        <v>0</v>
      </c>
      <c r="Y66" s="55">
        <f t="shared" si="3"/>
        <v>0</v>
      </c>
      <c r="Z66" s="25" t="b">
        <f>AND($L66="C",$C$7=Data!$G$24)</f>
        <v>0</v>
      </c>
      <c r="AA66" s="25" t="b">
        <f>AND($L66="C",$C$7=Data!$G$23)</f>
        <v>0</v>
      </c>
      <c r="AB66" s="55">
        <f t="shared" si="10"/>
        <v>0</v>
      </c>
      <c r="AC66" s="55">
        <f t="shared" si="4"/>
        <v>0</v>
      </c>
      <c r="AE66" s="55">
        <f t="shared" si="11"/>
        <v>0</v>
      </c>
      <c r="AG66" s="125" t="b">
        <f>OR(AND($C$5=Data!$G$24,K66="A"),AND($C$6=Data!$G$24,K66="B"),AND($C$7=Data!$G$24,K66="C"))*COUNTIFS(B:B,B66,K:K,K66,B:B,"&lt;&gt;"&amp;"",C:C,"&lt;&gt;"&amp;"")&gt;1</f>
        <v>0</v>
      </c>
      <c r="AH66" s="125" t="b">
        <f t="shared" si="12"/>
        <v>0</v>
      </c>
      <c r="AI66" s="55">
        <f t="shared" si="13"/>
        <v>0</v>
      </c>
    </row>
    <row r="67" spans="1:35" ht="30.75" customHeight="1" x14ac:dyDescent="0.25">
      <c r="A67" s="57"/>
      <c r="B67" s="57"/>
      <c r="C67" s="59"/>
      <c r="D67" s="119"/>
      <c r="E67" s="43"/>
      <c r="F67" s="43"/>
      <c r="G67" s="58"/>
      <c r="H67" s="123"/>
      <c r="I67" s="132"/>
      <c r="J67" s="135">
        <f t="shared" si="5"/>
        <v>0</v>
      </c>
      <c r="K67" s="64" t="str">
        <f t="shared" si="0"/>
        <v>0</v>
      </c>
      <c r="L67" s="65" t="str">
        <f t="shared" si="1"/>
        <v>0</v>
      </c>
      <c r="M67" s="55">
        <f>SUMIFS($J:$J,$C:$C,Data!$B$6,$B:$B,$B67)</f>
        <v>0</v>
      </c>
      <c r="N67" s="55">
        <f>SUMIFS($J:$J,$C:$C,Data!$B$7,$B:$B,$B67)</f>
        <v>0</v>
      </c>
      <c r="O67" s="55">
        <f>SUMIFS($J:$J,$C:$C,Data!$B$8,$B:$B,$B67)</f>
        <v>0</v>
      </c>
      <c r="P67" s="55">
        <f t="shared" si="6"/>
        <v>0</v>
      </c>
      <c r="Q67" s="55">
        <f t="shared" si="7"/>
        <v>0</v>
      </c>
      <c r="R67" s="25" t="b">
        <f>AND($L67="A",$C$5=Data!$G$24)</f>
        <v>0</v>
      </c>
      <c r="S67" s="25" t="b">
        <f>AND($L67="A",$C$5=Data!$G$23)</f>
        <v>0</v>
      </c>
      <c r="T67" s="55">
        <f t="shared" si="8"/>
        <v>0</v>
      </c>
      <c r="U67" s="55">
        <f t="shared" si="2"/>
        <v>0</v>
      </c>
      <c r="V67" s="25" t="b">
        <f>AND($L67="B",$C$6=Data!$G$24)</f>
        <v>0</v>
      </c>
      <c r="W67" s="25" t="b">
        <f>AND($L67="B",$C$6=Data!$G$23)</f>
        <v>0</v>
      </c>
      <c r="X67" s="55">
        <f t="shared" si="9"/>
        <v>0</v>
      </c>
      <c r="Y67" s="55">
        <f t="shared" si="3"/>
        <v>0</v>
      </c>
      <c r="Z67" s="25" t="b">
        <f>AND($L67="C",$C$7=Data!$G$24)</f>
        <v>0</v>
      </c>
      <c r="AA67" s="25" t="b">
        <f>AND($L67="C",$C$7=Data!$G$23)</f>
        <v>0</v>
      </c>
      <c r="AB67" s="55">
        <f t="shared" si="10"/>
        <v>0</v>
      </c>
      <c r="AC67" s="55">
        <f t="shared" si="4"/>
        <v>0</v>
      </c>
      <c r="AE67" s="55">
        <f t="shared" si="11"/>
        <v>0</v>
      </c>
      <c r="AG67" s="125" t="b">
        <f>OR(AND($C$5=Data!$G$24,K67="A"),AND($C$6=Data!$G$24,K67="B"),AND($C$7=Data!$G$24,K67="C"))*COUNTIFS(B:B,B67,K:K,K67,B:B,"&lt;&gt;"&amp;"",C:C,"&lt;&gt;"&amp;"")&gt;1</f>
        <v>0</v>
      </c>
      <c r="AH67" s="125" t="b">
        <f t="shared" si="12"/>
        <v>0</v>
      </c>
      <c r="AI67" s="55">
        <f t="shared" si="13"/>
        <v>0</v>
      </c>
    </row>
    <row r="68" spans="1:35" ht="30.75" customHeight="1" x14ac:dyDescent="0.25">
      <c r="A68" s="57"/>
      <c r="B68" s="57"/>
      <c r="C68" s="59"/>
      <c r="D68" s="119"/>
      <c r="E68" s="43"/>
      <c r="F68" s="43"/>
      <c r="G68" s="58"/>
      <c r="H68" s="123"/>
      <c r="I68" s="132"/>
      <c r="J68" s="135">
        <f t="shared" si="5"/>
        <v>0</v>
      </c>
      <c r="K68" s="64" t="str">
        <f t="shared" si="0"/>
        <v>0</v>
      </c>
      <c r="L68" s="65" t="str">
        <f t="shared" si="1"/>
        <v>0</v>
      </c>
      <c r="M68" s="55">
        <f>SUMIFS($J:$J,$C:$C,Data!$B$6,$B:$B,$B68)</f>
        <v>0</v>
      </c>
      <c r="N68" s="55">
        <f>SUMIFS($J:$J,$C:$C,Data!$B$7,$B:$B,$B68)</f>
        <v>0</v>
      </c>
      <c r="O68" s="55">
        <f>SUMIFS($J:$J,$C:$C,Data!$B$8,$B:$B,$B68)</f>
        <v>0</v>
      </c>
      <c r="P68" s="55">
        <f t="shared" si="6"/>
        <v>0</v>
      </c>
      <c r="Q68" s="55">
        <f t="shared" si="7"/>
        <v>0</v>
      </c>
      <c r="R68" s="25" t="b">
        <f>AND($L68="A",$C$5=Data!$G$24)</f>
        <v>0</v>
      </c>
      <c r="S68" s="25" t="b">
        <f>AND($L68="A",$C$5=Data!$G$23)</f>
        <v>0</v>
      </c>
      <c r="T68" s="55">
        <f t="shared" si="8"/>
        <v>0</v>
      </c>
      <c r="U68" s="55">
        <f t="shared" si="2"/>
        <v>0</v>
      </c>
      <c r="V68" s="25" t="b">
        <f>AND($L68="B",$C$6=Data!$G$24)</f>
        <v>0</v>
      </c>
      <c r="W68" s="25" t="b">
        <f>AND($L68="B",$C$6=Data!$G$23)</f>
        <v>0</v>
      </c>
      <c r="X68" s="55">
        <f t="shared" si="9"/>
        <v>0</v>
      </c>
      <c r="Y68" s="55">
        <f t="shared" si="3"/>
        <v>0</v>
      </c>
      <c r="Z68" s="25" t="b">
        <f>AND($L68="C",$C$7=Data!$G$24)</f>
        <v>0</v>
      </c>
      <c r="AA68" s="25" t="b">
        <f>AND($L68="C",$C$7=Data!$G$23)</f>
        <v>0</v>
      </c>
      <c r="AB68" s="55">
        <f t="shared" si="10"/>
        <v>0</v>
      </c>
      <c r="AC68" s="55">
        <f t="shared" si="4"/>
        <v>0</v>
      </c>
      <c r="AE68" s="55">
        <f t="shared" si="11"/>
        <v>0</v>
      </c>
      <c r="AG68" s="125" t="b">
        <f>OR(AND($C$5=Data!$G$24,K68="A"),AND($C$6=Data!$G$24,K68="B"),AND($C$7=Data!$G$24,K68="C"))*COUNTIFS(B:B,B68,K:K,K68,B:B,"&lt;&gt;"&amp;"",C:C,"&lt;&gt;"&amp;"")&gt;1</f>
        <v>0</v>
      </c>
      <c r="AH68" s="125" t="b">
        <f t="shared" si="12"/>
        <v>0</v>
      </c>
      <c r="AI68" s="55">
        <f t="shared" si="13"/>
        <v>0</v>
      </c>
    </row>
    <row r="69" spans="1:35" ht="30.75" customHeight="1" x14ac:dyDescent="0.25">
      <c r="A69" s="57"/>
      <c r="B69" s="57"/>
      <c r="C69" s="59"/>
      <c r="D69" s="119"/>
      <c r="E69" s="43"/>
      <c r="F69" s="43"/>
      <c r="G69" s="58"/>
      <c r="H69" s="123"/>
      <c r="I69" s="132"/>
      <c r="J69" s="135">
        <f t="shared" si="5"/>
        <v>0</v>
      </c>
      <c r="K69" s="64" t="str">
        <f t="shared" si="0"/>
        <v>0</v>
      </c>
      <c r="L69" s="65" t="str">
        <f t="shared" si="1"/>
        <v>0</v>
      </c>
      <c r="M69" s="55">
        <f>SUMIFS($J:$J,$C:$C,Data!$B$6,$B:$B,$B69)</f>
        <v>0</v>
      </c>
      <c r="N69" s="55">
        <f>SUMIFS($J:$J,$C:$C,Data!$B$7,$B:$B,$B69)</f>
        <v>0</v>
      </c>
      <c r="O69" s="55">
        <f>SUMIFS($J:$J,$C:$C,Data!$B$8,$B:$B,$B69)</f>
        <v>0</v>
      </c>
      <c r="P69" s="55">
        <f t="shared" si="6"/>
        <v>0</v>
      </c>
      <c r="Q69" s="55">
        <f t="shared" si="7"/>
        <v>0</v>
      </c>
      <c r="R69" s="25" t="b">
        <f>AND($L69="A",$C$5=Data!$G$24)</f>
        <v>0</v>
      </c>
      <c r="S69" s="25" t="b">
        <f>AND($L69="A",$C$5=Data!$G$23)</f>
        <v>0</v>
      </c>
      <c r="T69" s="55">
        <f t="shared" si="8"/>
        <v>0</v>
      </c>
      <c r="U69" s="55">
        <f t="shared" si="2"/>
        <v>0</v>
      </c>
      <c r="V69" s="25" t="b">
        <f>AND($L69="B",$C$6=Data!$G$24)</f>
        <v>0</v>
      </c>
      <c r="W69" s="25" t="b">
        <f>AND($L69="B",$C$6=Data!$G$23)</f>
        <v>0</v>
      </c>
      <c r="X69" s="55">
        <f t="shared" si="9"/>
        <v>0</v>
      </c>
      <c r="Y69" s="55">
        <f t="shared" si="3"/>
        <v>0</v>
      </c>
      <c r="Z69" s="25" t="b">
        <f>AND($L69="C",$C$7=Data!$G$24)</f>
        <v>0</v>
      </c>
      <c r="AA69" s="25" t="b">
        <f>AND($L69="C",$C$7=Data!$G$23)</f>
        <v>0</v>
      </c>
      <c r="AB69" s="55">
        <f t="shared" si="10"/>
        <v>0</v>
      </c>
      <c r="AC69" s="55">
        <f t="shared" si="4"/>
        <v>0</v>
      </c>
      <c r="AE69" s="55">
        <f t="shared" si="11"/>
        <v>0</v>
      </c>
      <c r="AG69" s="125" t="b">
        <f>OR(AND($C$5=Data!$G$24,K69="A"),AND($C$6=Data!$G$24,K69="B"),AND($C$7=Data!$G$24,K69="C"))*COUNTIFS(B:B,B69,K:K,K69,B:B,"&lt;&gt;"&amp;"",C:C,"&lt;&gt;"&amp;"")&gt;1</f>
        <v>0</v>
      </c>
      <c r="AH69" s="125" t="b">
        <f t="shared" si="12"/>
        <v>0</v>
      </c>
      <c r="AI69" s="55">
        <f t="shared" si="13"/>
        <v>0</v>
      </c>
    </row>
    <row r="70" spans="1:35" ht="30.75" customHeight="1" x14ac:dyDescent="0.25">
      <c r="A70" s="57"/>
      <c r="B70" s="57"/>
      <c r="C70" s="59"/>
      <c r="D70" s="119"/>
      <c r="E70" s="43"/>
      <c r="F70" s="43"/>
      <c r="G70" s="58"/>
      <c r="H70" s="123"/>
      <c r="I70" s="132"/>
      <c r="J70" s="135">
        <f t="shared" si="5"/>
        <v>0</v>
      </c>
      <c r="K70" s="64" t="str">
        <f t="shared" si="0"/>
        <v>0</v>
      </c>
      <c r="L70" s="65" t="str">
        <f t="shared" si="1"/>
        <v>0</v>
      </c>
      <c r="M70" s="55">
        <f>SUMIFS($J:$J,$C:$C,Data!$B$6,$B:$B,$B70)</f>
        <v>0</v>
      </c>
      <c r="N70" s="55">
        <f>SUMIFS($J:$J,$C:$C,Data!$B$7,$B:$B,$B70)</f>
        <v>0</v>
      </c>
      <c r="O70" s="55">
        <f>SUMIFS($J:$J,$C:$C,Data!$B$8,$B:$B,$B70)</f>
        <v>0</v>
      </c>
      <c r="P70" s="55">
        <f t="shared" si="6"/>
        <v>0</v>
      </c>
      <c r="Q70" s="55">
        <f t="shared" si="7"/>
        <v>0</v>
      </c>
      <c r="R70" s="25" t="b">
        <f>AND($L70="A",$C$5=Data!$G$24)</f>
        <v>0</v>
      </c>
      <c r="S70" s="25" t="b">
        <f>AND($L70="A",$C$5=Data!$G$23)</f>
        <v>0</v>
      </c>
      <c r="T70" s="55">
        <f t="shared" si="8"/>
        <v>0</v>
      </c>
      <c r="U70" s="55">
        <f t="shared" si="2"/>
        <v>0</v>
      </c>
      <c r="V70" s="25" t="b">
        <f>AND($L70="B",$C$6=Data!$G$24)</f>
        <v>0</v>
      </c>
      <c r="W70" s="25" t="b">
        <f>AND($L70="B",$C$6=Data!$G$23)</f>
        <v>0</v>
      </c>
      <c r="X70" s="55">
        <f t="shared" si="9"/>
        <v>0</v>
      </c>
      <c r="Y70" s="55">
        <f t="shared" si="3"/>
        <v>0</v>
      </c>
      <c r="Z70" s="25" t="b">
        <f>AND($L70="C",$C$7=Data!$G$24)</f>
        <v>0</v>
      </c>
      <c r="AA70" s="25" t="b">
        <f>AND($L70="C",$C$7=Data!$G$23)</f>
        <v>0</v>
      </c>
      <c r="AB70" s="55">
        <f t="shared" si="10"/>
        <v>0</v>
      </c>
      <c r="AC70" s="55">
        <f t="shared" si="4"/>
        <v>0</v>
      </c>
      <c r="AE70" s="55">
        <f t="shared" si="11"/>
        <v>0</v>
      </c>
      <c r="AG70" s="125" t="b">
        <f>OR(AND($C$5=Data!$G$24,K70="A"),AND($C$6=Data!$G$24,K70="B"),AND($C$7=Data!$G$24,K70="C"))*COUNTIFS(B:B,B70,K:K,K70,B:B,"&lt;&gt;"&amp;"",C:C,"&lt;&gt;"&amp;"")&gt;1</f>
        <v>0</v>
      </c>
      <c r="AH70" s="125" t="b">
        <f t="shared" si="12"/>
        <v>0</v>
      </c>
      <c r="AI70" s="55">
        <f t="shared" si="13"/>
        <v>0</v>
      </c>
    </row>
    <row r="71" spans="1:35" ht="30.75" customHeight="1" x14ac:dyDescent="0.25">
      <c r="A71" s="57"/>
      <c r="B71" s="57"/>
      <c r="C71" s="59"/>
      <c r="D71" s="119"/>
      <c r="E71" s="43"/>
      <c r="F71" s="43"/>
      <c r="G71" s="58"/>
      <c r="H71" s="123"/>
      <c r="I71" s="132"/>
      <c r="J71" s="135">
        <f t="shared" si="5"/>
        <v>0</v>
      </c>
      <c r="K71" s="64" t="str">
        <f t="shared" si="0"/>
        <v>0</v>
      </c>
      <c r="L71" s="65" t="str">
        <f t="shared" si="1"/>
        <v>0</v>
      </c>
      <c r="M71" s="55">
        <f>SUMIFS($J:$J,$C:$C,Data!$B$6,$B:$B,$B71)</f>
        <v>0</v>
      </c>
      <c r="N71" s="55">
        <f>SUMIFS($J:$J,$C:$C,Data!$B$7,$B:$B,$B71)</f>
        <v>0</v>
      </c>
      <c r="O71" s="55">
        <f>SUMIFS($J:$J,$C:$C,Data!$B$8,$B:$B,$B71)</f>
        <v>0</v>
      </c>
      <c r="P71" s="55">
        <f t="shared" si="6"/>
        <v>0</v>
      </c>
      <c r="Q71" s="55">
        <f t="shared" si="7"/>
        <v>0</v>
      </c>
      <c r="R71" s="25" t="b">
        <f>AND($L71="A",$C$5=Data!$G$24)</f>
        <v>0</v>
      </c>
      <c r="S71" s="25" t="b">
        <f>AND($L71="A",$C$5=Data!$G$23)</f>
        <v>0</v>
      </c>
      <c r="T71" s="55">
        <f t="shared" si="8"/>
        <v>0</v>
      </c>
      <c r="U71" s="55">
        <f t="shared" si="2"/>
        <v>0</v>
      </c>
      <c r="V71" s="25" t="b">
        <f>AND($L71="B",$C$6=Data!$G$24)</f>
        <v>0</v>
      </c>
      <c r="W71" s="25" t="b">
        <f>AND($L71="B",$C$6=Data!$G$23)</f>
        <v>0</v>
      </c>
      <c r="X71" s="55">
        <f t="shared" si="9"/>
        <v>0</v>
      </c>
      <c r="Y71" s="55">
        <f t="shared" si="3"/>
        <v>0</v>
      </c>
      <c r="Z71" s="25" t="b">
        <f>AND($L71="C",$C$7=Data!$G$24)</f>
        <v>0</v>
      </c>
      <c r="AA71" s="25" t="b">
        <f>AND($L71="C",$C$7=Data!$G$23)</f>
        <v>0</v>
      </c>
      <c r="AB71" s="55">
        <f t="shared" si="10"/>
        <v>0</v>
      </c>
      <c r="AC71" s="55">
        <f t="shared" si="4"/>
        <v>0</v>
      </c>
      <c r="AE71" s="55">
        <f t="shared" si="11"/>
        <v>0</v>
      </c>
      <c r="AG71" s="125" t="b">
        <f>OR(AND($C$5=Data!$G$24,K71="A"),AND($C$6=Data!$G$24,K71="B"),AND($C$7=Data!$G$24,K71="C"))*COUNTIFS(B:B,B71,K:K,K71,B:B,"&lt;&gt;"&amp;"",C:C,"&lt;&gt;"&amp;"")&gt;1</f>
        <v>0</v>
      </c>
      <c r="AH71" s="125" t="b">
        <f t="shared" si="12"/>
        <v>0</v>
      </c>
      <c r="AI71" s="55">
        <f t="shared" si="13"/>
        <v>0</v>
      </c>
    </row>
    <row r="72" spans="1:35" ht="30.75" customHeight="1" x14ac:dyDescent="0.25">
      <c r="A72" s="57"/>
      <c r="B72" s="57"/>
      <c r="C72" s="59"/>
      <c r="D72" s="119"/>
      <c r="E72" s="43"/>
      <c r="F72" s="43"/>
      <c r="G72" s="58"/>
      <c r="H72" s="123"/>
      <c r="I72" s="132"/>
      <c r="J72" s="135">
        <f t="shared" si="5"/>
        <v>0</v>
      </c>
      <c r="K72" s="64" t="str">
        <f t="shared" si="0"/>
        <v>0</v>
      </c>
      <c r="L72" s="65" t="str">
        <f t="shared" si="1"/>
        <v>0</v>
      </c>
      <c r="M72" s="55">
        <f>SUMIFS($J:$J,$C:$C,Data!$B$6,$B:$B,$B72)</f>
        <v>0</v>
      </c>
      <c r="N72" s="55">
        <f>SUMIFS($J:$J,$C:$C,Data!$B$7,$B:$B,$B72)</f>
        <v>0</v>
      </c>
      <c r="O72" s="55">
        <f>SUMIFS($J:$J,$C:$C,Data!$B$8,$B:$B,$B72)</f>
        <v>0</v>
      </c>
      <c r="P72" s="55">
        <f t="shared" si="6"/>
        <v>0</v>
      </c>
      <c r="Q72" s="55">
        <f t="shared" si="7"/>
        <v>0</v>
      </c>
      <c r="R72" s="25" t="b">
        <f>AND($L72="A",$C$5=Data!$G$24)</f>
        <v>0</v>
      </c>
      <c r="S72" s="25" t="b">
        <f>AND($L72="A",$C$5=Data!$G$23)</f>
        <v>0</v>
      </c>
      <c r="T72" s="55">
        <f t="shared" si="8"/>
        <v>0</v>
      </c>
      <c r="U72" s="55">
        <f t="shared" si="2"/>
        <v>0</v>
      </c>
      <c r="V72" s="25" t="b">
        <f>AND($L72="B",$C$6=Data!$G$24)</f>
        <v>0</v>
      </c>
      <c r="W72" s="25" t="b">
        <f>AND($L72="B",$C$6=Data!$G$23)</f>
        <v>0</v>
      </c>
      <c r="X72" s="55">
        <f t="shared" si="9"/>
        <v>0</v>
      </c>
      <c r="Y72" s="55">
        <f t="shared" si="3"/>
        <v>0</v>
      </c>
      <c r="Z72" s="25" t="b">
        <f>AND($L72="C",$C$7=Data!$G$24)</f>
        <v>0</v>
      </c>
      <c r="AA72" s="25" t="b">
        <f>AND($L72="C",$C$7=Data!$G$23)</f>
        <v>0</v>
      </c>
      <c r="AB72" s="55">
        <f t="shared" si="10"/>
        <v>0</v>
      </c>
      <c r="AC72" s="55">
        <f t="shared" si="4"/>
        <v>0</v>
      </c>
      <c r="AE72" s="55">
        <f t="shared" si="11"/>
        <v>0</v>
      </c>
      <c r="AG72" s="125" t="b">
        <f>OR(AND($C$5=Data!$G$24,K72="A"),AND($C$6=Data!$G$24,K72="B"),AND($C$7=Data!$G$24,K72="C"))*COUNTIFS(B:B,B72,K:K,K72,B:B,"&lt;&gt;"&amp;"",C:C,"&lt;&gt;"&amp;"")&gt;1</f>
        <v>0</v>
      </c>
      <c r="AH72" s="125" t="b">
        <f t="shared" si="12"/>
        <v>0</v>
      </c>
      <c r="AI72" s="55">
        <f t="shared" si="13"/>
        <v>0</v>
      </c>
    </row>
    <row r="73" spans="1:35" ht="30.75" customHeight="1" x14ac:dyDescent="0.25">
      <c r="A73" s="57"/>
      <c r="B73" s="57"/>
      <c r="C73" s="59"/>
      <c r="D73" s="119"/>
      <c r="E73" s="43"/>
      <c r="F73" s="43"/>
      <c r="G73" s="58"/>
      <c r="H73" s="123"/>
      <c r="I73" s="132"/>
      <c r="J73" s="135">
        <f t="shared" si="5"/>
        <v>0</v>
      </c>
      <c r="K73" s="64" t="str">
        <f t="shared" si="0"/>
        <v>0</v>
      </c>
      <c r="L73" s="65" t="str">
        <f t="shared" si="1"/>
        <v>0</v>
      </c>
      <c r="M73" s="55">
        <f>SUMIFS($J:$J,$C:$C,Data!$B$6,$B:$B,$B73)</f>
        <v>0</v>
      </c>
      <c r="N73" s="55">
        <f>SUMIFS($J:$J,$C:$C,Data!$B$7,$B:$B,$B73)</f>
        <v>0</v>
      </c>
      <c r="O73" s="55">
        <f>SUMIFS($J:$J,$C:$C,Data!$B$8,$B:$B,$B73)</f>
        <v>0</v>
      </c>
      <c r="P73" s="55">
        <f t="shared" si="6"/>
        <v>0</v>
      </c>
      <c r="Q73" s="55">
        <f t="shared" si="7"/>
        <v>0</v>
      </c>
      <c r="R73" s="25" t="b">
        <f>AND($L73="A",$C$5=Data!$G$24)</f>
        <v>0</v>
      </c>
      <c r="S73" s="25" t="b">
        <f>AND($L73="A",$C$5=Data!$G$23)</f>
        <v>0</v>
      </c>
      <c r="T73" s="55">
        <f t="shared" si="8"/>
        <v>0</v>
      </c>
      <c r="U73" s="55">
        <f t="shared" si="2"/>
        <v>0</v>
      </c>
      <c r="V73" s="25" t="b">
        <f>AND($L73="B",$C$6=Data!$G$24)</f>
        <v>0</v>
      </c>
      <c r="W73" s="25" t="b">
        <f>AND($L73="B",$C$6=Data!$G$23)</f>
        <v>0</v>
      </c>
      <c r="X73" s="55">
        <f t="shared" si="9"/>
        <v>0</v>
      </c>
      <c r="Y73" s="55">
        <f t="shared" si="3"/>
        <v>0</v>
      </c>
      <c r="Z73" s="25" t="b">
        <f>AND($L73="C",$C$7=Data!$G$24)</f>
        <v>0</v>
      </c>
      <c r="AA73" s="25" t="b">
        <f>AND($L73="C",$C$7=Data!$G$23)</f>
        <v>0</v>
      </c>
      <c r="AB73" s="55">
        <f t="shared" si="10"/>
        <v>0</v>
      </c>
      <c r="AC73" s="55">
        <f t="shared" si="4"/>
        <v>0</v>
      </c>
      <c r="AE73" s="55">
        <f t="shared" si="11"/>
        <v>0</v>
      </c>
      <c r="AG73" s="125" t="b">
        <f>OR(AND($C$5=Data!$G$24,K73="A"),AND($C$6=Data!$G$24,K73="B"),AND($C$7=Data!$G$24,K73="C"))*COUNTIFS(B:B,B73,K:K,K73,B:B,"&lt;&gt;"&amp;"",C:C,"&lt;&gt;"&amp;"")&gt;1</f>
        <v>0</v>
      </c>
      <c r="AH73" s="125" t="b">
        <f t="shared" si="12"/>
        <v>0</v>
      </c>
      <c r="AI73" s="55">
        <f t="shared" si="13"/>
        <v>0</v>
      </c>
    </row>
    <row r="74" spans="1:35" ht="30.75" customHeight="1" x14ac:dyDescent="0.25">
      <c r="A74" s="57"/>
      <c r="B74" s="57"/>
      <c r="C74" s="59"/>
      <c r="D74" s="119"/>
      <c r="E74" s="43"/>
      <c r="F74" s="43"/>
      <c r="G74" s="58"/>
      <c r="H74" s="123"/>
      <c r="I74" s="132"/>
      <c r="J74" s="135">
        <f t="shared" si="5"/>
        <v>0</v>
      </c>
      <c r="K74" s="64" t="str">
        <f t="shared" ref="K74:K137" si="14">IF(C74&lt;&gt;"",VLOOKUP(C74,budgetLine11ext,2,FALSE),"0")</f>
        <v>0</v>
      </c>
      <c r="L74" s="65" t="str">
        <f t="shared" ref="L74:L137" si="15">IF(C74&lt;&gt;"",VLOOKUP(C74,budgetLine11ext,3,FALSE),"0")</f>
        <v>0</v>
      </c>
      <c r="M74" s="55">
        <f>SUMIFS($J:$J,$C:$C,Data!$B$6,$B:$B,$B74)</f>
        <v>0</v>
      </c>
      <c r="N74" s="55">
        <f>SUMIFS($J:$J,$C:$C,Data!$B$7,$B:$B,$B74)</f>
        <v>0</v>
      </c>
      <c r="O74" s="55">
        <f>SUMIFS($J:$J,$C:$C,Data!$B$8,$B:$B,$B74)</f>
        <v>0</v>
      </c>
      <c r="P74" s="55">
        <f t="shared" si="6"/>
        <v>0</v>
      </c>
      <c r="Q74" s="55">
        <f t="shared" si="7"/>
        <v>0</v>
      </c>
      <c r="R74" s="25" t="b">
        <f>AND($L74="A",$C$5=Data!$G$24)</f>
        <v>0</v>
      </c>
      <c r="S74" s="25" t="b">
        <f>AND($L74="A",$C$5=Data!$G$23)</f>
        <v>0</v>
      </c>
      <c r="T74" s="55">
        <f t="shared" si="8"/>
        <v>0</v>
      </c>
      <c r="U74" s="55">
        <f t="shared" ref="U74:U137" si="16">IF(R74,P74*$D$5,0)</f>
        <v>0</v>
      </c>
      <c r="V74" s="25" t="b">
        <f>AND($L74="B",$C$6=Data!$G$24)</f>
        <v>0</v>
      </c>
      <c r="W74" s="25" t="b">
        <f>AND($L74="B",$C$6=Data!$G$23)</f>
        <v>0</v>
      </c>
      <c r="X74" s="55">
        <f t="shared" si="9"/>
        <v>0</v>
      </c>
      <c r="Y74" s="55">
        <f t="shared" ref="Y74:Y137" si="17">IF(V74,Q74*$D$6,0)</f>
        <v>0</v>
      </c>
      <c r="Z74" s="25" t="b">
        <f>AND($L74="C",$C$7=Data!$G$24)</f>
        <v>0</v>
      </c>
      <c r="AA74" s="25" t="b">
        <f>AND($L74="C",$C$7=Data!$G$23)</f>
        <v>0</v>
      </c>
      <c r="AB74" s="55">
        <f t="shared" si="10"/>
        <v>0</v>
      </c>
      <c r="AC74" s="55">
        <f t="shared" ref="AC74:AC137" si="18">IF(Z74,Q74*$D$7,0)</f>
        <v>0</v>
      </c>
      <c r="AE74" s="55">
        <f t="shared" si="11"/>
        <v>0</v>
      </c>
      <c r="AG74" s="125" t="b">
        <f>OR(AND($C$5=Data!$G$24,K74="A"),AND($C$6=Data!$G$24,K74="B"),AND($C$7=Data!$G$24,K74="C"))*COUNTIFS(B:B,B74,K:K,K74,B:B,"&lt;&gt;"&amp;"",C:C,"&lt;&gt;"&amp;"")&gt;1</f>
        <v>0</v>
      </c>
      <c r="AH74" s="125" t="b">
        <f t="shared" si="12"/>
        <v>0</v>
      </c>
      <c r="AI74" s="55">
        <f t="shared" si="13"/>
        <v>0</v>
      </c>
    </row>
    <row r="75" spans="1:35" ht="30.75" customHeight="1" x14ac:dyDescent="0.25">
      <c r="A75" s="57"/>
      <c r="B75" s="57"/>
      <c r="C75" s="59"/>
      <c r="D75" s="119"/>
      <c r="E75" s="43"/>
      <c r="F75" s="43"/>
      <c r="G75" s="58"/>
      <c r="H75" s="123"/>
      <c r="I75" s="132"/>
      <c r="J75" s="135">
        <f t="shared" ref="J75:J138" si="19">AI75</f>
        <v>0</v>
      </c>
      <c r="K75" s="64" t="str">
        <f t="shared" si="14"/>
        <v>0</v>
      </c>
      <c r="L75" s="65" t="str">
        <f t="shared" si="15"/>
        <v>0</v>
      </c>
      <c r="M75" s="55">
        <f>SUMIFS($J:$J,$C:$C,Data!$B$6,$B:$B,$B75)</f>
        <v>0</v>
      </c>
      <c r="N75" s="55">
        <f>SUMIFS($J:$J,$C:$C,Data!$B$7,$B:$B,$B75)</f>
        <v>0</v>
      </c>
      <c r="O75" s="55">
        <f>SUMIFS($J:$J,$C:$C,Data!$B$8,$B:$B,$B75)</f>
        <v>0</v>
      </c>
      <c r="P75" s="55">
        <f t="shared" ref="P75:P138" si="20">M75+N75+O75</f>
        <v>0</v>
      </c>
      <c r="Q75" s="55">
        <f t="shared" ref="Q75:Q138" si="21">SUMIFS(J:J,L:L,"A*",B:B,B75)</f>
        <v>0</v>
      </c>
      <c r="R75" s="25" t="b">
        <f>AND($L75="A",$C$5=Data!$G$24)</f>
        <v>0</v>
      </c>
      <c r="S75" s="25" t="b">
        <f>AND($L75="A",$C$5=Data!$G$23)</f>
        <v>0</v>
      </c>
      <c r="T75" s="55">
        <f t="shared" ref="T75:T138" si="22">IF(S75,$G75*$H75*$I75,0)</f>
        <v>0</v>
      </c>
      <c r="U75" s="55">
        <f t="shared" si="16"/>
        <v>0</v>
      </c>
      <c r="V75" s="25" t="b">
        <f>AND($L75="B",$C$6=Data!$G$24)</f>
        <v>0</v>
      </c>
      <c r="W75" s="25" t="b">
        <f>AND($L75="B",$C$6=Data!$G$23)</f>
        <v>0</v>
      </c>
      <c r="X75" s="55">
        <f t="shared" ref="X75:X138" si="23">IF(W75,$G75*$I75,0)</f>
        <v>0</v>
      </c>
      <c r="Y75" s="55">
        <f t="shared" si="17"/>
        <v>0</v>
      </c>
      <c r="Z75" s="25" t="b">
        <f>AND($L75="C",$C$7=Data!$G$24)</f>
        <v>0</v>
      </c>
      <c r="AA75" s="25" t="b">
        <f>AND($L75="C",$C$7=Data!$G$23)</f>
        <v>0</v>
      </c>
      <c r="AB75" s="55">
        <f t="shared" ref="AB75:AB138" si="24">IF(AA75,$G75*$H75*$I75,0)</f>
        <v>0</v>
      </c>
      <c r="AC75" s="55">
        <f t="shared" si="18"/>
        <v>0</v>
      </c>
      <c r="AE75" s="55">
        <f t="shared" ref="AE75:AE138" si="25">IF(OR(L75="D",L75="E",L75="F"),$G75*$I75,0)</f>
        <v>0</v>
      </c>
      <c r="AG75" s="125" t="b">
        <f>OR(AND($C$5=Data!$G$24,K75="A"),AND($C$6=Data!$G$24,K75="B"),AND($C$7=Data!$G$24,K75="C"))*COUNTIFS(B:B,B75,K:K,K75,B:B,"&lt;&gt;"&amp;"",C:C,"&lt;&gt;"&amp;"")&gt;1</f>
        <v>0</v>
      </c>
      <c r="AH75" s="125" t="b">
        <f t="shared" ref="AH75:AH138" si="26">AND(AND(A75&lt;&gt;"",B75&lt;&gt;""),RIGHT(A75,1)&lt;&gt;MID(B75,3,1))</f>
        <v>0</v>
      </c>
      <c r="AI75" s="55">
        <f t="shared" ref="AI75:AI138" si="27">T75+U75+X75+Y75+AB75+AC75+AE75</f>
        <v>0</v>
      </c>
    </row>
    <row r="76" spans="1:35" ht="30.75" customHeight="1" x14ac:dyDescent="0.25">
      <c r="A76" s="57"/>
      <c r="B76" s="57"/>
      <c r="C76" s="59"/>
      <c r="D76" s="119"/>
      <c r="E76" s="43"/>
      <c r="F76" s="43"/>
      <c r="G76" s="58"/>
      <c r="H76" s="123"/>
      <c r="I76" s="132"/>
      <c r="J76" s="135">
        <f t="shared" si="19"/>
        <v>0</v>
      </c>
      <c r="K76" s="64" t="str">
        <f t="shared" si="14"/>
        <v>0</v>
      </c>
      <c r="L76" s="65" t="str">
        <f t="shared" si="15"/>
        <v>0</v>
      </c>
      <c r="M76" s="55">
        <f>SUMIFS($J:$J,$C:$C,Data!$B$6,$B:$B,$B76)</f>
        <v>0</v>
      </c>
      <c r="N76" s="55">
        <f>SUMIFS($J:$J,$C:$C,Data!$B$7,$B:$B,$B76)</f>
        <v>0</v>
      </c>
      <c r="O76" s="55">
        <f>SUMIFS($J:$J,$C:$C,Data!$B$8,$B:$B,$B76)</f>
        <v>0</v>
      </c>
      <c r="P76" s="55">
        <f t="shared" si="20"/>
        <v>0</v>
      </c>
      <c r="Q76" s="55">
        <f t="shared" si="21"/>
        <v>0</v>
      </c>
      <c r="R76" s="25" t="b">
        <f>AND($L76="A",$C$5=Data!$G$24)</f>
        <v>0</v>
      </c>
      <c r="S76" s="25" t="b">
        <f>AND($L76="A",$C$5=Data!$G$23)</f>
        <v>0</v>
      </c>
      <c r="T76" s="55">
        <f t="shared" si="22"/>
        <v>0</v>
      </c>
      <c r="U76" s="55">
        <f t="shared" si="16"/>
        <v>0</v>
      </c>
      <c r="V76" s="25" t="b">
        <f>AND($L76="B",$C$6=Data!$G$24)</f>
        <v>0</v>
      </c>
      <c r="W76" s="25" t="b">
        <f>AND($L76="B",$C$6=Data!$G$23)</f>
        <v>0</v>
      </c>
      <c r="X76" s="55">
        <f t="shared" si="23"/>
        <v>0</v>
      </c>
      <c r="Y76" s="55">
        <f t="shared" si="17"/>
        <v>0</v>
      </c>
      <c r="Z76" s="25" t="b">
        <f>AND($L76="C",$C$7=Data!$G$24)</f>
        <v>0</v>
      </c>
      <c r="AA76" s="25" t="b">
        <f>AND($L76="C",$C$7=Data!$G$23)</f>
        <v>0</v>
      </c>
      <c r="AB76" s="55">
        <f t="shared" si="24"/>
        <v>0</v>
      </c>
      <c r="AC76" s="55">
        <f t="shared" si="18"/>
        <v>0</v>
      </c>
      <c r="AE76" s="55">
        <f t="shared" si="25"/>
        <v>0</v>
      </c>
      <c r="AG76" s="125" t="b">
        <f>OR(AND($C$5=Data!$G$24,K76="A"),AND($C$6=Data!$G$24,K76="B"),AND($C$7=Data!$G$24,K76="C"))*COUNTIFS(B:B,B76,K:K,K76,B:B,"&lt;&gt;"&amp;"",C:C,"&lt;&gt;"&amp;"")&gt;1</f>
        <v>0</v>
      </c>
      <c r="AH76" s="125" t="b">
        <f t="shared" si="26"/>
        <v>0</v>
      </c>
      <c r="AI76" s="55">
        <f t="shared" si="27"/>
        <v>0</v>
      </c>
    </row>
    <row r="77" spans="1:35" ht="30.75" customHeight="1" x14ac:dyDescent="0.25">
      <c r="A77" s="57"/>
      <c r="B77" s="57"/>
      <c r="C77" s="59"/>
      <c r="D77" s="119"/>
      <c r="E77" s="43"/>
      <c r="F77" s="43"/>
      <c r="G77" s="58"/>
      <c r="H77" s="123"/>
      <c r="I77" s="132"/>
      <c r="J77" s="135">
        <f t="shared" si="19"/>
        <v>0</v>
      </c>
      <c r="K77" s="64" t="str">
        <f t="shared" si="14"/>
        <v>0</v>
      </c>
      <c r="L77" s="65" t="str">
        <f t="shared" si="15"/>
        <v>0</v>
      </c>
      <c r="M77" s="55">
        <f>SUMIFS($J:$J,$C:$C,Data!$B$6,$B:$B,$B77)</f>
        <v>0</v>
      </c>
      <c r="N77" s="55">
        <f>SUMIFS($J:$J,$C:$C,Data!$B$7,$B:$B,$B77)</f>
        <v>0</v>
      </c>
      <c r="O77" s="55">
        <f>SUMIFS($J:$J,$C:$C,Data!$B$8,$B:$B,$B77)</f>
        <v>0</v>
      </c>
      <c r="P77" s="55">
        <f t="shared" si="20"/>
        <v>0</v>
      </c>
      <c r="Q77" s="55">
        <f t="shared" si="21"/>
        <v>0</v>
      </c>
      <c r="R77" s="25" t="b">
        <f>AND($L77="A",$C$5=Data!$G$24)</f>
        <v>0</v>
      </c>
      <c r="S77" s="25" t="b">
        <f>AND($L77="A",$C$5=Data!$G$23)</f>
        <v>0</v>
      </c>
      <c r="T77" s="55">
        <f t="shared" si="22"/>
        <v>0</v>
      </c>
      <c r="U77" s="55">
        <f t="shared" si="16"/>
        <v>0</v>
      </c>
      <c r="V77" s="25" t="b">
        <f>AND($L77="B",$C$6=Data!$G$24)</f>
        <v>0</v>
      </c>
      <c r="W77" s="25" t="b">
        <f>AND($L77="B",$C$6=Data!$G$23)</f>
        <v>0</v>
      </c>
      <c r="X77" s="55">
        <f t="shared" si="23"/>
        <v>0</v>
      </c>
      <c r="Y77" s="55">
        <f t="shared" si="17"/>
        <v>0</v>
      </c>
      <c r="Z77" s="25" t="b">
        <f>AND($L77="C",$C$7=Data!$G$24)</f>
        <v>0</v>
      </c>
      <c r="AA77" s="25" t="b">
        <f>AND($L77="C",$C$7=Data!$G$23)</f>
        <v>0</v>
      </c>
      <c r="AB77" s="55">
        <f t="shared" si="24"/>
        <v>0</v>
      </c>
      <c r="AC77" s="55">
        <f t="shared" si="18"/>
        <v>0</v>
      </c>
      <c r="AE77" s="55">
        <f t="shared" si="25"/>
        <v>0</v>
      </c>
      <c r="AG77" s="125" t="b">
        <f>OR(AND($C$5=Data!$G$24,K77="A"),AND($C$6=Data!$G$24,K77="B"),AND($C$7=Data!$G$24,K77="C"))*COUNTIFS(B:B,B77,K:K,K77,B:B,"&lt;&gt;"&amp;"",C:C,"&lt;&gt;"&amp;"")&gt;1</f>
        <v>0</v>
      </c>
      <c r="AH77" s="125" t="b">
        <f t="shared" si="26"/>
        <v>0</v>
      </c>
      <c r="AI77" s="55">
        <f t="shared" si="27"/>
        <v>0</v>
      </c>
    </row>
    <row r="78" spans="1:35" ht="30.75" customHeight="1" x14ac:dyDescent="0.25">
      <c r="A78" s="57"/>
      <c r="B78" s="57"/>
      <c r="C78" s="59"/>
      <c r="D78" s="119"/>
      <c r="E78" s="43"/>
      <c r="F78" s="43"/>
      <c r="G78" s="58"/>
      <c r="H78" s="123"/>
      <c r="I78" s="132"/>
      <c r="J78" s="135">
        <f t="shared" si="19"/>
        <v>0</v>
      </c>
      <c r="K78" s="64" t="str">
        <f t="shared" si="14"/>
        <v>0</v>
      </c>
      <c r="L78" s="65" t="str">
        <f t="shared" si="15"/>
        <v>0</v>
      </c>
      <c r="M78" s="55">
        <f>SUMIFS($J:$J,$C:$C,Data!$B$6,$B:$B,$B78)</f>
        <v>0</v>
      </c>
      <c r="N78" s="55">
        <f>SUMIFS($J:$J,$C:$C,Data!$B$7,$B:$B,$B78)</f>
        <v>0</v>
      </c>
      <c r="O78" s="55">
        <f>SUMIFS($J:$J,$C:$C,Data!$B$8,$B:$B,$B78)</f>
        <v>0</v>
      </c>
      <c r="P78" s="55">
        <f t="shared" si="20"/>
        <v>0</v>
      </c>
      <c r="Q78" s="55">
        <f t="shared" si="21"/>
        <v>0</v>
      </c>
      <c r="R78" s="25" t="b">
        <f>AND($L78="A",$C$5=Data!$G$24)</f>
        <v>0</v>
      </c>
      <c r="S78" s="25" t="b">
        <f>AND($L78="A",$C$5=Data!$G$23)</f>
        <v>0</v>
      </c>
      <c r="T78" s="55">
        <f t="shared" si="22"/>
        <v>0</v>
      </c>
      <c r="U78" s="55">
        <f t="shared" si="16"/>
        <v>0</v>
      </c>
      <c r="V78" s="25" t="b">
        <f>AND($L78="B",$C$6=Data!$G$24)</f>
        <v>0</v>
      </c>
      <c r="W78" s="25" t="b">
        <f>AND($L78="B",$C$6=Data!$G$23)</f>
        <v>0</v>
      </c>
      <c r="X78" s="55">
        <f t="shared" si="23"/>
        <v>0</v>
      </c>
      <c r="Y78" s="55">
        <f t="shared" si="17"/>
        <v>0</v>
      </c>
      <c r="Z78" s="25" t="b">
        <f>AND($L78="C",$C$7=Data!$G$24)</f>
        <v>0</v>
      </c>
      <c r="AA78" s="25" t="b">
        <f>AND($L78="C",$C$7=Data!$G$23)</f>
        <v>0</v>
      </c>
      <c r="AB78" s="55">
        <f t="shared" si="24"/>
        <v>0</v>
      </c>
      <c r="AC78" s="55">
        <f t="shared" si="18"/>
        <v>0</v>
      </c>
      <c r="AE78" s="55">
        <f t="shared" si="25"/>
        <v>0</v>
      </c>
      <c r="AG78" s="125" t="b">
        <f>OR(AND($C$5=Data!$G$24,K78="A"),AND($C$6=Data!$G$24,K78="B"),AND($C$7=Data!$G$24,K78="C"))*COUNTIFS(B:B,B78,K:K,K78,B:B,"&lt;&gt;"&amp;"",C:C,"&lt;&gt;"&amp;"")&gt;1</f>
        <v>0</v>
      </c>
      <c r="AH78" s="125" t="b">
        <f t="shared" si="26"/>
        <v>0</v>
      </c>
      <c r="AI78" s="55">
        <f t="shared" si="27"/>
        <v>0</v>
      </c>
    </row>
    <row r="79" spans="1:35" ht="30.75" customHeight="1" x14ac:dyDescent="0.25">
      <c r="A79" s="57"/>
      <c r="B79" s="57"/>
      <c r="C79" s="59"/>
      <c r="D79" s="119"/>
      <c r="E79" s="43"/>
      <c r="F79" s="43"/>
      <c r="G79" s="58"/>
      <c r="H79" s="123"/>
      <c r="I79" s="132"/>
      <c r="J79" s="135">
        <f t="shared" si="19"/>
        <v>0</v>
      </c>
      <c r="K79" s="64" t="str">
        <f t="shared" si="14"/>
        <v>0</v>
      </c>
      <c r="L79" s="65" t="str">
        <f t="shared" si="15"/>
        <v>0</v>
      </c>
      <c r="M79" s="55">
        <f>SUMIFS($J:$J,$C:$C,Data!$B$6,$B:$B,$B79)</f>
        <v>0</v>
      </c>
      <c r="N79" s="55">
        <f>SUMIFS($J:$J,$C:$C,Data!$B$7,$B:$B,$B79)</f>
        <v>0</v>
      </c>
      <c r="O79" s="55">
        <f>SUMIFS($J:$J,$C:$C,Data!$B$8,$B:$B,$B79)</f>
        <v>0</v>
      </c>
      <c r="P79" s="55">
        <f t="shared" si="20"/>
        <v>0</v>
      </c>
      <c r="Q79" s="55">
        <f t="shared" si="21"/>
        <v>0</v>
      </c>
      <c r="R79" s="25" t="b">
        <f>AND($L79="A",$C$5=Data!$G$24)</f>
        <v>0</v>
      </c>
      <c r="S79" s="25" t="b">
        <f>AND($L79="A",$C$5=Data!$G$23)</f>
        <v>0</v>
      </c>
      <c r="T79" s="55">
        <f t="shared" si="22"/>
        <v>0</v>
      </c>
      <c r="U79" s="55">
        <f t="shared" si="16"/>
        <v>0</v>
      </c>
      <c r="V79" s="25" t="b">
        <f>AND($L79="B",$C$6=Data!$G$24)</f>
        <v>0</v>
      </c>
      <c r="W79" s="25" t="b">
        <f>AND($L79="B",$C$6=Data!$G$23)</f>
        <v>0</v>
      </c>
      <c r="X79" s="55">
        <f t="shared" si="23"/>
        <v>0</v>
      </c>
      <c r="Y79" s="55">
        <f t="shared" si="17"/>
        <v>0</v>
      </c>
      <c r="Z79" s="25" t="b">
        <f>AND($L79="C",$C$7=Data!$G$24)</f>
        <v>0</v>
      </c>
      <c r="AA79" s="25" t="b">
        <f>AND($L79="C",$C$7=Data!$G$23)</f>
        <v>0</v>
      </c>
      <c r="AB79" s="55">
        <f t="shared" si="24"/>
        <v>0</v>
      </c>
      <c r="AC79" s="55">
        <f t="shared" si="18"/>
        <v>0</v>
      </c>
      <c r="AE79" s="55">
        <f t="shared" si="25"/>
        <v>0</v>
      </c>
      <c r="AG79" s="125" t="b">
        <f>OR(AND($C$5=Data!$G$24,K79="A"),AND($C$6=Data!$G$24,K79="B"),AND($C$7=Data!$G$24,K79="C"))*COUNTIFS(B:B,B79,K:K,K79,B:B,"&lt;&gt;"&amp;"",C:C,"&lt;&gt;"&amp;"")&gt;1</f>
        <v>0</v>
      </c>
      <c r="AH79" s="125" t="b">
        <f t="shared" si="26"/>
        <v>0</v>
      </c>
      <c r="AI79" s="55">
        <f t="shared" si="27"/>
        <v>0</v>
      </c>
    </row>
    <row r="80" spans="1:35" ht="30.75" customHeight="1" x14ac:dyDescent="0.25">
      <c r="A80" s="57"/>
      <c r="B80" s="57"/>
      <c r="C80" s="59"/>
      <c r="D80" s="119"/>
      <c r="E80" s="43"/>
      <c r="F80" s="43"/>
      <c r="G80" s="58"/>
      <c r="H80" s="123"/>
      <c r="I80" s="132"/>
      <c r="J80" s="135">
        <f t="shared" si="19"/>
        <v>0</v>
      </c>
      <c r="K80" s="64" t="str">
        <f t="shared" si="14"/>
        <v>0</v>
      </c>
      <c r="L80" s="65" t="str">
        <f t="shared" si="15"/>
        <v>0</v>
      </c>
      <c r="M80" s="55">
        <f>SUMIFS($J:$J,$C:$C,Data!$B$6,$B:$B,$B80)</f>
        <v>0</v>
      </c>
      <c r="N80" s="55">
        <f>SUMIFS($J:$J,$C:$C,Data!$B$7,$B:$B,$B80)</f>
        <v>0</v>
      </c>
      <c r="O80" s="55">
        <f>SUMIFS($J:$J,$C:$C,Data!$B$8,$B:$B,$B80)</f>
        <v>0</v>
      </c>
      <c r="P80" s="55">
        <f t="shared" si="20"/>
        <v>0</v>
      </c>
      <c r="Q80" s="55">
        <f t="shared" si="21"/>
        <v>0</v>
      </c>
      <c r="R80" s="25" t="b">
        <f>AND($L80="A",$C$5=Data!$G$24)</f>
        <v>0</v>
      </c>
      <c r="S80" s="25" t="b">
        <f>AND($L80="A",$C$5=Data!$G$23)</f>
        <v>0</v>
      </c>
      <c r="T80" s="55">
        <f t="shared" si="22"/>
        <v>0</v>
      </c>
      <c r="U80" s="55">
        <f t="shared" si="16"/>
        <v>0</v>
      </c>
      <c r="V80" s="25" t="b">
        <f>AND($L80="B",$C$6=Data!$G$24)</f>
        <v>0</v>
      </c>
      <c r="W80" s="25" t="b">
        <f>AND($L80="B",$C$6=Data!$G$23)</f>
        <v>0</v>
      </c>
      <c r="X80" s="55">
        <f t="shared" si="23"/>
        <v>0</v>
      </c>
      <c r="Y80" s="55">
        <f t="shared" si="17"/>
        <v>0</v>
      </c>
      <c r="Z80" s="25" t="b">
        <f>AND($L80="C",$C$7=Data!$G$24)</f>
        <v>0</v>
      </c>
      <c r="AA80" s="25" t="b">
        <f>AND($L80="C",$C$7=Data!$G$23)</f>
        <v>0</v>
      </c>
      <c r="AB80" s="55">
        <f t="shared" si="24"/>
        <v>0</v>
      </c>
      <c r="AC80" s="55">
        <f t="shared" si="18"/>
        <v>0</v>
      </c>
      <c r="AE80" s="55">
        <f t="shared" si="25"/>
        <v>0</v>
      </c>
      <c r="AG80" s="125" t="b">
        <f>OR(AND($C$5=Data!$G$24,K80="A"),AND($C$6=Data!$G$24,K80="B"),AND($C$7=Data!$G$24,K80="C"))*COUNTIFS(B:B,B80,K:K,K80,B:B,"&lt;&gt;"&amp;"",C:C,"&lt;&gt;"&amp;"")&gt;1</f>
        <v>0</v>
      </c>
      <c r="AH80" s="125" t="b">
        <f t="shared" si="26"/>
        <v>0</v>
      </c>
      <c r="AI80" s="55">
        <f t="shared" si="27"/>
        <v>0</v>
      </c>
    </row>
    <row r="81" spans="1:35" ht="30.75" customHeight="1" x14ac:dyDescent="0.25">
      <c r="A81" s="57"/>
      <c r="B81" s="57"/>
      <c r="C81" s="59"/>
      <c r="D81" s="119"/>
      <c r="E81" s="43"/>
      <c r="F81" s="43"/>
      <c r="G81" s="58"/>
      <c r="H81" s="123"/>
      <c r="I81" s="132"/>
      <c r="J81" s="135">
        <f t="shared" si="19"/>
        <v>0</v>
      </c>
      <c r="K81" s="64" t="str">
        <f t="shared" si="14"/>
        <v>0</v>
      </c>
      <c r="L81" s="65" t="str">
        <f t="shared" si="15"/>
        <v>0</v>
      </c>
      <c r="M81" s="55">
        <f>SUMIFS($J:$J,$C:$C,Data!$B$6,$B:$B,$B81)</f>
        <v>0</v>
      </c>
      <c r="N81" s="55">
        <f>SUMIFS($J:$J,$C:$C,Data!$B$7,$B:$B,$B81)</f>
        <v>0</v>
      </c>
      <c r="O81" s="55">
        <f>SUMIFS($J:$J,$C:$C,Data!$B$8,$B:$B,$B81)</f>
        <v>0</v>
      </c>
      <c r="P81" s="55">
        <f t="shared" si="20"/>
        <v>0</v>
      </c>
      <c r="Q81" s="55">
        <f t="shared" si="21"/>
        <v>0</v>
      </c>
      <c r="R81" s="25" t="b">
        <f>AND($L81="A",$C$5=Data!$G$24)</f>
        <v>0</v>
      </c>
      <c r="S81" s="25" t="b">
        <f>AND($L81="A",$C$5=Data!$G$23)</f>
        <v>0</v>
      </c>
      <c r="T81" s="55">
        <f t="shared" si="22"/>
        <v>0</v>
      </c>
      <c r="U81" s="55">
        <f t="shared" si="16"/>
        <v>0</v>
      </c>
      <c r="V81" s="25" t="b">
        <f>AND($L81="B",$C$6=Data!$G$24)</f>
        <v>0</v>
      </c>
      <c r="W81" s="25" t="b">
        <f>AND($L81="B",$C$6=Data!$G$23)</f>
        <v>0</v>
      </c>
      <c r="X81" s="55">
        <f t="shared" si="23"/>
        <v>0</v>
      </c>
      <c r="Y81" s="55">
        <f t="shared" si="17"/>
        <v>0</v>
      </c>
      <c r="Z81" s="25" t="b">
        <f>AND($L81="C",$C$7=Data!$G$24)</f>
        <v>0</v>
      </c>
      <c r="AA81" s="25" t="b">
        <f>AND($L81="C",$C$7=Data!$G$23)</f>
        <v>0</v>
      </c>
      <c r="AB81" s="55">
        <f t="shared" si="24"/>
        <v>0</v>
      </c>
      <c r="AC81" s="55">
        <f t="shared" si="18"/>
        <v>0</v>
      </c>
      <c r="AE81" s="55">
        <f t="shared" si="25"/>
        <v>0</v>
      </c>
      <c r="AG81" s="125" t="b">
        <f>OR(AND($C$5=Data!$G$24,K81="A"),AND($C$6=Data!$G$24,K81="B"),AND($C$7=Data!$G$24,K81="C"))*COUNTIFS(B:B,B81,K:K,K81,B:B,"&lt;&gt;"&amp;"",C:C,"&lt;&gt;"&amp;"")&gt;1</f>
        <v>0</v>
      </c>
      <c r="AH81" s="125" t="b">
        <f t="shared" si="26"/>
        <v>0</v>
      </c>
      <c r="AI81" s="55">
        <f t="shared" si="27"/>
        <v>0</v>
      </c>
    </row>
    <row r="82" spans="1:35" ht="30.75" customHeight="1" x14ac:dyDescent="0.25">
      <c r="A82" s="57"/>
      <c r="B82" s="57"/>
      <c r="C82" s="59"/>
      <c r="D82" s="119"/>
      <c r="E82" s="43"/>
      <c r="F82" s="43"/>
      <c r="G82" s="58"/>
      <c r="H82" s="123"/>
      <c r="I82" s="132"/>
      <c r="J82" s="135">
        <f t="shared" si="19"/>
        <v>0</v>
      </c>
      <c r="K82" s="64" t="str">
        <f t="shared" si="14"/>
        <v>0</v>
      </c>
      <c r="L82" s="65" t="str">
        <f t="shared" si="15"/>
        <v>0</v>
      </c>
      <c r="M82" s="55">
        <f>SUMIFS($J:$J,$C:$C,Data!$B$6,$B:$B,$B82)</f>
        <v>0</v>
      </c>
      <c r="N82" s="55">
        <f>SUMIFS($J:$J,$C:$C,Data!$B$7,$B:$B,$B82)</f>
        <v>0</v>
      </c>
      <c r="O82" s="55">
        <f>SUMIFS($J:$J,$C:$C,Data!$B$8,$B:$B,$B82)</f>
        <v>0</v>
      </c>
      <c r="P82" s="55">
        <f t="shared" si="20"/>
        <v>0</v>
      </c>
      <c r="Q82" s="55">
        <f t="shared" si="21"/>
        <v>0</v>
      </c>
      <c r="R82" s="25" t="b">
        <f>AND($L82="A",$C$5=Data!$G$24)</f>
        <v>0</v>
      </c>
      <c r="S82" s="25" t="b">
        <f>AND($L82="A",$C$5=Data!$G$23)</f>
        <v>0</v>
      </c>
      <c r="T82" s="55">
        <f t="shared" si="22"/>
        <v>0</v>
      </c>
      <c r="U82" s="55">
        <f t="shared" si="16"/>
        <v>0</v>
      </c>
      <c r="V82" s="25" t="b">
        <f>AND($L82="B",$C$6=Data!$G$24)</f>
        <v>0</v>
      </c>
      <c r="W82" s="25" t="b">
        <f>AND($L82="B",$C$6=Data!$G$23)</f>
        <v>0</v>
      </c>
      <c r="X82" s="55">
        <f t="shared" si="23"/>
        <v>0</v>
      </c>
      <c r="Y82" s="55">
        <f t="shared" si="17"/>
        <v>0</v>
      </c>
      <c r="Z82" s="25" t="b">
        <f>AND($L82="C",$C$7=Data!$G$24)</f>
        <v>0</v>
      </c>
      <c r="AA82" s="25" t="b">
        <f>AND($L82="C",$C$7=Data!$G$23)</f>
        <v>0</v>
      </c>
      <c r="AB82" s="55">
        <f t="shared" si="24"/>
        <v>0</v>
      </c>
      <c r="AC82" s="55">
        <f t="shared" si="18"/>
        <v>0</v>
      </c>
      <c r="AE82" s="55">
        <f t="shared" si="25"/>
        <v>0</v>
      </c>
      <c r="AG82" s="125" t="b">
        <f>OR(AND($C$5=Data!$G$24,K82="A"),AND($C$6=Data!$G$24,K82="B"),AND($C$7=Data!$G$24,K82="C"))*COUNTIFS(B:B,B82,K:K,K82,B:B,"&lt;&gt;"&amp;"",C:C,"&lt;&gt;"&amp;"")&gt;1</f>
        <v>0</v>
      </c>
      <c r="AH82" s="125" t="b">
        <f t="shared" si="26"/>
        <v>0</v>
      </c>
      <c r="AI82" s="55">
        <f t="shared" si="27"/>
        <v>0</v>
      </c>
    </row>
    <row r="83" spans="1:35" ht="30.75" customHeight="1" x14ac:dyDescent="0.25">
      <c r="A83" s="57"/>
      <c r="B83" s="57"/>
      <c r="C83" s="59"/>
      <c r="D83" s="119"/>
      <c r="E83" s="43"/>
      <c r="F83" s="43"/>
      <c r="G83" s="58"/>
      <c r="H83" s="123"/>
      <c r="I83" s="132"/>
      <c r="J83" s="135">
        <f t="shared" si="19"/>
        <v>0</v>
      </c>
      <c r="K83" s="64" t="str">
        <f t="shared" si="14"/>
        <v>0</v>
      </c>
      <c r="L83" s="65" t="str">
        <f t="shared" si="15"/>
        <v>0</v>
      </c>
      <c r="M83" s="55">
        <f>SUMIFS($J:$J,$C:$C,Data!$B$6,$B:$B,$B83)</f>
        <v>0</v>
      </c>
      <c r="N83" s="55">
        <f>SUMIFS($J:$J,$C:$C,Data!$B$7,$B:$B,$B83)</f>
        <v>0</v>
      </c>
      <c r="O83" s="55">
        <f>SUMIFS($J:$J,$C:$C,Data!$B$8,$B:$B,$B83)</f>
        <v>0</v>
      </c>
      <c r="P83" s="55">
        <f t="shared" si="20"/>
        <v>0</v>
      </c>
      <c r="Q83" s="55">
        <f t="shared" si="21"/>
        <v>0</v>
      </c>
      <c r="R83" s="25" t="b">
        <f>AND($L83="A",$C$5=Data!$G$24)</f>
        <v>0</v>
      </c>
      <c r="S83" s="25" t="b">
        <f>AND($L83="A",$C$5=Data!$G$23)</f>
        <v>0</v>
      </c>
      <c r="T83" s="55">
        <f t="shared" si="22"/>
        <v>0</v>
      </c>
      <c r="U83" s="55">
        <f t="shared" si="16"/>
        <v>0</v>
      </c>
      <c r="V83" s="25" t="b">
        <f>AND($L83="B",$C$6=Data!$G$24)</f>
        <v>0</v>
      </c>
      <c r="W83" s="25" t="b">
        <f>AND($L83="B",$C$6=Data!$G$23)</f>
        <v>0</v>
      </c>
      <c r="X83" s="55">
        <f t="shared" si="23"/>
        <v>0</v>
      </c>
      <c r="Y83" s="55">
        <f t="shared" si="17"/>
        <v>0</v>
      </c>
      <c r="Z83" s="25" t="b">
        <f>AND($L83="C",$C$7=Data!$G$24)</f>
        <v>0</v>
      </c>
      <c r="AA83" s="25" t="b">
        <f>AND($L83="C",$C$7=Data!$G$23)</f>
        <v>0</v>
      </c>
      <c r="AB83" s="55">
        <f t="shared" si="24"/>
        <v>0</v>
      </c>
      <c r="AC83" s="55">
        <f t="shared" si="18"/>
        <v>0</v>
      </c>
      <c r="AE83" s="55">
        <f t="shared" si="25"/>
        <v>0</v>
      </c>
      <c r="AG83" s="125" t="b">
        <f>OR(AND($C$5=Data!$G$24,K83="A"),AND($C$6=Data!$G$24,K83="B"),AND($C$7=Data!$G$24,K83="C"))*COUNTIFS(B:B,B83,K:K,K83,B:B,"&lt;&gt;"&amp;"",C:C,"&lt;&gt;"&amp;"")&gt;1</f>
        <v>0</v>
      </c>
      <c r="AH83" s="125" t="b">
        <f t="shared" si="26"/>
        <v>0</v>
      </c>
      <c r="AI83" s="55">
        <f t="shared" si="27"/>
        <v>0</v>
      </c>
    </row>
    <row r="84" spans="1:35" ht="30.75" customHeight="1" x14ac:dyDescent="0.25">
      <c r="A84" s="57"/>
      <c r="B84" s="57"/>
      <c r="C84" s="59"/>
      <c r="D84" s="119"/>
      <c r="E84" s="43"/>
      <c r="F84" s="43"/>
      <c r="G84" s="58"/>
      <c r="H84" s="123"/>
      <c r="I84" s="132"/>
      <c r="J84" s="135">
        <f t="shared" si="19"/>
        <v>0</v>
      </c>
      <c r="K84" s="64" t="str">
        <f t="shared" si="14"/>
        <v>0</v>
      </c>
      <c r="L84" s="65" t="str">
        <f t="shared" si="15"/>
        <v>0</v>
      </c>
      <c r="M84" s="55">
        <f>SUMIFS($J:$J,$C:$C,Data!$B$6,$B:$B,$B84)</f>
        <v>0</v>
      </c>
      <c r="N84" s="55">
        <f>SUMIFS($J:$J,$C:$C,Data!$B$7,$B:$B,$B84)</f>
        <v>0</v>
      </c>
      <c r="O84" s="55">
        <f>SUMIFS($J:$J,$C:$C,Data!$B$8,$B:$B,$B84)</f>
        <v>0</v>
      </c>
      <c r="P84" s="55">
        <f t="shared" si="20"/>
        <v>0</v>
      </c>
      <c r="Q84" s="55">
        <f t="shared" si="21"/>
        <v>0</v>
      </c>
      <c r="R84" s="25" t="b">
        <f>AND($L84="A",$C$5=Data!$G$24)</f>
        <v>0</v>
      </c>
      <c r="S84" s="25" t="b">
        <f>AND($L84="A",$C$5=Data!$G$23)</f>
        <v>0</v>
      </c>
      <c r="T84" s="55">
        <f t="shared" si="22"/>
        <v>0</v>
      </c>
      <c r="U84" s="55">
        <f t="shared" si="16"/>
        <v>0</v>
      </c>
      <c r="V84" s="25" t="b">
        <f>AND($L84="B",$C$6=Data!$G$24)</f>
        <v>0</v>
      </c>
      <c r="W84" s="25" t="b">
        <f>AND($L84="B",$C$6=Data!$G$23)</f>
        <v>0</v>
      </c>
      <c r="X84" s="55">
        <f t="shared" si="23"/>
        <v>0</v>
      </c>
      <c r="Y84" s="55">
        <f t="shared" si="17"/>
        <v>0</v>
      </c>
      <c r="Z84" s="25" t="b">
        <f>AND($L84="C",$C$7=Data!$G$24)</f>
        <v>0</v>
      </c>
      <c r="AA84" s="25" t="b">
        <f>AND($L84="C",$C$7=Data!$G$23)</f>
        <v>0</v>
      </c>
      <c r="AB84" s="55">
        <f t="shared" si="24"/>
        <v>0</v>
      </c>
      <c r="AC84" s="55">
        <f t="shared" si="18"/>
        <v>0</v>
      </c>
      <c r="AE84" s="55">
        <f t="shared" si="25"/>
        <v>0</v>
      </c>
      <c r="AG84" s="125" t="b">
        <f>OR(AND($C$5=Data!$G$24,K84="A"),AND($C$6=Data!$G$24,K84="B"),AND($C$7=Data!$G$24,K84="C"))*COUNTIFS(B:B,B84,K:K,K84,B:B,"&lt;&gt;"&amp;"",C:C,"&lt;&gt;"&amp;"")&gt;1</f>
        <v>0</v>
      </c>
      <c r="AH84" s="125" t="b">
        <f t="shared" si="26"/>
        <v>0</v>
      </c>
      <c r="AI84" s="55">
        <f t="shared" si="27"/>
        <v>0</v>
      </c>
    </row>
    <row r="85" spans="1:35" ht="30.75" customHeight="1" x14ac:dyDescent="0.25">
      <c r="A85" s="57"/>
      <c r="B85" s="57"/>
      <c r="C85" s="59"/>
      <c r="D85" s="119"/>
      <c r="E85" s="43"/>
      <c r="F85" s="43"/>
      <c r="G85" s="58"/>
      <c r="H85" s="123"/>
      <c r="I85" s="132"/>
      <c r="J85" s="135">
        <f t="shared" si="19"/>
        <v>0</v>
      </c>
      <c r="K85" s="64" t="str">
        <f t="shared" si="14"/>
        <v>0</v>
      </c>
      <c r="L85" s="65" t="str">
        <f t="shared" si="15"/>
        <v>0</v>
      </c>
      <c r="M85" s="55">
        <f>SUMIFS($J:$J,$C:$C,Data!$B$6,$B:$B,$B85)</f>
        <v>0</v>
      </c>
      <c r="N85" s="55">
        <f>SUMIFS($J:$J,$C:$C,Data!$B$7,$B:$B,$B85)</f>
        <v>0</v>
      </c>
      <c r="O85" s="55">
        <f>SUMIFS($J:$J,$C:$C,Data!$B$8,$B:$B,$B85)</f>
        <v>0</v>
      </c>
      <c r="P85" s="55">
        <f t="shared" si="20"/>
        <v>0</v>
      </c>
      <c r="Q85" s="55">
        <f t="shared" si="21"/>
        <v>0</v>
      </c>
      <c r="R85" s="25" t="b">
        <f>AND($L85="A",$C$5=Data!$G$24)</f>
        <v>0</v>
      </c>
      <c r="S85" s="25" t="b">
        <f>AND($L85="A",$C$5=Data!$G$23)</f>
        <v>0</v>
      </c>
      <c r="T85" s="55">
        <f t="shared" si="22"/>
        <v>0</v>
      </c>
      <c r="U85" s="55">
        <f t="shared" si="16"/>
        <v>0</v>
      </c>
      <c r="V85" s="25" t="b">
        <f>AND($L85="B",$C$6=Data!$G$24)</f>
        <v>0</v>
      </c>
      <c r="W85" s="25" t="b">
        <f>AND($L85="B",$C$6=Data!$G$23)</f>
        <v>0</v>
      </c>
      <c r="X85" s="55">
        <f t="shared" si="23"/>
        <v>0</v>
      </c>
      <c r="Y85" s="55">
        <f t="shared" si="17"/>
        <v>0</v>
      </c>
      <c r="Z85" s="25" t="b">
        <f>AND($L85="C",$C$7=Data!$G$24)</f>
        <v>0</v>
      </c>
      <c r="AA85" s="25" t="b">
        <f>AND($L85="C",$C$7=Data!$G$23)</f>
        <v>0</v>
      </c>
      <c r="AB85" s="55">
        <f t="shared" si="24"/>
        <v>0</v>
      </c>
      <c r="AC85" s="55">
        <f t="shared" si="18"/>
        <v>0</v>
      </c>
      <c r="AE85" s="55">
        <f t="shared" si="25"/>
        <v>0</v>
      </c>
      <c r="AG85" s="125" t="b">
        <f>OR(AND($C$5=Data!$G$24,K85="A"),AND($C$6=Data!$G$24,K85="B"),AND($C$7=Data!$G$24,K85="C"))*COUNTIFS(B:B,B85,K:K,K85,B:B,"&lt;&gt;"&amp;"",C:C,"&lt;&gt;"&amp;"")&gt;1</f>
        <v>0</v>
      </c>
      <c r="AH85" s="125" t="b">
        <f t="shared" si="26"/>
        <v>0</v>
      </c>
      <c r="AI85" s="55">
        <f t="shared" si="27"/>
        <v>0</v>
      </c>
    </row>
    <row r="86" spans="1:35" ht="30.75" customHeight="1" x14ac:dyDescent="0.25">
      <c r="A86" s="57"/>
      <c r="B86" s="57"/>
      <c r="C86" s="59"/>
      <c r="D86" s="119"/>
      <c r="E86" s="43"/>
      <c r="F86" s="43"/>
      <c r="G86" s="58"/>
      <c r="H86" s="123"/>
      <c r="I86" s="132"/>
      <c r="J86" s="135">
        <f t="shared" si="19"/>
        <v>0</v>
      </c>
      <c r="K86" s="64" t="str">
        <f t="shared" si="14"/>
        <v>0</v>
      </c>
      <c r="L86" s="65" t="str">
        <f t="shared" si="15"/>
        <v>0</v>
      </c>
      <c r="M86" s="55">
        <f>SUMIFS($J:$J,$C:$C,Data!$B$6,$B:$B,$B86)</f>
        <v>0</v>
      </c>
      <c r="N86" s="55">
        <f>SUMIFS($J:$J,$C:$C,Data!$B$7,$B:$B,$B86)</f>
        <v>0</v>
      </c>
      <c r="O86" s="55">
        <f>SUMIFS($J:$J,$C:$C,Data!$B$8,$B:$B,$B86)</f>
        <v>0</v>
      </c>
      <c r="P86" s="55">
        <f t="shared" si="20"/>
        <v>0</v>
      </c>
      <c r="Q86" s="55">
        <f t="shared" si="21"/>
        <v>0</v>
      </c>
      <c r="R86" s="25" t="b">
        <f>AND($L86="A",$C$5=Data!$G$24)</f>
        <v>0</v>
      </c>
      <c r="S86" s="25" t="b">
        <f>AND($L86="A",$C$5=Data!$G$23)</f>
        <v>0</v>
      </c>
      <c r="T86" s="55">
        <f t="shared" si="22"/>
        <v>0</v>
      </c>
      <c r="U86" s="55">
        <f t="shared" si="16"/>
        <v>0</v>
      </c>
      <c r="V86" s="25" t="b">
        <f>AND($L86="B",$C$6=Data!$G$24)</f>
        <v>0</v>
      </c>
      <c r="W86" s="25" t="b">
        <f>AND($L86="B",$C$6=Data!$G$23)</f>
        <v>0</v>
      </c>
      <c r="X86" s="55">
        <f t="shared" si="23"/>
        <v>0</v>
      </c>
      <c r="Y86" s="55">
        <f t="shared" si="17"/>
        <v>0</v>
      </c>
      <c r="Z86" s="25" t="b">
        <f>AND($L86="C",$C$7=Data!$G$24)</f>
        <v>0</v>
      </c>
      <c r="AA86" s="25" t="b">
        <f>AND($L86="C",$C$7=Data!$G$23)</f>
        <v>0</v>
      </c>
      <c r="AB86" s="55">
        <f t="shared" si="24"/>
        <v>0</v>
      </c>
      <c r="AC86" s="55">
        <f t="shared" si="18"/>
        <v>0</v>
      </c>
      <c r="AE86" s="55">
        <f t="shared" si="25"/>
        <v>0</v>
      </c>
      <c r="AG86" s="125" t="b">
        <f>OR(AND($C$5=Data!$G$24,K86="A"),AND($C$6=Data!$G$24,K86="B"),AND($C$7=Data!$G$24,K86="C"))*COUNTIFS(B:B,B86,K:K,K86,B:B,"&lt;&gt;"&amp;"",C:C,"&lt;&gt;"&amp;"")&gt;1</f>
        <v>0</v>
      </c>
      <c r="AH86" s="125" t="b">
        <f t="shared" si="26"/>
        <v>0</v>
      </c>
      <c r="AI86" s="55">
        <f t="shared" si="27"/>
        <v>0</v>
      </c>
    </row>
    <row r="87" spans="1:35" ht="30.75" customHeight="1" x14ac:dyDescent="0.25">
      <c r="A87" s="57"/>
      <c r="B87" s="57"/>
      <c r="C87" s="59"/>
      <c r="D87" s="119"/>
      <c r="E87" s="43"/>
      <c r="F87" s="43"/>
      <c r="G87" s="58"/>
      <c r="H87" s="123"/>
      <c r="I87" s="132"/>
      <c r="J87" s="135">
        <f t="shared" si="19"/>
        <v>0</v>
      </c>
      <c r="K87" s="64" t="str">
        <f t="shared" si="14"/>
        <v>0</v>
      </c>
      <c r="L87" s="65" t="str">
        <f t="shared" si="15"/>
        <v>0</v>
      </c>
      <c r="M87" s="55">
        <f>SUMIFS($J:$J,$C:$C,Data!$B$6,$B:$B,$B87)</f>
        <v>0</v>
      </c>
      <c r="N87" s="55">
        <f>SUMIFS($J:$J,$C:$C,Data!$B$7,$B:$B,$B87)</f>
        <v>0</v>
      </c>
      <c r="O87" s="55">
        <f>SUMIFS($J:$J,$C:$C,Data!$B$8,$B:$B,$B87)</f>
        <v>0</v>
      </c>
      <c r="P87" s="55">
        <f t="shared" si="20"/>
        <v>0</v>
      </c>
      <c r="Q87" s="55">
        <f t="shared" si="21"/>
        <v>0</v>
      </c>
      <c r="R87" s="25" t="b">
        <f>AND($L87="A",$C$5=Data!$G$24)</f>
        <v>0</v>
      </c>
      <c r="S87" s="25" t="b">
        <f>AND($L87="A",$C$5=Data!$G$23)</f>
        <v>0</v>
      </c>
      <c r="T87" s="55">
        <f t="shared" si="22"/>
        <v>0</v>
      </c>
      <c r="U87" s="55">
        <f t="shared" si="16"/>
        <v>0</v>
      </c>
      <c r="V87" s="25" t="b">
        <f>AND($L87="B",$C$6=Data!$G$24)</f>
        <v>0</v>
      </c>
      <c r="W87" s="25" t="b">
        <f>AND($L87="B",$C$6=Data!$G$23)</f>
        <v>0</v>
      </c>
      <c r="X87" s="55">
        <f t="shared" si="23"/>
        <v>0</v>
      </c>
      <c r="Y87" s="55">
        <f t="shared" si="17"/>
        <v>0</v>
      </c>
      <c r="Z87" s="25" t="b">
        <f>AND($L87="C",$C$7=Data!$G$24)</f>
        <v>0</v>
      </c>
      <c r="AA87" s="25" t="b">
        <f>AND($L87="C",$C$7=Data!$G$23)</f>
        <v>0</v>
      </c>
      <c r="AB87" s="55">
        <f t="shared" si="24"/>
        <v>0</v>
      </c>
      <c r="AC87" s="55">
        <f t="shared" si="18"/>
        <v>0</v>
      </c>
      <c r="AE87" s="55">
        <f t="shared" si="25"/>
        <v>0</v>
      </c>
      <c r="AG87" s="125" t="b">
        <f>OR(AND($C$5=Data!$G$24,K87="A"),AND($C$6=Data!$G$24,K87="B"),AND($C$7=Data!$G$24,K87="C"))*COUNTIFS(B:B,B87,K:K,K87,B:B,"&lt;&gt;"&amp;"",C:C,"&lt;&gt;"&amp;"")&gt;1</f>
        <v>0</v>
      </c>
      <c r="AH87" s="125" t="b">
        <f t="shared" si="26"/>
        <v>0</v>
      </c>
      <c r="AI87" s="55">
        <f t="shared" si="27"/>
        <v>0</v>
      </c>
    </row>
    <row r="88" spans="1:35" ht="30.75" customHeight="1" x14ac:dyDescent="0.25">
      <c r="A88" s="57"/>
      <c r="B88" s="57"/>
      <c r="C88" s="59"/>
      <c r="D88" s="119"/>
      <c r="E88" s="43"/>
      <c r="F88" s="43"/>
      <c r="G88" s="58"/>
      <c r="H88" s="123"/>
      <c r="I88" s="132"/>
      <c r="J88" s="135">
        <f t="shared" si="19"/>
        <v>0</v>
      </c>
      <c r="K88" s="64" t="str">
        <f t="shared" si="14"/>
        <v>0</v>
      </c>
      <c r="L88" s="65" t="str">
        <f t="shared" si="15"/>
        <v>0</v>
      </c>
      <c r="M88" s="55">
        <f>SUMIFS($J:$J,$C:$C,Data!$B$6,$B:$B,$B88)</f>
        <v>0</v>
      </c>
      <c r="N88" s="55">
        <f>SUMIFS($J:$J,$C:$C,Data!$B$7,$B:$B,$B88)</f>
        <v>0</v>
      </c>
      <c r="O88" s="55">
        <f>SUMIFS($J:$J,$C:$C,Data!$B$8,$B:$B,$B88)</f>
        <v>0</v>
      </c>
      <c r="P88" s="55">
        <f t="shared" si="20"/>
        <v>0</v>
      </c>
      <c r="Q88" s="55">
        <f t="shared" si="21"/>
        <v>0</v>
      </c>
      <c r="R88" s="25" t="b">
        <f>AND($L88="A",$C$5=Data!$G$24)</f>
        <v>0</v>
      </c>
      <c r="S88" s="25" t="b">
        <f>AND($L88="A",$C$5=Data!$G$23)</f>
        <v>0</v>
      </c>
      <c r="T88" s="55">
        <f t="shared" si="22"/>
        <v>0</v>
      </c>
      <c r="U88" s="55">
        <f t="shared" si="16"/>
        <v>0</v>
      </c>
      <c r="V88" s="25" t="b">
        <f>AND($L88="B",$C$6=Data!$G$24)</f>
        <v>0</v>
      </c>
      <c r="W88" s="25" t="b">
        <f>AND($L88="B",$C$6=Data!$G$23)</f>
        <v>0</v>
      </c>
      <c r="X88" s="55">
        <f t="shared" si="23"/>
        <v>0</v>
      </c>
      <c r="Y88" s="55">
        <f t="shared" si="17"/>
        <v>0</v>
      </c>
      <c r="Z88" s="25" t="b">
        <f>AND($L88="C",$C$7=Data!$G$24)</f>
        <v>0</v>
      </c>
      <c r="AA88" s="25" t="b">
        <f>AND($L88="C",$C$7=Data!$G$23)</f>
        <v>0</v>
      </c>
      <c r="AB88" s="55">
        <f t="shared" si="24"/>
        <v>0</v>
      </c>
      <c r="AC88" s="55">
        <f t="shared" si="18"/>
        <v>0</v>
      </c>
      <c r="AE88" s="55">
        <f t="shared" si="25"/>
        <v>0</v>
      </c>
      <c r="AG88" s="125" t="b">
        <f>OR(AND($C$5=Data!$G$24,K88="A"),AND($C$6=Data!$G$24,K88="B"),AND($C$7=Data!$G$24,K88="C"))*COUNTIFS(B:B,B88,K:K,K88,B:B,"&lt;&gt;"&amp;"",C:C,"&lt;&gt;"&amp;"")&gt;1</f>
        <v>0</v>
      </c>
      <c r="AH88" s="125" t="b">
        <f t="shared" si="26"/>
        <v>0</v>
      </c>
      <c r="AI88" s="55">
        <f t="shared" si="27"/>
        <v>0</v>
      </c>
    </row>
    <row r="89" spans="1:35" ht="30.75" customHeight="1" x14ac:dyDescent="0.25">
      <c r="A89" s="57"/>
      <c r="B89" s="57"/>
      <c r="C89" s="59"/>
      <c r="D89" s="119"/>
      <c r="E89" s="43"/>
      <c r="F89" s="43"/>
      <c r="G89" s="58"/>
      <c r="H89" s="123"/>
      <c r="I89" s="132"/>
      <c r="J89" s="135">
        <f t="shared" si="19"/>
        <v>0</v>
      </c>
      <c r="K89" s="64" t="str">
        <f t="shared" si="14"/>
        <v>0</v>
      </c>
      <c r="L89" s="65" t="str">
        <f t="shared" si="15"/>
        <v>0</v>
      </c>
      <c r="M89" s="55">
        <f>SUMIFS($J:$J,$C:$C,Data!$B$6,$B:$B,$B89)</f>
        <v>0</v>
      </c>
      <c r="N89" s="55">
        <f>SUMIFS($J:$J,$C:$C,Data!$B$7,$B:$B,$B89)</f>
        <v>0</v>
      </c>
      <c r="O89" s="55">
        <f>SUMIFS($J:$J,$C:$C,Data!$B$8,$B:$B,$B89)</f>
        <v>0</v>
      </c>
      <c r="P89" s="55">
        <f t="shared" si="20"/>
        <v>0</v>
      </c>
      <c r="Q89" s="55">
        <f t="shared" si="21"/>
        <v>0</v>
      </c>
      <c r="R89" s="25" t="b">
        <f>AND($L89="A",$C$5=Data!$G$24)</f>
        <v>0</v>
      </c>
      <c r="S89" s="25" t="b">
        <f>AND($L89="A",$C$5=Data!$G$23)</f>
        <v>0</v>
      </c>
      <c r="T89" s="55">
        <f t="shared" si="22"/>
        <v>0</v>
      </c>
      <c r="U89" s="55">
        <f t="shared" si="16"/>
        <v>0</v>
      </c>
      <c r="V89" s="25" t="b">
        <f>AND($L89="B",$C$6=Data!$G$24)</f>
        <v>0</v>
      </c>
      <c r="W89" s="25" t="b">
        <f>AND($L89="B",$C$6=Data!$G$23)</f>
        <v>0</v>
      </c>
      <c r="X89" s="55">
        <f t="shared" si="23"/>
        <v>0</v>
      </c>
      <c r="Y89" s="55">
        <f t="shared" si="17"/>
        <v>0</v>
      </c>
      <c r="Z89" s="25" t="b">
        <f>AND($L89="C",$C$7=Data!$G$24)</f>
        <v>0</v>
      </c>
      <c r="AA89" s="25" t="b">
        <f>AND($L89="C",$C$7=Data!$G$23)</f>
        <v>0</v>
      </c>
      <c r="AB89" s="55">
        <f t="shared" si="24"/>
        <v>0</v>
      </c>
      <c r="AC89" s="55">
        <f t="shared" si="18"/>
        <v>0</v>
      </c>
      <c r="AE89" s="55">
        <f t="shared" si="25"/>
        <v>0</v>
      </c>
      <c r="AG89" s="125" t="b">
        <f>OR(AND($C$5=Data!$G$24,K89="A"),AND($C$6=Data!$G$24,K89="B"),AND($C$7=Data!$G$24,K89="C"))*COUNTIFS(B:B,B89,K:K,K89,B:B,"&lt;&gt;"&amp;"",C:C,"&lt;&gt;"&amp;"")&gt;1</f>
        <v>0</v>
      </c>
      <c r="AH89" s="125" t="b">
        <f t="shared" si="26"/>
        <v>0</v>
      </c>
      <c r="AI89" s="55">
        <f t="shared" si="27"/>
        <v>0</v>
      </c>
    </row>
    <row r="90" spans="1:35" ht="30.75" customHeight="1" x14ac:dyDescent="0.25">
      <c r="A90" s="57"/>
      <c r="B90" s="57"/>
      <c r="C90" s="59"/>
      <c r="D90" s="119"/>
      <c r="E90" s="43"/>
      <c r="F90" s="43"/>
      <c r="G90" s="58"/>
      <c r="H90" s="123"/>
      <c r="I90" s="132"/>
      <c r="J90" s="135">
        <f t="shared" si="19"/>
        <v>0</v>
      </c>
      <c r="K90" s="64" t="str">
        <f t="shared" si="14"/>
        <v>0</v>
      </c>
      <c r="L90" s="65" t="str">
        <f t="shared" si="15"/>
        <v>0</v>
      </c>
      <c r="M90" s="55">
        <f>SUMIFS($J:$J,$C:$C,Data!$B$6,$B:$B,$B90)</f>
        <v>0</v>
      </c>
      <c r="N90" s="55">
        <f>SUMIFS($J:$J,$C:$C,Data!$B$7,$B:$B,$B90)</f>
        <v>0</v>
      </c>
      <c r="O90" s="55">
        <f>SUMIFS($J:$J,$C:$C,Data!$B$8,$B:$B,$B90)</f>
        <v>0</v>
      </c>
      <c r="P90" s="55">
        <f t="shared" si="20"/>
        <v>0</v>
      </c>
      <c r="Q90" s="55">
        <f t="shared" si="21"/>
        <v>0</v>
      </c>
      <c r="R90" s="25" t="b">
        <f>AND($L90="A",$C$5=Data!$G$24)</f>
        <v>0</v>
      </c>
      <c r="S90" s="25" t="b">
        <f>AND($L90="A",$C$5=Data!$G$23)</f>
        <v>0</v>
      </c>
      <c r="T90" s="55">
        <f t="shared" si="22"/>
        <v>0</v>
      </c>
      <c r="U90" s="55">
        <f t="shared" si="16"/>
        <v>0</v>
      </c>
      <c r="V90" s="25" t="b">
        <f>AND($L90="B",$C$6=Data!$G$24)</f>
        <v>0</v>
      </c>
      <c r="W90" s="25" t="b">
        <f>AND($L90="B",$C$6=Data!$G$23)</f>
        <v>0</v>
      </c>
      <c r="X90" s="55">
        <f t="shared" si="23"/>
        <v>0</v>
      </c>
      <c r="Y90" s="55">
        <f t="shared" si="17"/>
        <v>0</v>
      </c>
      <c r="Z90" s="25" t="b">
        <f>AND($L90="C",$C$7=Data!$G$24)</f>
        <v>0</v>
      </c>
      <c r="AA90" s="25" t="b">
        <f>AND($L90="C",$C$7=Data!$G$23)</f>
        <v>0</v>
      </c>
      <c r="AB90" s="55">
        <f t="shared" si="24"/>
        <v>0</v>
      </c>
      <c r="AC90" s="55">
        <f t="shared" si="18"/>
        <v>0</v>
      </c>
      <c r="AE90" s="55">
        <f t="shared" si="25"/>
        <v>0</v>
      </c>
      <c r="AG90" s="125" t="b">
        <f>OR(AND($C$5=Data!$G$24,K90="A"),AND($C$6=Data!$G$24,K90="B"),AND($C$7=Data!$G$24,K90="C"))*COUNTIFS(B:B,B90,K:K,K90,B:B,"&lt;&gt;"&amp;"",C:C,"&lt;&gt;"&amp;"")&gt;1</f>
        <v>0</v>
      </c>
      <c r="AH90" s="125" t="b">
        <f t="shared" si="26"/>
        <v>0</v>
      </c>
      <c r="AI90" s="55">
        <f t="shared" si="27"/>
        <v>0</v>
      </c>
    </row>
    <row r="91" spans="1:35" ht="30.75" customHeight="1" x14ac:dyDescent="0.25">
      <c r="A91" s="57"/>
      <c r="B91" s="57"/>
      <c r="C91" s="59"/>
      <c r="D91" s="119"/>
      <c r="E91" s="43"/>
      <c r="F91" s="43"/>
      <c r="G91" s="58"/>
      <c r="H91" s="123"/>
      <c r="I91" s="132"/>
      <c r="J91" s="135">
        <f t="shared" si="19"/>
        <v>0</v>
      </c>
      <c r="K91" s="64" t="str">
        <f t="shared" si="14"/>
        <v>0</v>
      </c>
      <c r="L91" s="65" t="str">
        <f t="shared" si="15"/>
        <v>0</v>
      </c>
      <c r="M91" s="55">
        <f>SUMIFS($J:$J,$C:$C,Data!$B$6,$B:$B,$B91)</f>
        <v>0</v>
      </c>
      <c r="N91" s="55">
        <f>SUMIFS($J:$J,$C:$C,Data!$B$7,$B:$B,$B91)</f>
        <v>0</v>
      </c>
      <c r="O91" s="55">
        <f>SUMIFS($J:$J,$C:$C,Data!$B$8,$B:$B,$B91)</f>
        <v>0</v>
      </c>
      <c r="P91" s="55">
        <f t="shared" si="20"/>
        <v>0</v>
      </c>
      <c r="Q91" s="55">
        <f t="shared" si="21"/>
        <v>0</v>
      </c>
      <c r="R91" s="25" t="b">
        <f>AND($L91="A",$C$5=Data!$G$24)</f>
        <v>0</v>
      </c>
      <c r="S91" s="25" t="b">
        <f>AND($L91="A",$C$5=Data!$G$23)</f>
        <v>0</v>
      </c>
      <c r="T91" s="55">
        <f t="shared" si="22"/>
        <v>0</v>
      </c>
      <c r="U91" s="55">
        <f t="shared" si="16"/>
        <v>0</v>
      </c>
      <c r="V91" s="25" t="b">
        <f>AND($L91="B",$C$6=Data!$G$24)</f>
        <v>0</v>
      </c>
      <c r="W91" s="25" t="b">
        <f>AND($L91="B",$C$6=Data!$G$23)</f>
        <v>0</v>
      </c>
      <c r="X91" s="55">
        <f t="shared" si="23"/>
        <v>0</v>
      </c>
      <c r="Y91" s="55">
        <f t="shared" si="17"/>
        <v>0</v>
      </c>
      <c r="Z91" s="25" t="b">
        <f>AND($L91="C",$C$7=Data!$G$24)</f>
        <v>0</v>
      </c>
      <c r="AA91" s="25" t="b">
        <f>AND($L91="C",$C$7=Data!$G$23)</f>
        <v>0</v>
      </c>
      <c r="AB91" s="55">
        <f t="shared" si="24"/>
        <v>0</v>
      </c>
      <c r="AC91" s="55">
        <f t="shared" si="18"/>
        <v>0</v>
      </c>
      <c r="AE91" s="55">
        <f t="shared" si="25"/>
        <v>0</v>
      </c>
      <c r="AG91" s="125" t="b">
        <f>OR(AND($C$5=Data!$G$24,K91="A"),AND($C$6=Data!$G$24,K91="B"),AND($C$7=Data!$G$24,K91="C"))*COUNTIFS(B:B,B91,K:K,K91,B:B,"&lt;&gt;"&amp;"",C:C,"&lt;&gt;"&amp;"")&gt;1</f>
        <v>0</v>
      </c>
      <c r="AH91" s="125" t="b">
        <f t="shared" si="26"/>
        <v>0</v>
      </c>
      <c r="AI91" s="55">
        <f t="shared" si="27"/>
        <v>0</v>
      </c>
    </row>
    <row r="92" spans="1:35" ht="30.75" customHeight="1" x14ac:dyDescent="0.25">
      <c r="A92" s="57"/>
      <c r="B92" s="57"/>
      <c r="C92" s="59"/>
      <c r="D92" s="119"/>
      <c r="E92" s="43"/>
      <c r="F92" s="43"/>
      <c r="G92" s="58"/>
      <c r="H92" s="123"/>
      <c r="I92" s="132"/>
      <c r="J92" s="135">
        <f t="shared" si="19"/>
        <v>0</v>
      </c>
      <c r="K92" s="64" t="str">
        <f t="shared" si="14"/>
        <v>0</v>
      </c>
      <c r="L92" s="65" t="str">
        <f t="shared" si="15"/>
        <v>0</v>
      </c>
      <c r="M92" s="55">
        <f>SUMIFS($J:$J,$C:$C,Data!$B$6,$B:$B,$B92)</f>
        <v>0</v>
      </c>
      <c r="N92" s="55">
        <f>SUMIFS($J:$J,$C:$C,Data!$B$7,$B:$B,$B92)</f>
        <v>0</v>
      </c>
      <c r="O92" s="55">
        <f>SUMIFS($J:$J,$C:$C,Data!$B$8,$B:$B,$B92)</f>
        <v>0</v>
      </c>
      <c r="P92" s="55">
        <f t="shared" si="20"/>
        <v>0</v>
      </c>
      <c r="Q92" s="55">
        <f t="shared" si="21"/>
        <v>0</v>
      </c>
      <c r="R92" s="25" t="b">
        <f>AND($L92="A",$C$5=Data!$G$24)</f>
        <v>0</v>
      </c>
      <c r="S92" s="25" t="b">
        <f>AND($L92="A",$C$5=Data!$G$23)</f>
        <v>0</v>
      </c>
      <c r="T92" s="55">
        <f t="shared" si="22"/>
        <v>0</v>
      </c>
      <c r="U92" s="55">
        <f t="shared" si="16"/>
        <v>0</v>
      </c>
      <c r="V92" s="25" t="b">
        <f>AND($L92="B",$C$6=Data!$G$24)</f>
        <v>0</v>
      </c>
      <c r="W92" s="25" t="b">
        <f>AND($L92="B",$C$6=Data!$G$23)</f>
        <v>0</v>
      </c>
      <c r="X92" s="55">
        <f t="shared" si="23"/>
        <v>0</v>
      </c>
      <c r="Y92" s="55">
        <f t="shared" si="17"/>
        <v>0</v>
      </c>
      <c r="Z92" s="25" t="b">
        <f>AND($L92="C",$C$7=Data!$G$24)</f>
        <v>0</v>
      </c>
      <c r="AA92" s="25" t="b">
        <f>AND($L92="C",$C$7=Data!$G$23)</f>
        <v>0</v>
      </c>
      <c r="AB92" s="55">
        <f t="shared" si="24"/>
        <v>0</v>
      </c>
      <c r="AC92" s="55">
        <f t="shared" si="18"/>
        <v>0</v>
      </c>
      <c r="AE92" s="55">
        <f t="shared" si="25"/>
        <v>0</v>
      </c>
      <c r="AG92" s="125" t="b">
        <f>OR(AND($C$5=Data!$G$24,K92="A"),AND($C$6=Data!$G$24,K92="B"),AND($C$7=Data!$G$24,K92="C"))*COUNTIFS(B:B,B92,K:K,K92,B:B,"&lt;&gt;"&amp;"",C:C,"&lt;&gt;"&amp;"")&gt;1</f>
        <v>0</v>
      </c>
      <c r="AH92" s="125" t="b">
        <f t="shared" si="26"/>
        <v>0</v>
      </c>
      <c r="AI92" s="55">
        <f t="shared" si="27"/>
        <v>0</v>
      </c>
    </row>
    <row r="93" spans="1:35" ht="30.75" customHeight="1" x14ac:dyDescent="0.25">
      <c r="A93" s="57"/>
      <c r="B93" s="57"/>
      <c r="C93" s="59"/>
      <c r="D93" s="119"/>
      <c r="E93" s="43"/>
      <c r="F93" s="43"/>
      <c r="G93" s="58"/>
      <c r="H93" s="123"/>
      <c r="I93" s="132"/>
      <c r="J93" s="135">
        <f t="shared" si="19"/>
        <v>0</v>
      </c>
      <c r="K93" s="64" t="str">
        <f t="shared" si="14"/>
        <v>0</v>
      </c>
      <c r="L93" s="65" t="str">
        <f t="shared" si="15"/>
        <v>0</v>
      </c>
      <c r="M93" s="55">
        <f>SUMIFS($J:$J,$C:$C,Data!$B$6,$B:$B,$B93)</f>
        <v>0</v>
      </c>
      <c r="N93" s="55">
        <f>SUMIFS($J:$J,$C:$C,Data!$B$7,$B:$B,$B93)</f>
        <v>0</v>
      </c>
      <c r="O93" s="55">
        <f>SUMIFS($J:$J,$C:$C,Data!$B$8,$B:$B,$B93)</f>
        <v>0</v>
      </c>
      <c r="P93" s="55">
        <f t="shared" si="20"/>
        <v>0</v>
      </c>
      <c r="Q93" s="55">
        <f t="shared" si="21"/>
        <v>0</v>
      </c>
      <c r="R93" s="25" t="b">
        <f>AND($L93="A",$C$5=Data!$G$24)</f>
        <v>0</v>
      </c>
      <c r="S93" s="25" t="b">
        <f>AND($L93="A",$C$5=Data!$G$23)</f>
        <v>0</v>
      </c>
      <c r="T93" s="55">
        <f t="shared" si="22"/>
        <v>0</v>
      </c>
      <c r="U93" s="55">
        <f t="shared" si="16"/>
        <v>0</v>
      </c>
      <c r="V93" s="25" t="b">
        <f>AND($L93="B",$C$6=Data!$G$24)</f>
        <v>0</v>
      </c>
      <c r="W93" s="25" t="b">
        <f>AND($L93="B",$C$6=Data!$G$23)</f>
        <v>0</v>
      </c>
      <c r="X93" s="55">
        <f t="shared" si="23"/>
        <v>0</v>
      </c>
      <c r="Y93" s="55">
        <f t="shared" si="17"/>
        <v>0</v>
      </c>
      <c r="Z93" s="25" t="b">
        <f>AND($L93="C",$C$7=Data!$G$24)</f>
        <v>0</v>
      </c>
      <c r="AA93" s="25" t="b">
        <f>AND($L93="C",$C$7=Data!$G$23)</f>
        <v>0</v>
      </c>
      <c r="AB93" s="55">
        <f t="shared" si="24"/>
        <v>0</v>
      </c>
      <c r="AC93" s="55">
        <f t="shared" si="18"/>
        <v>0</v>
      </c>
      <c r="AE93" s="55">
        <f t="shared" si="25"/>
        <v>0</v>
      </c>
      <c r="AG93" s="125" t="b">
        <f>OR(AND($C$5=Data!$G$24,K93="A"),AND($C$6=Data!$G$24,K93="B"),AND($C$7=Data!$G$24,K93="C"))*COUNTIFS(B:B,B93,K:K,K93,B:B,"&lt;&gt;"&amp;"",C:C,"&lt;&gt;"&amp;"")&gt;1</f>
        <v>0</v>
      </c>
      <c r="AH93" s="125" t="b">
        <f t="shared" si="26"/>
        <v>0</v>
      </c>
      <c r="AI93" s="55">
        <f t="shared" si="27"/>
        <v>0</v>
      </c>
    </row>
    <row r="94" spans="1:35" ht="30.75" customHeight="1" x14ac:dyDescent="0.25">
      <c r="A94" s="57"/>
      <c r="B94" s="57"/>
      <c r="C94" s="59"/>
      <c r="D94" s="119"/>
      <c r="E94" s="43"/>
      <c r="F94" s="43"/>
      <c r="G94" s="58"/>
      <c r="H94" s="123"/>
      <c r="I94" s="132"/>
      <c r="J94" s="135">
        <f t="shared" si="19"/>
        <v>0</v>
      </c>
      <c r="K94" s="64" t="str">
        <f t="shared" si="14"/>
        <v>0</v>
      </c>
      <c r="L94" s="65" t="str">
        <f t="shared" si="15"/>
        <v>0</v>
      </c>
      <c r="M94" s="55">
        <f>SUMIFS($J:$J,$C:$C,Data!$B$6,$B:$B,$B94)</f>
        <v>0</v>
      </c>
      <c r="N94" s="55">
        <f>SUMIFS($J:$J,$C:$C,Data!$B$7,$B:$B,$B94)</f>
        <v>0</v>
      </c>
      <c r="O94" s="55">
        <f>SUMIFS($J:$J,$C:$C,Data!$B$8,$B:$B,$B94)</f>
        <v>0</v>
      </c>
      <c r="P94" s="55">
        <f t="shared" si="20"/>
        <v>0</v>
      </c>
      <c r="Q94" s="55">
        <f t="shared" si="21"/>
        <v>0</v>
      </c>
      <c r="R94" s="25" t="b">
        <f>AND($L94="A",$C$5=Data!$G$24)</f>
        <v>0</v>
      </c>
      <c r="S94" s="25" t="b">
        <f>AND($L94="A",$C$5=Data!$G$23)</f>
        <v>0</v>
      </c>
      <c r="T94" s="55">
        <f t="shared" si="22"/>
        <v>0</v>
      </c>
      <c r="U94" s="55">
        <f t="shared" si="16"/>
        <v>0</v>
      </c>
      <c r="V94" s="25" t="b">
        <f>AND($L94="B",$C$6=Data!$G$24)</f>
        <v>0</v>
      </c>
      <c r="W94" s="25" t="b">
        <f>AND($L94="B",$C$6=Data!$G$23)</f>
        <v>0</v>
      </c>
      <c r="X94" s="55">
        <f t="shared" si="23"/>
        <v>0</v>
      </c>
      <c r="Y94" s="55">
        <f t="shared" si="17"/>
        <v>0</v>
      </c>
      <c r="Z94" s="25" t="b">
        <f>AND($L94="C",$C$7=Data!$G$24)</f>
        <v>0</v>
      </c>
      <c r="AA94" s="25" t="b">
        <f>AND($L94="C",$C$7=Data!$G$23)</f>
        <v>0</v>
      </c>
      <c r="AB94" s="55">
        <f t="shared" si="24"/>
        <v>0</v>
      </c>
      <c r="AC94" s="55">
        <f t="shared" si="18"/>
        <v>0</v>
      </c>
      <c r="AE94" s="55">
        <f t="shared" si="25"/>
        <v>0</v>
      </c>
      <c r="AG94" s="125" t="b">
        <f>OR(AND($C$5=Data!$G$24,K94="A"),AND($C$6=Data!$G$24,K94="B"),AND($C$7=Data!$G$24,K94="C"))*COUNTIFS(B:B,B94,K:K,K94,B:B,"&lt;&gt;"&amp;"",C:C,"&lt;&gt;"&amp;"")&gt;1</f>
        <v>0</v>
      </c>
      <c r="AH94" s="125" t="b">
        <f t="shared" si="26"/>
        <v>0</v>
      </c>
      <c r="AI94" s="55">
        <f t="shared" si="27"/>
        <v>0</v>
      </c>
    </row>
    <row r="95" spans="1:35" ht="30.75" customHeight="1" x14ac:dyDescent="0.25">
      <c r="A95" s="57"/>
      <c r="B95" s="57"/>
      <c r="C95" s="59"/>
      <c r="D95" s="119"/>
      <c r="E95" s="43"/>
      <c r="F95" s="43"/>
      <c r="G95" s="58"/>
      <c r="H95" s="123"/>
      <c r="I95" s="132"/>
      <c r="J95" s="135">
        <f t="shared" si="19"/>
        <v>0</v>
      </c>
      <c r="K95" s="64" t="str">
        <f t="shared" si="14"/>
        <v>0</v>
      </c>
      <c r="L95" s="65" t="str">
        <f t="shared" si="15"/>
        <v>0</v>
      </c>
      <c r="M95" s="55">
        <f>SUMIFS($J:$J,$C:$C,Data!$B$6,$B:$B,$B95)</f>
        <v>0</v>
      </c>
      <c r="N95" s="55">
        <f>SUMIFS($J:$J,$C:$C,Data!$B$7,$B:$B,$B95)</f>
        <v>0</v>
      </c>
      <c r="O95" s="55">
        <f>SUMIFS($J:$J,$C:$C,Data!$B$8,$B:$B,$B95)</f>
        <v>0</v>
      </c>
      <c r="P95" s="55">
        <f t="shared" si="20"/>
        <v>0</v>
      </c>
      <c r="Q95" s="55">
        <f t="shared" si="21"/>
        <v>0</v>
      </c>
      <c r="R95" s="25" t="b">
        <f>AND($L95="A",$C$5=Data!$G$24)</f>
        <v>0</v>
      </c>
      <c r="S95" s="25" t="b">
        <f>AND($L95="A",$C$5=Data!$G$23)</f>
        <v>0</v>
      </c>
      <c r="T95" s="55">
        <f t="shared" si="22"/>
        <v>0</v>
      </c>
      <c r="U95" s="55">
        <f t="shared" si="16"/>
        <v>0</v>
      </c>
      <c r="V95" s="25" t="b">
        <f>AND($L95="B",$C$6=Data!$G$24)</f>
        <v>0</v>
      </c>
      <c r="W95" s="25" t="b">
        <f>AND($L95="B",$C$6=Data!$G$23)</f>
        <v>0</v>
      </c>
      <c r="X95" s="55">
        <f t="shared" si="23"/>
        <v>0</v>
      </c>
      <c r="Y95" s="55">
        <f t="shared" si="17"/>
        <v>0</v>
      </c>
      <c r="Z95" s="25" t="b">
        <f>AND($L95="C",$C$7=Data!$G$24)</f>
        <v>0</v>
      </c>
      <c r="AA95" s="25" t="b">
        <f>AND($L95="C",$C$7=Data!$G$23)</f>
        <v>0</v>
      </c>
      <c r="AB95" s="55">
        <f t="shared" si="24"/>
        <v>0</v>
      </c>
      <c r="AC95" s="55">
        <f t="shared" si="18"/>
        <v>0</v>
      </c>
      <c r="AE95" s="55">
        <f t="shared" si="25"/>
        <v>0</v>
      </c>
      <c r="AG95" s="125" t="b">
        <f>OR(AND($C$5=Data!$G$24,K95="A"),AND($C$6=Data!$G$24,K95="B"),AND($C$7=Data!$G$24,K95="C"))*COUNTIFS(B:B,B95,K:K,K95,B:B,"&lt;&gt;"&amp;"",C:C,"&lt;&gt;"&amp;"")&gt;1</f>
        <v>0</v>
      </c>
      <c r="AH95" s="125" t="b">
        <f t="shared" si="26"/>
        <v>0</v>
      </c>
      <c r="AI95" s="55">
        <f t="shared" si="27"/>
        <v>0</v>
      </c>
    </row>
    <row r="96" spans="1:35" ht="30.75" customHeight="1" x14ac:dyDescent="0.25">
      <c r="A96" s="57"/>
      <c r="B96" s="57"/>
      <c r="C96" s="59"/>
      <c r="D96" s="119"/>
      <c r="E96" s="43"/>
      <c r="F96" s="43"/>
      <c r="G96" s="58"/>
      <c r="H96" s="123"/>
      <c r="I96" s="132"/>
      <c r="J96" s="135">
        <f t="shared" si="19"/>
        <v>0</v>
      </c>
      <c r="K96" s="64" t="str">
        <f t="shared" si="14"/>
        <v>0</v>
      </c>
      <c r="L96" s="65" t="str">
        <f t="shared" si="15"/>
        <v>0</v>
      </c>
      <c r="M96" s="55">
        <f>SUMIFS($J:$J,$C:$C,Data!$B$6,$B:$B,$B96)</f>
        <v>0</v>
      </c>
      <c r="N96" s="55">
        <f>SUMIFS($J:$J,$C:$C,Data!$B$7,$B:$B,$B96)</f>
        <v>0</v>
      </c>
      <c r="O96" s="55">
        <f>SUMIFS($J:$J,$C:$C,Data!$B$8,$B:$B,$B96)</f>
        <v>0</v>
      </c>
      <c r="P96" s="55">
        <f t="shared" si="20"/>
        <v>0</v>
      </c>
      <c r="Q96" s="55">
        <f t="shared" si="21"/>
        <v>0</v>
      </c>
      <c r="R96" s="25" t="b">
        <f>AND($L96="A",$C$5=Data!$G$24)</f>
        <v>0</v>
      </c>
      <c r="S96" s="25" t="b">
        <f>AND($L96="A",$C$5=Data!$G$23)</f>
        <v>0</v>
      </c>
      <c r="T96" s="55">
        <f t="shared" si="22"/>
        <v>0</v>
      </c>
      <c r="U96" s="55">
        <f t="shared" si="16"/>
        <v>0</v>
      </c>
      <c r="V96" s="25" t="b">
        <f>AND($L96="B",$C$6=Data!$G$24)</f>
        <v>0</v>
      </c>
      <c r="W96" s="25" t="b">
        <f>AND($L96="B",$C$6=Data!$G$23)</f>
        <v>0</v>
      </c>
      <c r="X96" s="55">
        <f t="shared" si="23"/>
        <v>0</v>
      </c>
      <c r="Y96" s="55">
        <f t="shared" si="17"/>
        <v>0</v>
      </c>
      <c r="Z96" s="25" t="b">
        <f>AND($L96="C",$C$7=Data!$G$24)</f>
        <v>0</v>
      </c>
      <c r="AA96" s="25" t="b">
        <f>AND($L96="C",$C$7=Data!$G$23)</f>
        <v>0</v>
      </c>
      <c r="AB96" s="55">
        <f t="shared" si="24"/>
        <v>0</v>
      </c>
      <c r="AC96" s="55">
        <f t="shared" si="18"/>
        <v>0</v>
      </c>
      <c r="AE96" s="55">
        <f t="shared" si="25"/>
        <v>0</v>
      </c>
      <c r="AG96" s="125" t="b">
        <f>OR(AND($C$5=Data!$G$24,K96="A"),AND($C$6=Data!$G$24,K96="B"),AND($C$7=Data!$G$24,K96="C"))*COUNTIFS(B:B,B96,K:K,K96,B:B,"&lt;&gt;"&amp;"",C:C,"&lt;&gt;"&amp;"")&gt;1</f>
        <v>0</v>
      </c>
      <c r="AH96" s="125" t="b">
        <f t="shared" si="26"/>
        <v>0</v>
      </c>
      <c r="AI96" s="55">
        <f t="shared" si="27"/>
        <v>0</v>
      </c>
    </row>
    <row r="97" spans="1:35" ht="30.75" customHeight="1" x14ac:dyDescent="0.25">
      <c r="A97" s="57"/>
      <c r="B97" s="57"/>
      <c r="C97" s="59"/>
      <c r="D97" s="119"/>
      <c r="E97" s="43"/>
      <c r="F97" s="43"/>
      <c r="G97" s="58"/>
      <c r="H97" s="123"/>
      <c r="I97" s="132"/>
      <c r="J97" s="135">
        <f t="shared" si="19"/>
        <v>0</v>
      </c>
      <c r="K97" s="64" t="str">
        <f t="shared" si="14"/>
        <v>0</v>
      </c>
      <c r="L97" s="65" t="str">
        <f t="shared" si="15"/>
        <v>0</v>
      </c>
      <c r="M97" s="55">
        <f>SUMIFS($J:$J,$C:$C,Data!$B$6,$B:$B,$B97)</f>
        <v>0</v>
      </c>
      <c r="N97" s="55">
        <f>SUMIFS($J:$J,$C:$C,Data!$B$7,$B:$B,$B97)</f>
        <v>0</v>
      </c>
      <c r="O97" s="55">
        <f>SUMIFS($J:$J,$C:$C,Data!$B$8,$B:$B,$B97)</f>
        <v>0</v>
      </c>
      <c r="P97" s="55">
        <f t="shared" si="20"/>
        <v>0</v>
      </c>
      <c r="Q97" s="55">
        <f t="shared" si="21"/>
        <v>0</v>
      </c>
      <c r="R97" s="25" t="b">
        <f>AND($L97="A",$C$5=Data!$G$24)</f>
        <v>0</v>
      </c>
      <c r="S97" s="25" t="b">
        <f>AND($L97="A",$C$5=Data!$G$23)</f>
        <v>0</v>
      </c>
      <c r="T97" s="55">
        <f t="shared" si="22"/>
        <v>0</v>
      </c>
      <c r="U97" s="55">
        <f t="shared" si="16"/>
        <v>0</v>
      </c>
      <c r="V97" s="25" t="b">
        <f>AND($L97="B",$C$6=Data!$G$24)</f>
        <v>0</v>
      </c>
      <c r="W97" s="25" t="b">
        <f>AND($L97="B",$C$6=Data!$G$23)</f>
        <v>0</v>
      </c>
      <c r="X97" s="55">
        <f t="shared" si="23"/>
        <v>0</v>
      </c>
      <c r="Y97" s="55">
        <f t="shared" si="17"/>
        <v>0</v>
      </c>
      <c r="Z97" s="25" t="b">
        <f>AND($L97="C",$C$7=Data!$G$24)</f>
        <v>0</v>
      </c>
      <c r="AA97" s="25" t="b">
        <f>AND($L97="C",$C$7=Data!$G$23)</f>
        <v>0</v>
      </c>
      <c r="AB97" s="55">
        <f t="shared" si="24"/>
        <v>0</v>
      </c>
      <c r="AC97" s="55">
        <f t="shared" si="18"/>
        <v>0</v>
      </c>
      <c r="AE97" s="55">
        <f t="shared" si="25"/>
        <v>0</v>
      </c>
      <c r="AG97" s="125" t="b">
        <f>OR(AND($C$5=Data!$G$24,K97="A"),AND($C$6=Data!$G$24,K97="B"),AND($C$7=Data!$G$24,K97="C"))*COUNTIFS(B:B,B97,K:K,K97,B:B,"&lt;&gt;"&amp;"",C:C,"&lt;&gt;"&amp;"")&gt;1</f>
        <v>0</v>
      </c>
      <c r="AH97" s="125" t="b">
        <f t="shared" si="26"/>
        <v>0</v>
      </c>
      <c r="AI97" s="55">
        <f t="shared" si="27"/>
        <v>0</v>
      </c>
    </row>
    <row r="98" spans="1:35" ht="30.75" customHeight="1" x14ac:dyDescent="0.25">
      <c r="A98" s="57"/>
      <c r="B98" s="57"/>
      <c r="C98" s="59"/>
      <c r="D98" s="119"/>
      <c r="E98" s="43"/>
      <c r="F98" s="43"/>
      <c r="G98" s="58"/>
      <c r="H98" s="123"/>
      <c r="I98" s="132"/>
      <c r="J98" s="135">
        <f t="shared" si="19"/>
        <v>0</v>
      </c>
      <c r="K98" s="64" t="str">
        <f t="shared" si="14"/>
        <v>0</v>
      </c>
      <c r="L98" s="65" t="str">
        <f t="shared" si="15"/>
        <v>0</v>
      </c>
      <c r="M98" s="55">
        <f>SUMIFS($J:$J,$C:$C,Data!$B$6,$B:$B,$B98)</f>
        <v>0</v>
      </c>
      <c r="N98" s="55">
        <f>SUMIFS($J:$J,$C:$C,Data!$B$7,$B:$B,$B98)</f>
        <v>0</v>
      </c>
      <c r="O98" s="55">
        <f>SUMIFS($J:$J,$C:$C,Data!$B$8,$B:$B,$B98)</f>
        <v>0</v>
      </c>
      <c r="P98" s="55">
        <f t="shared" si="20"/>
        <v>0</v>
      </c>
      <c r="Q98" s="55">
        <f t="shared" si="21"/>
        <v>0</v>
      </c>
      <c r="R98" s="25" t="b">
        <f>AND($L98="A",$C$5=Data!$G$24)</f>
        <v>0</v>
      </c>
      <c r="S98" s="25" t="b">
        <f>AND($L98="A",$C$5=Data!$G$23)</f>
        <v>0</v>
      </c>
      <c r="T98" s="55">
        <f t="shared" si="22"/>
        <v>0</v>
      </c>
      <c r="U98" s="55">
        <f t="shared" si="16"/>
        <v>0</v>
      </c>
      <c r="V98" s="25" t="b">
        <f>AND($L98="B",$C$6=Data!$G$24)</f>
        <v>0</v>
      </c>
      <c r="W98" s="25" t="b">
        <f>AND($L98="B",$C$6=Data!$G$23)</f>
        <v>0</v>
      </c>
      <c r="X98" s="55">
        <f t="shared" si="23"/>
        <v>0</v>
      </c>
      <c r="Y98" s="55">
        <f t="shared" si="17"/>
        <v>0</v>
      </c>
      <c r="Z98" s="25" t="b">
        <f>AND($L98="C",$C$7=Data!$G$24)</f>
        <v>0</v>
      </c>
      <c r="AA98" s="25" t="b">
        <f>AND($L98="C",$C$7=Data!$G$23)</f>
        <v>0</v>
      </c>
      <c r="AB98" s="55">
        <f t="shared" si="24"/>
        <v>0</v>
      </c>
      <c r="AC98" s="55">
        <f t="shared" si="18"/>
        <v>0</v>
      </c>
      <c r="AE98" s="55">
        <f t="shared" si="25"/>
        <v>0</v>
      </c>
      <c r="AG98" s="125" t="b">
        <f>OR(AND($C$5=Data!$G$24,K98="A"),AND($C$6=Data!$G$24,K98="B"),AND($C$7=Data!$G$24,K98="C"))*COUNTIFS(B:B,B98,K:K,K98,B:B,"&lt;&gt;"&amp;"",C:C,"&lt;&gt;"&amp;"")&gt;1</f>
        <v>0</v>
      </c>
      <c r="AH98" s="125" t="b">
        <f t="shared" si="26"/>
        <v>0</v>
      </c>
      <c r="AI98" s="55">
        <f t="shared" si="27"/>
        <v>0</v>
      </c>
    </row>
    <row r="99" spans="1:35" ht="30.75" customHeight="1" x14ac:dyDescent="0.25">
      <c r="A99" s="57"/>
      <c r="B99" s="57"/>
      <c r="C99" s="59"/>
      <c r="D99" s="119"/>
      <c r="E99" s="43"/>
      <c r="F99" s="43"/>
      <c r="G99" s="58"/>
      <c r="H99" s="123"/>
      <c r="I99" s="132"/>
      <c r="J99" s="135">
        <f t="shared" si="19"/>
        <v>0</v>
      </c>
      <c r="K99" s="64" t="str">
        <f t="shared" si="14"/>
        <v>0</v>
      </c>
      <c r="L99" s="65" t="str">
        <f t="shared" si="15"/>
        <v>0</v>
      </c>
      <c r="M99" s="55">
        <f>SUMIFS($J:$J,$C:$C,Data!$B$6,$B:$B,$B99)</f>
        <v>0</v>
      </c>
      <c r="N99" s="55">
        <f>SUMIFS($J:$J,$C:$C,Data!$B$7,$B:$B,$B99)</f>
        <v>0</v>
      </c>
      <c r="O99" s="55">
        <f>SUMIFS($J:$J,$C:$C,Data!$B$8,$B:$B,$B99)</f>
        <v>0</v>
      </c>
      <c r="P99" s="55">
        <f t="shared" si="20"/>
        <v>0</v>
      </c>
      <c r="Q99" s="55">
        <f t="shared" si="21"/>
        <v>0</v>
      </c>
      <c r="R99" s="25" t="b">
        <f>AND($L99="A",$C$5=Data!$G$24)</f>
        <v>0</v>
      </c>
      <c r="S99" s="25" t="b">
        <f>AND($L99="A",$C$5=Data!$G$23)</f>
        <v>0</v>
      </c>
      <c r="T99" s="55">
        <f t="shared" si="22"/>
        <v>0</v>
      </c>
      <c r="U99" s="55">
        <f t="shared" si="16"/>
        <v>0</v>
      </c>
      <c r="V99" s="25" t="b">
        <f>AND($L99="B",$C$6=Data!$G$24)</f>
        <v>0</v>
      </c>
      <c r="W99" s="25" t="b">
        <f>AND($L99="B",$C$6=Data!$G$23)</f>
        <v>0</v>
      </c>
      <c r="X99" s="55">
        <f t="shared" si="23"/>
        <v>0</v>
      </c>
      <c r="Y99" s="55">
        <f t="shared" si="17"/>
        <v>0</v>
      </c>
      <c r="Z99" s="25" t="b">
        <f>AND($L99="C",$C$7=Data!$G$24)</f>
        <v>0</v>
      </c>
      <c r="AA99" s="25" t="b">
        <f>AND($L99="C",$C$7=Data!$G$23)</f>
        <v>0</v>
      </c>
      <c r="AB99" s="55">
        <f t="shared" si="24"/>
        <v>0</v>
      </c>
      <c r="AC99" s="55">
        <f t="shared" si="18"/>
        <v>0</v>
      </c>
      <c r="AE99" s="55">
        <f t="shared" si="25"/>
        <v>0</v>
      </c>
      <c r="AG99" s="125" t="b">
        <f>OR(AND($C$5=Data!$G$24,K99="A"),AND($C$6=Data!$G$24,K99="B"),AND($C$7=Data!$G$24,K99="C"))*COUNTIFS(B:B,B99,K:K,K99,B:B,"&lt;&gt;"&amp;"",C:C,"&lt;&gt;"&amp;"")&gt;1</f>
        <v>0</v>
      </c>
      <c r="AH99" s="125" t="b">
        <f t="shared" si="26"/>
        <v>0</v>
      </c>
      <c r="AI99" s="55">
        <f t="shared" si="27"/>
        <v>0</v>
      </c>
    </row>
    <row r="100" spans="1:35" ht="30.75" customHeight="1" x14ac:dyDescent="0.25">
      <c r="A100" s="57"/>
      <c r="B100" s="57"/>
      <c r="C100" s="59"/>
      <c r="D100" s="119"/>
      <c r="E100" s="43"/>
      <c r="F100" s="43"/>
      <c r="G100" s="58"/>
      <c r="H100" s="123"/>
      <c r="I100" s="132"/>
      <c r="J100" s="135">
        <f t="shared" si="19"/>
        <v>0</v>
      </c>
      <c r="K100" s="64" t="str">
        <f t="shared" si="14"/>
        <v>0</v>
      </c>
      <c r="L100" s="65" t="str">
        <f t="shared" si="15"/>
        <v>0</v>
      </c>
      <c r="M100" s="55">
        <f>SUMIFS($J:$J,$C:$C,Data!$B$6,$B:$B,$B100)</f>
        <v>0</v>
      </c>
      <c r="N100" s="55">
        <f>SUMIFS($J:$J,$C:$C,Data!$B$7,$B:$B,$B100)</f>
        <v>0</v>
      </c>
      <c r="O100" s="55">
        <f>SUMIFS($J:$J,$C:$C,Data!$B$8,$B:$B,$B100)</f>
        <v>0</v>
      </c>
      <c r="P100" s="55">
        <f t="shared" si="20"/>
        <v>0</v>
      </c>
      <c r="Q100" s="55">
        <f t="shared" si="21"/>
        <v>0</v>
      </c>
      <c r="R100" s="25" t="b">
        <f>AND($L100="A",$C$5=Data!$G$24)</f>
        <v>0</v>
      </c>
      <c r="S100" s="25" t="b">
        <f>AND($L100="A",$C$5=Data!$G$23)</f>
        <v>0</v>
      </c>
      <c r="T100" s="55">
        <f t="shared" si="22"/>
        <v>0</v>
      </c>
      <c r="U100" s="55">
        <f t="shared" si="16"/>
        <v>0</v>
      </c>
      <c r="V100" s="25" t="b">
        <f>AND($L100="B",$C$6=Data!$G$24)</f>
        <v>0</v>
      </c>
      <c r="W100" s="25" t="b">
        <f>AND($L100="B",$C$6=Data!$G$23)</f>
        <v>0</v>
      </c>
      <c r="X100" s="55">
        <f t="shared" si="23"/>
        <v>0</v>
      </c>
      <c r="Y100" s="55">
        <f t="shared" si="17"/>
        <v>0</v>
      </c>
      <c r="Z100" s="25" t="b">
        <f>AND($L100="C",$C$7=Data!$G$24)</f>
        <v>0</v>
      </c>
      <c r="AA100" s="25" t="b">
        <f>AND($L100="C",$C$7=Data!$G$23)</f>
        <v>0</v>
      </c>
      <c r="AB100" s="55">
        <f t="shared" si="24"/>
        <v>0</v>
      </c>
      <c r="AC100" s="55">
        <f t="shared" si="18"/>
        <v>0</v>
      </c>
      <c r="AE100" s="55">
        <f t="shared" si="25"/>
        <v>0</v>
      </c>
      <c r="AG100" s="125" t="b">
        <f>OR(AND($C$5=Data!$G$24,K100="A"),AND($C$6=Data!$G$24,K100="B"),AND($C$7=Data!$G$24,K100="C"))*COUNTIFS(B:B,B100,K:K,K100,B:B,"&lt;&gt;"&amp;"",C:C,"&lt;&gt;"&amp;"")&gt;1</f>
        <v>0</v>
      </c>
      <c r="AH100" s="125" t="b">
        <f t="shared" si="26"/>
        <v>0</v>
      </c>
      <c r="AI100" s="55">
        <f t="shared" si="27"/>
        <v>0</v>
      </c>
    </row>
    <row r="101" spans="1:35" ht="30.75" customHeight="1" x14ac:dyDescent="0.25">
      <c r="A101" s="57"/>
      <c r="B101" s="57"/>
      <c r="C101" s="59"/>
      <c r="D101" s="119"/>
      <c r="E101" s="43"/>
      <c r="F101" s="43"/>
      <c r="G101" s="58"/>
      <c r="H101" s="123"/>
      <c r="I101" s="132"/>
      <c r="J101" s="135">
        <f t="shared" si="19"/>
        <v>0</v>
      </c>
      <c r="K101" s="64" t="str">
        <f t="shared" si="14"/>
        <v>0</v>
      </c>
      <c r="L101" s="65" t="str">
        <f t="shared" si="15"/>
        <v>0</v>
      </c>
      <c r="M101" s="55">
        <f>SUMIFS($J:$J,$C:$C,Data!$B$6,$B:$B,$B101)</f>
        <v>0</v>
      </c>
      <c r="N101" s="55">
        <f>SUMIFS($J:$J,$C:$C,Data!$B$7,$B:$B,$B101)</f>
        <v>0</v>
      </c>
      <c r="O101" s="55">
        <f>SUMIFS($J:$J,$C:$C,Data!$B$8,$B:$B,$B101)</f>
        <v>0</v>
      </c>
      <c r="P101" s="55">
        <f t="shared" si="20"/>
        <v>0</v>
      </c>
      <c r="Q101" s="55">
        <f t="shared" si="21"/>
        <v>0</v>
      </c>
      <c r="R101" s="25" t="b">
        <f>AND($L101="A",$C$5=Data!$G$24)</f>
        <v>0</v>
      </c>
      <c r="S101" s="25" t="b">
        <f>AND($L101="A",$C$5=Data!$G$23)</f>
        <v>0</v>
      </c>
      <c r="T101" s="55">
        <f t="shared" si="22"/>
        <v>0</v>
      </c>
      <c r="U101" s="55">
        <f t="shared" si="16"/>
        <v>0</v>
      </c>
      <c r="V101" s="25" t="b">
        <f>AND($L101="B",$C$6=Data!$G$24)</f>
        <v>0</v>
      </c>
      <c r="W101" s="25" t="b">
        <f>AND($L101="B",$C$6=Data!$G$23)</f>
        <v>0</v>
      </c>
      <c r="X101" s="55">
        <f t="shared" si="23"/>
        <v>0</v>
      </c>
      <c r="Y101" s="55">
        <f t="shared" si="17"/>
        <v>0</v>
      </c>
      <c r="Z101" s="25" t="b">
        <f>AND($L101="C",$C$7=Data!$G$24)</f>
        <v>0</v>
      </c>
      <c r="AA101" s="25" t="b">
        <f>AND($L101="C",$C$7=Data!$G$23)</f>
        <v>0</v>
      </c>
      <c r="AB101" s="55">
        <f t="shared" si="24"/>
        <v>0</v>
      </c>
      <c r="AC101" s="55">
        <f t="shared" si="18"/>
        <v>0</v>
      </c>
      <c r="AE101" s="55">
        <f t="shared" si="25"/>
        <v>0</v>
      </c>
      <c r="AG101" s="125" t="b">
        <f>OR(AND($C$5=Data!$G$24,K101="A"),AND($C$6=Data!$G$24,K101="B"),AND($C$7=Data!$G$24,K101="C"))*COUNTIFS(B:B,B101,K:K,K101,B:B,"&lt;&gt;"&amp;"",C:C,"&lt;&gt;"&amp;"")&gt;1</f>
        <v>0</v>
      </c>
      <c r="AH101" s="125" t="b">
        <f t="shared" si="26"/>
        <v>0</v>
      </c>
      <c r="AI101" s="55">
        <f t="shared" si="27"/>
        <v>0</v>
      </c>
    </row>
    <row r="102" spans="1:35" ht="30.75" customHeight="1" x14ac:dyDescent="0.25">
      <c r="A102" s="57"/>
      <c r="B102" s="57"/>
      <c r="C102" s="59"/>
      <c r="D102" s="119"/>
      <c r="E102" s="43"/>
      <c r="F102" s="43"/>
      <c r="G102" s="58"/>
      <c r="H102" s="123"/>
      <c r="I102" s="132"/>
      <c r="J102" s="135">
        <f t="shared" si="19"/>
        <v>0</v>
      </c>
      <c r="K102" s="64" t="str">
        <f t="shared" si="14"/>
        <v>0</v>
      </c>
      <c r="L102" s="65" t="str">
        <f t="shared" si="15"/>
        <v>0</v>
      </c>
      <c r="M102" s="55">
        <f>SUMIFS($J:$J,$C:$C,Data!$B$6,$B:$B,$B102)</f>
        <v>0</v>
      </c>
      <c r="N102" s="55">
        <f>SUMIFS($J:$J,$C:$C,Data!$B$7,$B:$B,$B102)</f>
        <v>0</v>
      </c>
      <c r="O102" s="55">
        <f>SUMIFS($J:$J,$C:$C,Data!$B$8,$B:$B,$B102)</f>
        <v>0</v>
      </c>
      <c r="P102" s="55">
        <f t="shared" si="20"/>
        <v>0</v>
      </c>
      <c r="Q102" s="55">
        <f t="shared" si="21"/>
        <v>0</v>
      </c>
      <c r="R102" s="25" t="b">
        <f>AND($L102="A",$C$5=Data!$G$24)</f>
        <v>0</v>
      </c>
      <c r="S102" s="25" t="b">
        <f>AND($L102="A",$C$5=Data!$G$23)</f>
        <v>0</v>
      </c>
      <c r="T102" s="55">
        <f t="shared" si="22"/>
        <v>0</v>
      </c>
      <c r="U102" s="55">
        <f t="shared" si="16"/>
        <v>0</v>
      </c>
      <c r="V102" s="25" t="b">
        <f>AND($L102="B",$C$6=Data!$G$24)</f>
        <v>0</v>
      </c>
      <c r="W102" s="25" t="b">
        <f>AND($L102="B",$C$6=Data!$G$23)</f>
        <v>0</v>
      </c>
      <c r="X102" s="55">
        <f t="shared" si="23"/>
        <v>0</v>
      </c>
      <c r="Y102" s="55">
        <f t="shared" si="17"/>
        <v>0</v>
      </c>
      <c r="Z102" s="25" t="b">
        <f>AND($L102="C",$C$7=Data!$G$24)</f>
        <v>0</v>
      </c>
      <c r="AA102" s="25" t="b">
        <f>AND($L102="C",$C$7=Data!$G$23)</f>
        <v>0</v>
      </c>
      <c r="AB102" s="55">
        <f t="shared" si="24"/>
        <v>0</v>
      </c>
      <c r="AC102" s="55">
        <f t="shared" si="18"/>
        <v>0</v>
      </c>
      <c r="AE102" s="55">
        <f t="shared" si="25"/>
        <v>0</v>
      </c>
      <c r="AG102" s="125" t="b">
        <f>OR(AND($C$5=Data!$G$24,K102="A"),AND($C$6=Data!$G$24,K102="B"),AND($C$7=Data!$G$24,K102="C"))*COUNTIFS(B:B,B102,K:K,K102,B:B,"&lt;&gt;"&amp;"",C:C,"&lt;&gt;"&amp;"")&gt;1</f>
        <v>0</v>
      </c>
      <c r="AH102" s="125" t="b">
        <f t="shared" si="26"/>
        <v>0</v>
      </c>
      <c r="AI102" s="55">
        <f t="shared" si="27"/>
        <v>0</v>
      </c>
    </row>
    <row r="103" spans="1:35" ht="30.75" customHeight="1" x14ac:dyDescent="0.25">
      <c r="A103" s="57"/>
      <c r="B103" s="57"/>
      <c r="C103" s="59"/>
      <c r="D103" s="119"/>
      <c r="E103" s="43"/>
      <c r="F103" s="43"/>
      <c r="G103" s="58"/>
      <c r="H103" s="123"/>
      <c r="I103" s="132"/>
      <c r="J103" s="135">
        <f t="shared" si="19"/>
        <v>0</v>
      </c>
      <c r="K103" s="64" t="str">
        <f t="shared" si="14"/>
        <v>0</v>
      </c>
      <c r="L103" s="65" t="str">
        <f t="shared" si="15"/>
        <v>0</v>
      </c>
      <c r="M103" s="55">
        <f>SUMIFS($J:$J,$C:$C,Data!$B$6,$B:$B,$B103)</f>
        <v>0</v>
      </c>
      <c r="N103" s="55">
        <f>SUMIFS($J:$J,$C:$C,Data!$B$7,$B:$B,$B103)</f>
        <v>0</v>
      </c>
      <c r="O103" s="55">
        <f>SUMIFS($J:$J,$C:$C,Data!$B$8,$B:$B,$B103)</f>
        <v>0</v>
      </c>
      <c r="P103" s="55">
        <f t="shared" si="20"/>
        <v>0</v>
      </c>
      <c r="Q103" s="55">
        <f t="shared" si="21"/>
        <v>0</v>
      </c>
      <c r="R103" s="25" t="b">
        <f>AND($L103="A",$C$5=Data!$G$24)</f>
        <v>0</v>
      </c>
      <c r="S103" s="25" t="b">
        <f>AND($L103="A",$C$5=Data!$G$23)</f>
        <v>0</v>
      </c>
      <c r="T103" s="55">
        <f t="shared" si="22"/>
        <v>0</v>
      </c>
      <c r="U103" s="55">
        <f t="shared" si="16"/>
        <v>0</v>
      </c>
      <c r="V103" s="25" t="b">
        <f>AND($L103="B",$C$6=Data!$G$24)</f>
        <v>0</v>
      </c>
      <c r="W103" s="25" t="b">
        <f>AND($L103="B",$C$6=Data!$G$23)</f>
        <v>0</v>
      </c>
      <c r="X103" s="55">
        <f t="shared" si="23"/>
        <v>0</v>
      </c>
      <c r="Y103" s="55">
        <f t="shared" si="17"/>
        <v>0</v>
      </c>
      <c r="Z103" s="25" t="b">
        <f>AND($L103="C",$C$7=Data!$G$24)</f>
        <v>0</v>
      </c>
      <c r="AA103" s="25" t="b">
        <f>AND($L103="C",$C$7=Data!$G$23)</f>
        <v>0</v>
      </c>
      <c r="AB103" s="55">
        <f t="shared" si="24"/>
        <v>0</v>
      </c>
      <c r="AC103" s="55">
        <f t="shared" si="18"/>
        <v>0</v>
      </c>
      <c r="AE103" s="55">
        <f t="shared" si="25"/>
        <v>0</v>
      </c>
      <c r="AG103" s="125" t="b">
        <f>OR(AND($C$5=Data!$G$24,K103="A"),AND($C$6=Data!$G$24,K103="B"),AND($C$7=Data!$G$24,K103="C"))*COUNTIFS(B:B,B103,K:K,K103,B:B,"&lt;&gt;"&amp;"",C:C,"&lt;&gt;"&amp;"")&gt;1</f>
        <v>0</v>
      </c>
      <c r="AH103" s="125" t="b">
        <f t="shared" si="26"/>
        <v>0</v>
      </c>
      <c r="AI103" s="55">
        <f t="shared" si="27"/>
        <v>0</v>
      </c>
    </row>
    <row r="104" spans="1:35" ht="30.75" customHeight="1" x14ac:dyDescent="0.25">
      <c r="A104" s="57"/>
      <c r="B104" s="57"/>
      <c r="C104" s="59"/>
      <c r="D104" s="119"/>
      <c r="E104" s="43"/>
      <c r="F104" s="43"/>
      <c r="G104" s="58"/>
      <c r="H104" s="123"/>
      <c r="I104" s="132"/>
      <c r="J104" s="135">
        <f t="shared" si="19"/>
        <v>0</v>
      </c>
      <c r="K104" s="64" t="str">
        <f t="shared" si="14"/>
        <v>0</v>
      </c>
      <c r="L104" s="65" t="str">
        <f t="shared" si="15"/>
        <v>0</v>
      </c>
      <c r="M104" s="55">
        <f>SUMIFS($J:$J,$C:$C,Data!$B$6,$B:$B,$B104)</f>
        <v>0</v>
      </c>
      <c r="N104" s="55">
        <f>SUMIFS($J:$J,$C:$C,Data!$B$7,$B:$B,$B104)</f>
        <v>0</v>
      </c>
      <c r="O104" s="55">
        <f>SUMIFS($J:$J,$C:$C,Data!$B$8,$B:$B,$B104)</f>
        <v>0</v>
      </c>
      <c r="P104" s="55">
        <f t="shared" si="20"/>
        <v>0</v>
      </c>
      <c r="Q104" s="55">
        <f t="shared" si="21"/>
        <v>0</v>
      </c>
      <c r="R104" s="25" t="b">
        <f>AND($L104="A",$C$5=Data!$G$24)</f>
        <v>0</v>
      </c>
      <c r="S104" s="25" t="b">
        <f>AND($L104="A",$C$5=Data!$G$23)</f>
        <v>0</v>
      </c>
      <c r="T104" s="55">
        <f t="shared" si="22"/>
        <v>0</v>
      </c>
      <c r="U104" s="55">
        <f t="shared" si="16"/>
        <v>0</v>
      </c>
      <c r="V104" s="25" t="b">
        <f>AND($L104="B",$C$6=Data!$G$24)</f>
        <v>0</v>
      </c>
      <c r="W104" s="25" t="b">
        <f>AND($L104="B",$C$6=Data!$G$23)</f>
        <v>0</v>
      </c>
      <c r="X104" s="55">
        <f t="shared" si="23"/>
        <v>0</v>
      </c>
      <c r="Y104" s="55">
        <f t="shared" si="17"/>
        <v>0</v>
      </c>
      <c r="Z104" s="25" t="b">
        <f>AND($L104="C",$C$7=Data!$G$24)</f>
        <v>0</v>
      </c>
      <c r="AA104" s="25" t="b">
        <f>AND($L104="C",$C$7=Data!$G$23)</f>
        <v>0</v>
      </c>
      <c r="AB104" s="55">
        <f t="shared" si="24"/>
        <v>0</v>
      </c>
      <c r="AC104" s="55">
        <f t="shared" si="18"/>
        <v>0</v>
      </c>
      <c r="AE104" s="55">
        <f t="shared" si="25"/>
        <v>0</v>
      </c>
      <c r="AG104" s="125" t="b">
        <f>OR(AND($C$5=Data!$G$24,K104="A"),AND($C$6=Data!$G$24,K104="B"),AND($C$7=Data!$G$24,K104="C"))*COUNTIFS(B:B,B104,K:K,K104,B:B,"&lt;&gt;"&amp;"",C:C,"&lt;&gt;"&amp;"")&gt;1</f>
        <v>0</v>
      </c>
      <c r="AH104" s="125" t="b">
        <f t="shared" si="26"/>
        <v>0</v>
      </c>
      <c r="AI104" s="55">
        <f t="shared" si="27"/>
        <v>0</v>
      </c>
    </row>
    <row r="105" spans="1:35" ht="30.75" customHeight="1" x14ac:dyDescent="0.25">
      <c r="A105" s="57"/>
      <c r="B105" s="57"/>
      <c r="C105" s="59"/>
      <c r="D105" s="119"/>
      <c r="E105" s="43"/>
      <c r="F105" s="43"/>
      <c r="G105" s="58"/>
      <c r="H105" s="123"/>
      <c r="I105" s="132"/>
      <c r="J105" s="135">
        <f t="shared" si="19"/>
        <v>0</v>
      </c>
      <c r="K105" s="64" t="str">
        <f t="shared" si="14"/>
        <v>0</v>
      </c>
      <c r="L105" s="65" t="str">
        <f t="shared" si="15"/>
        <v>0</v>
      </c>
      <c r="M105" s="55">
        <f>SUMIFS($J:$J,$C:$C,Data!$B$6,$B:$B,$B105)</f>
        <v>0</v>
      </c>
      <c r="N105" s="55">
        <f>SUMIFS($J:$J,$C:$C,Data!$B$7,$B:$B,$B105)</f>
        <v>0</v>
      </c>
      <c r="O105" s="55">
        <f>SUMIFS($J:$J,$C:$C,Data!$B$8,$B:$B,$B105)</f>
        <v>0</v>
      </c>
      <c r="P105" s="55">
        <f t="shared" si="20"/>
        <v>0</v>
      </c>
      <c r="Q105" s="55">
        <f t="shared" si="21"/>
        <v>0</v>
      </c>
      <c r="R105" s="25" t="b">
        <f>AND($L105="A",$C$5=Data!$G$24)</f>
        <v>0</v>
      </c>
      <c r="S105" s="25" t="b">
        <f>AND($L105="A",$C$5=Data!$G$23)</f>
        <v>0</v>
      </c>
      <c r="T105" s="55">
        <f t="shared" si="22"/>
        <v>0</v>
      </c>
      <c r="U105" s="55">
        <f t="shared" si="16"/>
        <v>0</v>
      </c>
      <c r="V105" s="25" t="b">
        <f>AND($L105="B",$C$6=Data!$G$24)</f>
        <v>0</v>
      </c>
      <c r="W105" s="25" t="b">
        <f>AND($L105="B",$C$6=Data!$G$23)</f>
        <v>0</v>
      </c>
      <c r="X105" s="55">
        <f t="shared" si="23"/>
        <v>0</v>
      </c>
      <c r="Y105" s="55">
        <f t="shared" si="17"/>
        <v>0</v>
      </c>
      <c r="Z105" s="25" t="b">
        <f>AND($L105="C",$C$7=Data!$G$24)</f>
        <v>0</v>
      </c>
      <c r="AA105" s="25" t="b">
        <f>AND($L105="C",$C$7=Data!$G$23)</f>
        <v>0</v>
      </c>
      <c r="AB105" s="55">
        <f t="shared" si="24"/>
        <v>0</v>
      </c>
      <c r="AC105" s="55">
        <f t="shared" si="18"/>
        <v>0</v>
      </c>
      <c r="AE105" s="55">
        <f t="shared" si="25"/>
        <v>0</v>
      </c>
      <c r="AG105" s="125" t="b">
        <f>OR(AND($C$5=Data!$G$24,K105="A"),AND($C$6=Data!$G$24,K105="B"),AND($C$7=Data!$G$24,K105="C"))*COUNTIFS(B:B,B105,K:K,K105,B:B,"&lt;&gt;"&amp;"",C:C,"&lt;&gt;"&amp;"")&gt;1</f>
        <v>0</v>
      </c>
      <c r="AH105" s="125" t="b">
        <f t="shared" si="26"/>
        <v>0</v>
      </c>
      <c r="AI105" s="55">
        <f t="shared" si="27"/>
        <v>0</v>
      </c>
    </row>
    <row r="106" spans="1:35" ht="30.75" customHeight="1" x14ac:dyDescent="0.25">
      <c r="A106" s="57"/>
      <c r="B106" s="57"/>
      <c r="C106" s="59"/>
      <c r="D106" s="119"/>
      <c r="E106" s="43"/>
      <c r="F106" s="43"/>
      <c r="G106" s="58"/>
      <c r="H106" s="123"/>
      <c r="I106" s="132"/>
      <c r="J106" s="135">
        <f t="shared" si="19"/>
        <v>0</v>
      </c>
      <c r="K106" s="64" t="str">
        <f t="shared" si="14"/>
        <v>0</v>
      </c>
      <c r="L106" s="65" t="str">
        <f t="shared" si="15"/>
        <v>0</v>
      </c>
      <c r="M106" s="55">
        <f>SUMIFS($J:$J,$C:$C,Data!$B$6,$B:$B,$B106)</f>
        <v>0</v>
      </c>
      <c r="N106" s="55">
        <f>SUMIFS($J:$J,$C:$C,Data!$B$7,$B:$B,$B106)</f>
        <v>0</v>
      </c>
      <c r="O106" s="55">
        <f>SUMIFS($J:$J,$C:$C,Data!$B$8,$B:$B,$B106)</f>
        <v>0</v>
      </c>
      <c r="P106" s="55">
        <f t="shared" si="20"/>
        <v>0</v>
      </c>
      <c r="Q106" s="55">
        <f t="shared" si="21"/>
        <v>0</v>
      </c>
      <c r="R106" s="25" t="b">
        <f>AND($L106="A",$C$5=Data!$G$24)</f>
        <v>0</v>
      </c>
      <c r="S106" s="25" t="b">
        <f>AND($L106="A",$C$5=Data!$G$23)</f>
        <v>0</v>
      </c>
      <c r="T106" s="55">
        <f t="shared" si="22"/>
        <v>0</v>
      </c>
      <c r="U106" s="55">
        <f t="shared" si="16"/>
        <v>0</v>
      </c>
      <c r="V106" s="25" t="b">
        <f>AND($L106="B",$C$6=Data!$G$24)</f>
        <v>0</v>
      </c>
      <c r="W106" s="25" t="b">
        <f>AND($L106="B",$C$6=Data!$G$23)</f>
        <v>0</v>
      </c>
      <c r="X106" s="55">
        <f t="shared" si="23"/>
        <v>0</v>
      </c>
      <c r="Y106" s="55">
        <f t="shared" si="17"/>
        <v>0</v>
      </c>
      <c r="Z106" s="25" t="b">
        <f>AND($L106="C",$C$7=Data!$G$24)</f>
        <v>0</v>
      </c>
      <c r="AA106" s="25" t="b">
        <f>AND($L106="C",$C$7=Data!$G$23)</f>
        <v>0</v>
      </c>
      <c r="AB106" s="55">
        <f t="shared" si="24"/>
        <v>0</v>
      </c>
      <c r="AC106" s="55">
        <f t="shared" si="18"/>
        <v>0</v>
      </c>
      <c r="AE106" s="55">
        <f t="shared" si="25"/>
        <v>0</v>
      </c>
      <c r="AG106" s="125" t="b">
        <f>OR(AND($C$5=Data!$G$24,K106="A"),AND($C$6=Data!$G$24,K106="B"),AND($C$7=Data!$G$24,K106="C"))*COUNTIFS(B:B,B106,K:K,K106,B:B,"&lt;&gt;"&amp;"",C:C,"&lt;&gt;"&amp;"")&gt;1</f>
        <v>0</v>
      </c>
      <c r="AH106" s="125" t="b">
        <f t="shared" si="26"/>
        <v>0</v>
      </c>
      <c r="AI106" s="55">
        <f t="shared" si="27"/>
        <v>0</v>
      </c>
    </row>
    <row r="107" spans="1:35" ht="30.75" customHeight="1" x14ac:dyDescent="0.25">
      <c r="A107" s="57"/>
      <c r="B107" s="57"/>
      <c r="C107" s="59"/>
      <c r="D107" s="119"/>
      <c r="E107" s="43"/>
      <c r="F107" s="43"/>
      <c r="G107" s="58"/>
      <c r="H107" s="123"/>
      <c r="I107" s="132"/>
      <c r="J107" s="135">
        <f t="shared" si="19"/>
        <v>0</v>
      </c>
      <c r="K107" s="64" t="str">
        <f t="shared" si="14"/>
        <v>0</v>
      </c>
      <c r="L107" s="65" t="str">
        <f t="shared" si="15"/>
        <v>0</v>
      </c>
      <c r="M107" s="55">
        <f>SUMIFS($J:$J,$C:$C,Data!$B$6,$B:$B,$B107)</f>
        <v>0</v>
      </c>
      <c r="N107" s="55">
        <f>SUMIFS($J:$J,$C:$C,Data!$B$7,$B:$B,$B107)</f>
        <v>0</v>
      </c>
      <c r="O107" s="55">
        <f>SUMIFS($J:$J,$C:$C,Data!$B$8,$B:$B,$B107)</f>
        <v>0</v>
      </c>
      <c r="P107" s="55">
        <f t="shared" si="20"/>
        <v>0</v>
      </c>
      <c r="Q107" s="55">
        <f t="shared" si="21"/>
        <v>0</v>
      </c>
      <c r="R107" s="25" t="b">
        <f>AND($L107="A",$C$5=Data!$G$24)</f>
        <v>0</v>
      </c>
      <c r="S107" s="25" t="b">
        <f>AND($L107="A",$C$5=Data!$G$23)</f>
        <v>0</v>
      </c>
      <c r="T107" s="55">
        <f t="shared" si="22"/>
        <v>0</v>
      </c>
      <c r="U107" s="55">
        <f t="shared" si="16"/>
        <v>0</v>
      </c>
      <c r="V107" s="25" t="b">
        <f>AND($L107="B",$C$6=Data!$G$24)</f>
        <v>0</v>
      </c>
      <c r="W107" s="25" t="b">
        <f>AND($L107="B",$C$6=Data!$G$23)</f>
        <v>0</v>
      </c>
      <c r="X107" s="55">
        <f t="shared" si="23"/>
        <v>0</v>
      </c>
      <c r="Y107" s="55">
        <f t="shared" si="17"/>
        <v>0</v>
      </c>
      <c r="Z107" s="25" t="b">
        <f>AND($L107="C",$C$7=Data!$G$24)</f>
        <v>0</v>
      </c>
      <c r="AA107" s="25" t="b">
        <f>AND($L107="C",$C$7=Data!$G$23)</f>
        <v>0</v>
      </c>
      <c r="AB107" s="55">
        <f t="shared" si="24"/>
        <v>0</v>
      </c>
      <c r="AC107" s="55">
        <f t="shared" si="18"/>
        <v>0</v>
      </c>
      <c r="AE107" s="55">
        <f t="shared" si="25"/>
        <v>0</v>
      </c>
      <c r="AG107" s="125" t="b">
        <f>OR(AND($C$5=Data!$G$24,K107="A"),AND($C$6=Data!$G$24,K107="B"),AND($C$7=Data!$G$24,K107="C"))*COUNTIFS(B:B,B107,K:K,K107,B:B,"&lt;&gt;"&amp;"",C:C,"&lt;&gt;"&amp;"")&gt;1</f>
        <v>0</v>
      </c>
      <c r="AH107" s="125" t="b">
        <f t="shared" si="26"/>
        <v>0</v>
      </c>
      <c r="AI107" s="55">
        <f t="shared" si="27"/>
        <v>0</v>
      </c>
    </row>
    <row r="108" spans="1:35" ht="30.75" customHeight="1" x14ac:dyDescent="0.25">
      <c r="A108" s="57"/>
      <c r="B108" s="57"/>
      <c r="C108" s="59"/>
      <c r="D108" s="119"/>
      <c r="E108" s="43"/>
      <c r="F108" s="43"/>
      <c r="G108" s="58"/>
      <c r="H108" s="123"/>
      <c r="I108" s="132"/>
      <c r="J108" s="135">
        <f t="shared" si="19"/>
        <v>0</v>
      </c>
      <c r="K108" s="64" t="str">
        <f t="shared" si="14"/>
        <v>0</v>
      </c>
      <c r="L108" s="65" t="str">
        <f t="shared" si="15"/>
        <v>0</v>
      </c>
      <c r="M108" s="55">
        <f>SUMIFS($J:$J,$C:$C,Data!$B$6,$B:$B,$B108)</f>
        <v>0</v>
      </c>
      <c r="N108" s="55">
        <f>SUMIFS($J:$J,$C:$C,Data!$B$7,$B:$B,$B108)</f>
        <v>0</v>
      </c>
      <c r="O108" s="55">
        <f>SUMIFS($J:$J,$C:$C,Data!$B$8,$B:$B,$B108)</f>
        <v>0</v>
      </c>
      <c r="P108" s="55">
        <f t="shared" si="20"/>
        <v>0</v>
      </c>
      <c r="Q108" s="55">
        <f t="shared" si="21"/>
        <v>0</v>
      </c>
      <c r="R108" s="25" t="b">
        <f>AND($L108="A",$C$5=Data!$G$24)</f>
        <v>0</v>
      </c>
      <c r="S108" s="25" t="b">
        <f>AND($L108="A",$C$5=Data!$G$23)</f>
        <v>0</v>
      </c>
      <c r="T108" s="55">
        <f t="shared" si="22"/>
        <v>0</v>
      </c>
      <c r="U108" s="55">
        <f t="shared" si="16"/>
        <v>0</v>
      </c>
      <c r="V108" s="25" t="b">
        <f>AND($L108="B",$C$6=Data!$G$24)</f>
        <v>0</v>
      </c>
      <c r="W108" s="25" t="b">
        <f>AND($L108="B",$C$6=Data!$G$23)</f>
        <v>0</v>
      </c>
      <c r="X108" s="55">
        <f t="shared" si="23"/>
        <v>0</v>
      </c>
      <c r="Y108" s="55">
        <f t="shared" si="17"/>
        <v>0</v>
      </c>
      <c r="Z108" s="25" t="b">
        <f>AND($L108="C",$C$7=Data!$G$24)</f>
        <v>0</v>
      </c>
      <c r="AA108" s="25" t="b">
        <f>AND($L108="C",$C$7=Data!$G$23)</f>
        <v>0</v>
      </c>
      <c r="AB108" s="55">
        <f t="shared" si="24"/>
        <v>0</v>
      </c>
      <c r="AC108" s="55">
        <f t="shared" si="18"/>
        <v>0</v>
      </c>
      <c r="AE108" s="55">
        <f t="shared" si="25"/>
        <v>0</v>
      </c>
      <c r="AG108" s="125" t="b">
        <f>OR(AND($C$5=Data!$G$24,K108="A"),AND($C$6=Data!$G$24,K108="B"),AND($C$7=Data!$G$24,K108="C"))*COUNTIFS(B:B,B108,K:K,K108,B:B,"&lt;&gt;"&amp;"",C:C,"&lt;&gt;"&amp;"")&gt;1</f>
        <v>0</v>
      </c>
      <c r="AH108" s="125" t="b">
        <f t="shared" si="26"/>
        <v>0</v>
      </c>
      <c r="AI108" s="55">
        <f t="shared" si="27"/>
        <v>0</v>
      </c>
    </row>
    <row r="109" spans="1:35" ht="30.75" customHeight="1" x14ac:dyDescent="0.25">
      <c r="A109" s="57"/>
      <c r="B109" s="57"/>
      <c r="C109" s="59"/>
      <c r="D109" s="119"/>
      <c r="E109" s="43"/>
      <c r="F109" s="43"/>
      <c r="G109" s="58"/>
      <c r="H109" s="123"/>
      <c r="I109" s="132"/>
      <c r="J109" s="135">
        <f t="shared" si="19"/>
        <v>0</v>
      </c>
      <c r="K109" s="64" t="str">
        <f t="shared" si="14"/>
        <v>0</v>
      </c>
      <c r="L109" s="65" t="str">
        <f t="shared" si="15"/>
        <v>0</v>
      </c>
      <c r="M109" s="55">
        <f>SUMIFS($J:$J,$C:$C,Data!$B$6,$B:$B,$B109)</f>
        <v>0</v>
      </c>
      <c r="N109" s="55">
        <f>SUMIFS($J:$J,$C:$C,Data!$B$7,$B:$B,$B109)</f>
        <v>0</v>
      </c>
      <c r="O109" s="55">
        <f>SUMIFS($J:$J,$C:$C,Data!$B$8,$B:$B,$B109)</f>
        <v>0</v>
      </c>
      <c r="P109" s="55">
        <f t="shared" si="20"/>
        <v>0</v>
      </c>
      <c r="Q109" s="55">
        <f t="shared" si="21"/>
        <v>0</v>
      </c>
      <c r="R109" s="25" t="b">
        <f>AND($L109="A",$C$5=Data!$G$24)</f>
        <v>0</v>
      </c>
      <c r="S109" s="25" t="b">
        <f>AND($L109="A",$C$5=Data!$G$23)</f>
        <v>0</v>
      </c>
      <c r="T109" s="55">
        <f t="shared" si="22"/>
        <v>0</v>
      </c>
      <c r="U109" s="55">
        <f t="shared" si="16"/>
        <v>0</v>
      </c>
      <c r="V109" s="25" t="b">
        <f>AND($L109="B",$C$6=Data!$G$24)</f>
        <v>0</v>
      </c>
      <c r="W109" s="25" t="b">
        <f>AND($L109="B",$C$6=Data!$G$23)</f>
        <v>0</v>
      </c>
      <c r="X109" s="55">
        <f t="shared" si="23"/>
        <v>0</v>
      </c>
      <c r="Y109" s="55">
        <f t="shared" si="17"/>
        <v>0</v>
      </c>
      <c r="Z109" s="25" t="b">
        <f>AND($L109="C",$C$7=Data!$G$24)</f>
        <v>0</v>
      </c>
      <c r="AA109" s="25" t="b">
        <f>AND($L109="C",$C$7=Data!$G$23)</f>
        <v>0</v>
      </c>
      <c r="AB109" s="55">
        <f t="shared" si="24"/>
        <v>0</v>
      </c>
      <c r="AC109" s="55">
        <f t="shared" si="18"/>
        <v>0</v>
      </c>
      <c r="AE109" s="55">
        <f t="shared" si="25"/>
        <v>0</v>
      </c>
      <c r="AG109" s="125" t="b">
        <f>OR(AND($C$5=Data!$G$24,K109="A"),AND($C$6=Data!$G$24,K109="B"),AND($C$7=Data!$G$24,K109="C"))*COUNTIFS(B:B,B109,K:K,K109,B:B,"&lt;&gt;"&amp;"",C:C,"&lt;&gt;"&amp;"")&gt;1</f>
        <v>0</v>
      </c>
      <c r="AH109" s="125" t="b">
        <f t="shared" si="26"/>
        <v>0</v>
      </c>
      <c r="AI109" s="55">
        <f t="shared" si="27"/>
        <v>0</v>
      </c>
    </row>
    <row r="110" spans="1:35" ht="30.75" customHeight="1" x14ac:dyDescent="0.25">
      <c r="A110" s="57"/>
      <c r="B110" s="57"/>
      <c r="C110" s="59"/>
      <c r="D110" s="119"/>
      <c r="E110" s="43"/>
      <c r="F110" s="43"/>
      <c r="G110" s="58"/>
      <c r="H110" s="123"/>
      <c r="I110" s="132"/>
      <c r="J110" s="135">
        <f t="shared" si="19"/>
        <v>0</v>
      </c>
      <c r="K110" s="64" t="str">
        <f t="shared" si="14"/>
        <v>0</v>
      </c>
      <c r="L110" s="65" t="str">
        <f t="shared" si="15"/>
        <v>0</v>
      </c>
      <c r="M110" s="55">
        <f>SUMIFS($J:$J,$C:$C,Data!$B$6,$B:$B,$B110)</f>
        <v>0</v>
      </c>
      <c r="N110" s="55">
        <f>SUMIFS($J:$J,$C:$C,Data!$B$7,$B:$B,$B110)</f>
        <v>0</v>
      </c>
      <c r="O110" s="55">
        <f>SUMIFS($J:$J,$C:$C,Data!$B$8,$B:$B,$B110)</f>
        <v>0</v>
      </c>
      <c r="P110" s="55">
        <f t="shared" si="20"/>
        <v>0</v>
      </c>
      <c r="Q110" s="55">
        <f t="shared" si="21"/>
        <v>0</v>
      </c>
      <c r="R110" s="25" t="b">
        <f>AND($L110="A",$C$5=Data!$G$24)</f>
        <v>0</v>
      </c>
      <c r="S110" s="25" t="b">
        <f>AND($L110="A",$C$5=Data!$G$23)</f>
        <v>0</v>
      </c>
      <c r="T110" s="55">
        <f t="shared" si="22"/>
        <v>0</v>
      </c>
      <c r="U110" s="55">
        <f t="shared" si="16"/>
        <v>0</v>
      </c>
      <c r="V110" s="25" t="b">
        <f>AND($L110="B",$C$6=Data!$G$24)</f>
        <v>0</v>
      </c>
      <c r="W110" s="25" t="b">
        <f>AND($L110="B",$C$6=Data!$G$23)</f>
        <v>0</v>
      </c>
      <c r="X110" s="55">
        <f t="shared" si="23"/>
        <v>0</v>
      </c>
      <c r="Y110" s="55">
        <f t="shared" si="17"/>
        <v>0</v>
      </c>
      <c r="Z110" s="25" t="b">
        <f>AND($L110="C",$C$7=Data!$G$24)</f>
        <v>0</v>
      </c>
      <c r="AA110" s="25" t="b">
        <f>AND($L110="C",$C$7=Data!$G$23)</f>
        <v>0</v>
      </c>
      <c r="AB110" s="55">
        <f t="shared" si="24"/>
        <v>0</v>
      </c>
      <c r="AC110" s="55">
        <f t="shared" si="18"/>
        <v>0</v>
      </c>
      <c r="AE110" s="55">
        <f t="shared" si="25"/>
        <v>0</v>
      </c>
      <c r="AG110" s="125" t="b">
        <f>OR(AND($C$5=Data!$G$24,K110="A"),AND($C$6=Data!$G$24,K110="B"),AND($C$7=Data!$G$24,K110="C"))*COUNTIFS(B:B,B110,K:K,K110,B:B,"&lt;&gt;"&amp;"",C:C,"&lt;&gt;"&amp;"")&gt;1</f>
        <v>0</v>
      </c>
      <c r="AH110" s="125" t="b">
        <f t="shared" si="26"/>
        <v>0</v>
      </c>
      <c r="AI110" s="55">
        <f t="shared" si="27"/>
        <v>0</v>
      </c>
    </row>
    <row r="111" spans="1:35" ht="30.75" customHeight="1" x14ac:dyDescent="0.25">
      <c r="A111" s="57"/>
      <c r="B111" s="57"/>
      <c r="C111" s="59"/>
      <c r="D111" s="119"/>
      <c r="E111" s="43"/>
      <c r="F111" s="43"/>
      <c r="G111" s="58"/>
      <c r="H111" s="123"/>
      <c r="I111" s="132"/>
      <c r="J111" s="135">
        <f t="shared" si="19"/>
        <v>0</v>
      </c>
      <c r="K111" s="64" t="str">
        <f t="shared" si="14"/>
        <v>0</v>
      </c>
      <c r="L111" s="65" t="str">
        <f t="shared" si="15"/>
        <v>0</v>
      </c>
      <c r="M111" s="55">
        <f>SUMIFS($J:$J,$C:$C,Data!$B$6,$B:$B,$B111)</f>
        <v>0</v>
      </c>
      <c r="N111" s="55">
        <f>SUMIFS($J:$J,$C:$C,Data!$B$7,$B:$B,$B111)</f>
        <v>0</v>
      </c>
      <c r="O111" s="55">
        <f>SUMIFS($J:$J,$C:$C,Data!$B$8,$B:$B,$B111)</f>
        <v>0</v>
      </c>
      <c r="P111" s="55">
        <f t="shared" si="20"/>
        <v>0</v>
      </c>
      <c r="Q111" s="55">
        <f t="shared" si="21"/>
        <v>0</v>
      </c>
      <c r="R111" s="25" t="b">
        <f>AND($L111="A",$C$5=Data!$G$24)</f>
        <v>0</v>
      </c>
      <c r="S111" s="25" t="b">
        <f>AND($L111="A",$C$5=Data!$G$23)</f>
        <v>0</v>
      </c>
      <c r="T111" s="55">
        <f t="shared" si="22"/>
        <v>0</v>
      </c>
      <c r="U111" s="55">
        <f t="shared" si="16"/>
        <v>0</v>
      </c>
      <c r="V111" s="25" t="b">
        <f>AND($L111="B",$C$6=Data!$G$24)</f>
        <v>0</v>
      </c>
      <c r="W111" s="25" t="b">
        <f>AND($L111="B",$C$6=Data!$G$23)</f>
        <v>0</v>
      </c>
      <c r="X111" s="55">
        <f t="shared" si="23"/>
        <v>0</v>
      </c>
      <c r="Y111" s="55">
        <f t="shared" si="17"/>
        <v>0</v>
      </c>
      <c r="Z111" s="25" t="b">
        <f>AND($L111="C",$C$7=Data!$G$24)</f>
        <v>0</v>
      </c>
      <c r="AA111" s="25" t="b">
        <f>AND($L111="C",$C$7=Data!$G$23)</f>
        <v>0</v>
      </c>
      <c r="AB111" s="55">
        <f t="shared" si="24"/>
        <v>0</v>
      </c>
      <c r="AC111" s="55">
        <f t="shared" si="18"/>
        <v>0</v>
      </c>
      <c r="AE111" s="55">
        <f t="shared" si="25"/>
        <v>0</v>
      </c>
      <c r="AG111" s="125" t="b">
        <f>OR(AND($C$5=Data!$G$24,K111="A"),AND($C$6=Data!$G$24,K111="B"),AND($C$7=Data!$G$24,K111="C"))*COUNTIFS(B:B,B111,K:K,K111,B:B,"&lt;&gt;"&amp;"",C:C,"&lt;&gt;"&amp;"")&gt;1</f>
        <v>0</v>
      </c>
      <c r="AH111" s="125" t="b">
        <f t="shared" si="26"/>
        <v>0</v>
      </c>
      <c r="AI111" s="55">
        <f t="shared" si="27"/>
        <v>0</v>
      </c>
    </row>
    <row r="112" spans="1:35" ht="30.75" customHeight="1" x14ac:dyDescent="0.25">
      <c r="A112" s="57"/>
      <c r="B112" s="57"/>
      <c r="C112" s="59"/>
      <c r="D112" s="119"/>
      <c r="E112" s="43"/>
      <c r="F112" s="43"/>
      <c r="G112" s="58"/>
      <c r="H112" s="123"/>
      <c r="I112" s="132"/>
      <c r="J112" s="135">
        <f t="shared" si="19"/>
        <v>0</v>
      </c>
      <c r="K112" s="64" t="str">
        <f t="shared" si="14"/>
        <v>0</v>
      </c>
      <c r="L112" s="65" t="str">
        <f t="shared" si="15"/>
        <v>0</v>
      </c>
      <c r="M112" s="55">
        <f>SUMIFS($J:$J,$C:$C,Data!$B$6,$B:$B,$B112)</f>
        <v>0</v>
      </c>
      <c r="N112" s="55">
        <f>SUMIFS($J:$J,$C:$C,Data!$B$7,$B:$B,$B112)</f>
        <v>0</v>
      </c>
      <c r="O112" s="55">
        <f>SUMIFS($J:$J,$C:$C,Data!$B$8,$B:$B,$B112)</f>
        <v>0</v>
      </c>
      <c r="P112" s="55">
        <f t="shared" si="20"/>
        <v>0</v>
      </c>
      <c r="Q112" s="55">
        <f t="shared" si="21"/>
        <v>0</v>
      </c>
      <c r="R112" s="25" t="b">
        <f>AND($L112="A",$C$5=Data!$G$24)</f>
        <v>0</v>
      </c>
      <c r="S112" s="25" t="b">
        <f>AND($L112="A",$C$5=Data!$G$23)</f>
        <v>0</v>
      </c>
      <c r="T112" s="55">
        <f t="shared" si="22"/>
        <v>0</v>
      </c>
      <c r="U112" s="55">
        <f t="shared" si="16"/>
        <v>0</v>
      </c>
      <c r="V112" s="25" t="b">
        <f>AND($L112="B",$C$6=Data!$G$24)</f>
        <v>0</v>
      </c>
      <c r="W112" s="25" t="b">
        <f>AND($L112="B",$C$6=Data!$G$23)</f>
        <v>0</v>
      </c>
      <c r="X112" s="55">
        <f t="shared" si="23"/>
        <v>0</v>
      </c>
      <c r="Y112" s="55">
        <f t="shared" si="17"/>
        <v>0</v>
      </c>
      <c r="Z112" s="25" t="b">
        <f>AND($L112="C",$C$7=Data!$G$24)</f>
        <v>0</v>
      </c>
      <c r="AA112" s="25" t="b">
        <f>AND($L112="C",$C$7=Data!$G$23)</f>
        <v>0</v>
      </c>
      <c r="AB112" s="55">
        <f t="shared" si="24"/>
        <v>0</v>
      </c>
      <c r="AC112" s="55">
        <f t="shared" si="18"/>
        <v>0</v>
      </c>
      <c r="AE112" s="55">
        <f t="shared" si="25"/>
        <v>0</v>
      </c>
      <c r="AG112" s="125" t="b">
        <f>OR(AND($C$5=Data!$G$24,K112="A"),AND($C$6=Data!$G$24,K112="B"),AND($C$7=Data!$G$24,K112="C"))*COUNTIFS(B:B,B112,K:K,K112,B:B,"&lt;&gt;"&amp;"",C:C,"&lt;&gt;"&amp;"")&gt;1</f>
        <v>0</v>
      </c>
      <c r="AH112" s="125" t="b">
        <f t="shared" si="26"/>
        <v>0</v>
      </c>
      <c r="AI112" s="55">
        <f t="shared" si="27"/>
        <v>0</v>
      </c>
    </row>
    <row r="113" spans="1:35" ht="30.75" customHeight="1" x14ac:dyDescent="0.25">
      <c r="A113" s="57"/>
      <c r="B113" s="57"/>
      <c r="C113" s="59"/>
      <c r="D113" s="119"/>
      <c r="E113" s="43"/>
      <c r="F113" s="43"/>
      <c r="G113" s="58"/>
      <c r="H113" s="123"/>
      <c r="I113" s="132"/>
      <c r="J113" s="135">
        <f t="shared" si="19"/>
        <v>0</v>
      </c>
      <c r="K113" s="64" t="str">
        <f t="shared" si="14"/>
        <v>0</v>
      </c>
      <c r="L113" s="65" t="str">
        <f t="shared" si="15"/>
        <v>0</v>
      </c>
      <c r="M113" s="55">
        <f>SUMIFS($J:$J,$C:$C,Data!$B$6,$B:$B,$B113)</f>
        <v>0</v>
      </c>
      <c r="N113" s="55">
        <f>SUMIFS($J:$J,$C:$C,Data!$B$7,$B:$B,$B113)</f>
        <v>0</v>
      </c>
      <c r="O113" s="55">
        <f>SUMIFS($J:$J,$C:$C,Data!$B$8,$B:$B,$B113)</f>
        <v>0</v>
      </c>
      <c r="P113" s="55">
        <f t="shared" si="20"/>
        <v>0</v>
      </c>
      <c r="Q113" s="55">
        <f t="shared" si="21"/>
        <v>0</v>
      </c>
      <c r="R113" s="25" t="b">
        <f>AND($L113="A",$C$5=Data!$G$24)</f>
        <v>0</v>
      </c>
      <c r="S113" s="25" t="b">
        <f>AND($L113="A",$C$5=Data!$G$23)</f>
        <v>0</v>
      </c>
      <c r="T113" s="55">
        <f t="shared" si="22"/>
        <v>0</v>
      </c>
      <c r="U113" s="55">
        <f t="shared" si="16"/>
        <v>0</v>
      </c>
      <c r="V113" s="25" t="b">
        <f>AND($L113="B",$C$6=Data!$G$24)</f>
        <v>0</v>
      </c>
      <c r="W113" s="25" t="b">
        <f>AND($L113="B",$C$6=Data!$G$23)</f>
        <v>0</v>
      </c>
      <c r="X113" s="55">
        <f t="shared" si="23"/>
        <v>0</v>
      </c>
      <c r="Y113" s="55">
        <f t="shared" si="17"/>
        <v>0</v>
      </c>
      <c r="Z113" s="25" t="b">
        <f>AND($L113="C",$C$7=Data!$G$24)</f>
        <v>0</v>
      </c>
      <c r="AA113" s="25" t="b">
        <f>AND($L113="C",$C$7=Data!$G$23)</f>
        <v>0</v>
      </c>
      <c r="AB113" s="55">
        <f t="shared" si="24"/>
        <v>0</v>
      </c>
      <c r="AC113" s="55">
        <f t="shared" si="18"/>
        <v>0</v>
      </c>
      <c r="AE113" s="55">
        <f t="shared" si="25"/>
        <v>0</v>
      </c>
      <c r="AG113" s="125" t="b">
        <f>OR(AND($C$5=Data!$G$24,K113="A"),AND($C$6=Data!$G$24,K113="B"),AND($C$7=Data!$G$24,K113="C"))*COUNTIFS(B:B,B113,K:K,K113,B:B,"&lt;&gt;"&amp;"",C:C,"&lt;&gt;"&amp;"")&gt;1</f>
        <v>0</v>
      </c>
      <c r="AH113" s="125" t="b">
        <f t="shared" si="26"/>
        <v>0</v>
      </c>
      <c r="AI113" s="55">
        <f t="shared" si="27"/>
        <v>0</v>
      </c>
    </row>
    <row r="114" spans="1:35" ht="30.75" customHeight="1" x14ac:dyDescent="0.25">
      <c r="A114" s="57"/>
      <c r="B114" s="57"/>
      <c r="C114" s="59"/>
      <c r="D114" s="119"/>
      <c r="E114" s="43"/>
      <c r="F114" s="43"/>
      <c r="G114" s="58"/>
      <c r="H114" s="123"/>
      <c r="I114" s="132"/>
      <c r="J114" s="135">
        <f t="shared" si="19"/>
        <v>0</v>
      </c>
      <c r="K114" s="64" t="str">
        <f t="shared" si="14"/>
        <v>0</v>
      </c>
      <c r="L114" s="65" t="str">
        <f t="shared" si="15"/>
        <v>0</v>
      </c>
      <c r="M114" s="55">
        <f>SUMIFS($J:$J,$C:$C,Data!$B$6,$B:$B,$B114)</f>
        <v>0</v>
      </c>
      <c r="N114" s="55">
        <f>SUMIFS($J:$J,$C:$C,Data!$B$7,$B:$B,$B114)</f>
        <v>0</v>
      </c>
      <c r="O114" s="55">
        <f>SUMIFS($J:$J,$C:$C,Data!$B$8,$B:$B,$B114)</f>
        <v>0</v>
      </c>
      <c r="P114" s="55">
        <f t="shared" si="20"/>
        <v>0</v>
      </c>
      <c r="Q114" s="55">
        <f t="shared" si="21"/>
        <v>0</v>
      </c>
      <c r="R114" s="25" t="b">
        <f>AND($L114="A",$C$5=Data!$G$24)</f>
        <v>0</v>
      </c>
      <c r="S114" s="25" t="b">
        <f>AND($L114="A",$C$5=Data!$G$23)</f>
        <v>0</v>
      </c>
      <c r="T114" s="55">
        <f t="shared" si="22"/>
        <v>0</v>
      </c>
      <c r="U114" s="55">
        <f t="shared" si="16"/>
        <v>0</v>
      </c>
      <c r="V114" s="25" t="b">
        <f>AND($L114="B",$C$6=Data!$G$24)</f>
        <v>0</v>
      </c>
      <c r="W114" s="25" t="b">
        <f>AND($L114="B",$C$6=Data!$G$23)</f>
        <v>0</v>
      </c>
      <c r="X114" s="55">
        <f t="shared" si="23"/>
        <v>0</v>
      </c>
      <c r="Y114" s="55">
        <f t="shared" si="17"/>
        <v>0</v>
      </c>
      <c r="Z114" s="25" t="b">
        <f>AND($L114="C",$C$7=Data!$G$24)</f>
        <v>0</v>
      </c>
      <c r="AA114" s="25" t="b">
        <f>AND($L114="C",$C$7=Data!$G$23)</f>
        <v>0</v>
      </c>
      <c r="AB114" s="55">
        <f t="shared" si="24"/>
        <v>0</v>
      </c>
      <c r="AC114" s="55">
        <f t="shared" si="18"/>
        <v>0</v>
      </c>
      <c r="AE114" s="55">
        <f t="shared" si="25"/>
        <v>0</v>
      </c>
      <c r="AG114" s="125" t="b">
        <f>OR(AND($C$5=Data!$G$24,K114="A"),AND($C$6=Data!$G$24,K114="B"),AND($C$7=Data!$G$24,K114="C"))*COUNTIFS(B:B,B114,K:K,K114,B:B,"&lt;&gt;"&amp;"",C:C,"&lt;&gt;"&amp;"")&gt;1</f>
        <v>0</v>
      </c>
      <c r="AH114" s="125" t="b">
        <f t="shared" si="26"/>
        <v>0</v>
      </c>
      <c r="AI114" s="55">
        <f t="shared" si="27"/>
        <v>0</v>
      </c>
    </row>
    <row r="115" spans="1:35" ht="30.75" customHeight="1" x14ac:dyDescent="0.25">
      <c r="A115" s="57"/>
      <c r="B115" s="57"/>
      <c r="C115" s="59"/>
      <c r="D115" s="119"/>
      <c r="E115" s="43"/>
      <c r="F115" s="43"/>
      <c r="G115" s="58"/>
      <c r="H115" s="123"/>
      <c r="I115" s="132"/>
      <c r="J115" s="135">
        <f t="shared" si="19"/>
        <v>0</v>
      </c>
      <c r="K115" s="64" t="str">
        <f t="shared" si="14"/>
        <v>0</v>
      </c>
      <c r="L115" s="65" t="str">
        <f t="shared" si="15"/>
        <v>0</v>
      </c>
      <c r="M115" s="55">
        <f>SUMIFS($J:$J,$C:$C,Data!$B$6,$B:$B,$B115)</f>
        <v>0</v>
      </c>
      <c r="N115" s="55">
        <f>SUMIFS($J:$J,$C:$C,Data!$B$7,$B:$B,$B115)</f>
        <v>0</v>
      </c>
      <c r="O115" s="55">
        <f>SUMIFS($J:$J,$C:$C,Data!$B$8,$B:$B,$B115)</f>
        <v>0</v>
      </c>
      <c r="P115" s="55">
        <f t="shared" si="20"/>
        <v>0</v>
      </c>
      <c r="Q115" s="55">
        <f t="shared" si="21"/>
        <v>0</v>
      </c>
      <c r="R115" s="25" t="b">
        <f>AND($L115="A",$C$5=Data!$G$24)</f>
        <v>0</v>
      </c>
      <c r="S115" s="25" t="b">
        <f>AND($L115="A",$C$5=Data!$G$23)</f>
        <v>0</v>
      </c>
      <c r="T115" s="55">
        <f t="shared" si="22"/>
        <v>0</v>
      </c>
      <c r="U115" s="55">
        <f t="shared" si="16"/>
        <v>0</v>
      </c>
      <c r="V115" s="25" t="b">
        <f>AND($L115="B",$C$6=Data!$G$24)</f>
        <v>0</v>
      </c>
      <c r="W115" s="25" t="b">
        <f>AND($L115="B",$C$6=Data!$G$23)</f>
        <v>0</v>
      </c>
      <c r="X115" s="55">
        <f t="shared" si="23"/>
        <v>0</v>
      </c>
      <c r="Y115" s="55">
        <f t="shared" si="17"/>
        <v>0</v>
      </c>
      <c r="Z115" s="25" t="b">
        <f>AND($L115="C",$C$7=Data!$G$24)</f>
        <v>0</v>
      </c>
      <c r="AA115" s="25" t="b">
        <f>AND($L115="C",$C$7=Data!$G$23)</f>
        <v>0</v>
      </c>
      <c r="AB115" s="55">
        <f t="shared" si="24"/>
        <v>0</v>
      </c>
      <c r="AC115" s="55">
        <f t="shared" si="18"/>
        <v>0</v>
      </c>
      <c r="AE115" s="55">
        <f t="shared" si="25"/>
        <v>0</v>
      </c>
      <c r="AG115" s="125" t="b">
        <f>OR(AND($C$5=Data!$G$24,K115="A"),AND($C$6=Data!$G$24,K115="B"),AND($C$7=Data!$G$24,K115="C"))*COUNTIFS(B:B,B115,K:K,K115,B:B,"&lt;&gt;"&amp;"",C:C,"&lt;&gt;"&amp;"")&gt;1</f>
        <v>0</v>
      </c>
      <c r="AH115" s="125" t="b">
        <f t="shared" si="26"/>
        <v>0</v>
      </c>
      <c r="AI115" s="55">
        <f t="shared" si="27"/>
        <v>0</v>
      </c>
    </row>
    <row r="116" spans="1:35" ht="30.75" customHeight="1" x14ac:dyDescent="0.25">
      <c r="A116" s="57"/>
      <c r="B116" s="57"/>
      <c r="C116" s="59"/>
      <c r="D116" s="119"/>
      <c r="E116" s="43"/>
      <c r="F116" s="43"/>
      <c r="G116" s="58"/>
      <c r="H116" s="123"/>
      <c r="I116" s="132"/>
      <c r="J116" s="135">
        <f t="shared" si="19"/>
        <v>0</v>
      </c>
      <c r="K116" s="64" t="str">
        <f t="shared" si="14"/>
        <v>0</v>
      </c>
      <c r="L116" s="65" t="str">
        <f t="shared" si="15"/>
        <v>0</v>
      </c>
      <c r="M116" s="55">
        <f>SUMIFS($J:$J,$C:$C,Data!$B$6,$B:$B,$B116)</f>
        <v>0</v>
      </c>
      <c r="N116" s="55">
        <f>SUMIFS($J:$J,$C:$C,Data!$B$7,$B:$B,$B116)</f>
        <v>0</v>
      </c>
      <c r="O116" s="55">
        <f>SUMIFS($J:$J,$C:$C,Data!$B$8,$B:$B,$B116)</f>
        <v>0</v>
      </c>
      <c r="P116" s="55">
        <f t="shared" si="20"/>
        <v>0</v>
      </c>
      <c r="Q116" s="55">
        <f t="shared" si="21"/>
        <v>0</v>
      </c>
      <c r="R116" s="25" t="b">
        <f>AND($L116="A",$C$5=Data!$G$24)</f>
        <v>0</v>
      </c>
      <c r="S116" s="25" t="b">
        <f>AND($L116="A",$C$5=Data!$G$23)</f>
        <v>0</v>
      </c>
      <c r="T116" s="55">
        <f t="shared" si="22"/>
        <v>0</v>
      </c>
      <c r="U116" s="55">
        <f t="shared" si="16"/>
        <v>0</v>
      </c>
      <c r="V116" s="25" t="b">
        <f>AND($L116="B",$C$6=Data!$G$24)</f>
        <v>0</v>
      </c>
      <c r="W116" s="25" t="b">
        <f>AND($L116="B",$C$6=Data!$G$23)</f>
        <v>0</v>
      </c>
      <c r="X116" s="55">
        <f t="shared" si="23"/>
        <v>0</v>
      </c>
      <c r="Y116" s="55">
        <f t="shared" si="17"/>
        <v>0</v>
      </c>
      <c r="Z116" s="25" t="b">
        <f>AND($L116="C",$C$7=Data!$G$24)</f>
        <v>0</v>
      </c>
      <c r="AA116" s="25" t="b">
        <f>AND($L116="C",$C$7=Data!$G$23)</f>
        <v>0</v>
      </c>
      <c r="AB116" s="55">
        <f t="shared" si="24"/>
        <v>0</v>
      </c>
      <c r="AC116" s="55">
        <f t="shared" si="18"/>
        <v>0</v>
      </c>
      <c r="AE116" s="55">
        <f t="shared" si="25"/>
        <v>0</v>
      </c>
      <c r="AG116" s="125" t="b">
        <f>OR(AND($C$5=Data!$G$24,K116="A"),AND($C$6=Data!$G$24,K116="B"),AND($C$7=Data!$G$24,K116="C"))*COUNTIFS(B:B,B116,K:K,K116,B:B,"&lt;&gt;"&amp;"",C:C,"&lt;&gt;"&amp;"")&gt;1</f>
        <v>0</v>
      </c>
      <c r="AH116" s="125" t="b">
        <f t="shared" si="26"/>
        <v>0</v>
      </c>
      <c r="AI116" s="55">
        <f t="shared" si="27"/>
        <v>0</v>
      </c>
    </row>
    <row r="117" spans="1:35" ht="30.75" customHeight="1" x14ac:dyDescent="0.25">
      <c r="A117" s="57"/>
      <c r="B117" s="57"/>
      <c r="C117" s="59"/>
      <c r="D117" s="119"/>
      <c r="E117" s="43"/>
      <c r="F117" s="43"/>
      <c r="G117" s="58"/>
      <c r="H117" s="123"/>
      <c r="I117" s="132"/>
      <c r="J117" s="135">
        <f t="shared" si="19"/>
        <v>0</v>
      </c>
      <c r="K117" s="64" t="str">
        <f t="shared" si="14"/>
        <v>0</v>
      </c>
      <c r="L117" s="65" t="str">
        <f t="shared" si="15"/>
        <v>0</v>
      </c>
      <c r="M117" s="55">
        <f>SUMIFS($J:$J,$C:$C,Data!$B$6,$B:$B,$B117)</f>
        <v>0</v>
      </c>
      <c r="N117" s="55">
        <f>SUMIFS($J:$J,$C:$C,Data!$B$7,$B:$B,$B117)</f>
        <v>0</v>
      </c>
      <c r="O117" s="55">
        <f>SUMIFS($J:$J,$C:$C,Data!$B$8,$B:$B,$B117)</f>
        <v>0</v>
      </c>
      <c r="P117" s="55">
        <f t="shared" si="20"/>
        <v>0</v>
      </c>
      <c r="Q117" s="55">
        <f t="shared" si="21"/>
        <v>0</v>
      </c>
      <c r="R117" s="25" t="b">
        <f>AND($L117="A",$C$5=Data!$G$24)</f>
        <v>0</v>
      </c>
      <c r="S117" s="25" t="b">
        <f>AND($L117="A",$C$5=Data!$G$23)</f>
        <v>0</v>
      </c>
      <c r="T117" s="55">
        <f t="shared" si="22"/>
        <v>0</v>
      </c>
      <c r="U117" s="55">
        <f t="shared" si="16"/>
        <v>0</v>
      </c>
      <c r="V117" s="25" t="b">
        <f>AND($L117="B",$C$6=Data!$G$24)</f>
        <v>0</v>
      </c>
      <c r="W117" s="25" t="b">
        <f>AND($L117="B",$C$6=Data!$G$23)</f>
        <v>0</v>
      </c>
      <c r="X117" s="55">
        <f t="shared" si="23"/>
        <v>0</v>
      </c>
      <c r="Y117" s="55">
        <f t="shared" si="17"/>
        <v>0</v>
      </c>
      <c r="Z117" s="25" t="b">
        <f>AND($L117="C",$C$7=Data!$G$24)</f>
        <v>0</v>
      </c>
      <c r="AA117" s="25" t="b">
        <f>AND($L117="C",$C$7=Data!$G$23)</f>
        <v>0</v>
      </c>
      <c r="AB117" s="55">
        <f t="shared" si="24"/>
        <v>0</v>
      </c>
      <c r="AC117" s="55">
        <f t="shared" si="18"/>
        <v>0</v>
      </c>
      <c r="AE117" s="55">
        <f t="shared" si="25"/>
        <v>0</v>
      </c>
      <c r="AG117" s="125" t="b">
        <f>OR(AND($C$5=Data!$G$24,K117="A"),AND($C$6=Data!$G$24,K117="B"),AND($C$7=Data!$G$24,K117="C"))*COUNTIFS(B:B,B117,K:K,K117,B:B,"&lt;&gt;"&amp;"",C:C,"&lt;&gt;"&amp;"")&gt;1</f>
        <v>0</v>
      </c>
      <c r="AH117" s="125" t="b">
        <f t="shared" si="26"/>
        <v>0</v>
      </c>
      <c r="AI117" s="55">
        <f t="shared" si="27"/>
        <v>0</v>
      </c>
    </row>
    <row r="118" spans="1:35" ht="30.75" customHeight="1" x14ac:dyDescent="0.25">
      <c r="A118" s="57"/>
      <c r="B118" s="57"/>
      <c r="C118" s="59"/>
      <c r="D118" s="119"/>
      <c r="E118" s="43"/>
      <c r="F118" s="43"/>
      <c r="G118" s="58"/>
      <c r="H118" s="123"/>
      <c r="I118" s="132"/>
      <c r="J118" s="135">
        <f t="shared" si="19"/>
        <v>0</v>
      </c>
      <c r="K118" s="64" t="str">
        <f t="shared" si="14"/>
        <v>0</v>
      </c>
      <c r="L118" s="65" t="str">
        <f t="shared" si="15"/>
        <v>0</v>
      </c>
      <c r="M118" s="55">
        <f>SUMIFS($J:$J,$C:$C,Data!$B$6,$B:$B,$B118)</f>
        <v>0</v>
      </c>
      <c r="N118" s="55">
        <f>SUMIFS($J:$J,$C:$C,Data!$B$7,$B:$B,$B118)</f>
        <v>0</v>
      </c>
      <c r="O118" s="55">
        <f>SUMIFS($J:$J,$C:$C,Data!$B$8,$B:$B,$B118)</f>
        <v>0</v>
      </c>
      <c r="P118" s="55">
        <f t="shared" si="20"/>
        <v>0</v>
      </c>
      <c r="Q118" s="55">
        <f t="shared" si="21"/>
        <v>0</v>
      </c>
      <c r="R118" s="25" t="b">
        <f>AND($L118="A",$C$5=Data!$G$24)</f>
        <v>0</v>
      </c>
      <c r="S118" s="25" t="b">
        <f>AND($L118="A",$C$5=Data!$G$23)</f>
        <v>0</v>
      </c>
      <c r="T118" s="55">
        <f t="shared" si="22"/>
        <v>0</v>
      </c>
      <c r="U118" s="55">
        <f t="shared" si="16"/>
        <v>0</v>
      </c>
      <c r="V118" s="25" t="b">
        <f>AND($L118="B",$C$6=Data!$G$24)</f>
        <v>0</v>
      </c>
      <c r="W118" s="25" t="b">
        <f>AND($L118="B",$C$6=Data!$G$23)</f>
        <v>0</v>
      </c>
      <c r="X118" s="55">
        <f t="shared" si="23"/>
        <v>0</v>
      </c>
      <c r="Y118" s="55">
        <f t="shared" si="17"/>
        <v>0</v>
      </c>
      <c r="Z118" s="25" t="b">
        <f>AND($L118="C",$C$7=Data!$G$24)</f>
        <v>0</v>
      </c>
      <c r="AA118" s="25" t="b">
        <f>AND($L118="C",$C$7=Data!$G$23)</f>
        <v>0</v>
      </c>
      <c r="AB118" s="55">
        <f t="shared" si="24"/>
        <v>0</v>
      </c>
      <c r="AC118" s="55">
        <f t="shared" si="18"/>
        <v>0</v>
      </c>
      <c r="AE118" s="55">
        <f t="shared" si="25"/>
        <v>0</v>
      </c>
      <c r="AG118" s="125" t="b">
        <f>OR(AND($C$5=Data!$G$24,K118="A"),AND($C$6=Data!$G$24,K118="B"),AND($C$7=Data!$G$24,K118="C"))*COUNTIFS(B:B,B118,K:K,K118,B:B,"&lt;&gt;"&amp;"",C:C,"&lt;&gt;"&amp;"")&gt;1</f>
        <v>0</v>
      </c>
      <c r="AH118" s="125" t="b">
        <f t="shared" si="26"/>
        <v>0</v>
      </c>
      <c r="AI118" s="55">
        <f t="shared" si="27"/>
        <v>0</v>
      </c>
    </row>
    <row r="119" spans="1:35" ht="30.75" customHeight="1" x14ac:dyDescent="0.25">
      <c r="A119" s="57"/>
      <c r="B119" s="57"/>
      <c r="C119" s="59"/>
      <c r="D119" s="119"/>
      <c r="E119" s="43"/>
      <c r="F119" s="43"/>
      <c r="G119" s="58"/>
      <c r="H119" s="123"/>
      <c r="I119" s="132"/>
      <c r="J119" s="135">
        <f t="shared" si="19"/>
        <v>0</v>
      </c>
      <c r="K119" s="64" t="str">
        <f t="shared" si="14"/>
        <v>0</v>
      </c>
      <c r="L119" s="65" t="str">
        <f t="shared" si="15"/>
        <v>0</v>
      </c>
      <c r="M119" s="55">
        <f>SUMIFS($J:$J,$C:$C,Data!$B$6,$B:$B,$B119)</f>
        <v>0</v>
      </c>
      <c r="N119" s="55">
        <f>SUMIFS($J:$J,$C:$C,Data!$B$7,$B:$B,$B119)</f>
        <v>0</v>
      </c>
      <c r="O119" s="55">
        <f>SUMIFS($J:$J,$C:$C,Data!$B$8,$B:$B,$B119)</f>
        <v>0</v>
      </c>
      <c r="P119" s="55">
        <f t="shared" si="20"/>
        <v>0</v>
      </c>
      <c r="Q119" s="55">
        <f t="shared" si="21"/>
        <v>0</v>
      </c>
      <c r="R119" s="25" t="b">
        <f>AND($L119="A",$C$5=Data!$G$24)</f>
        <v>0</v>
      </c>
      <c r="S119" s="25" t="b">
        <f>AND($L119="A",$C$5=Data!$G$23)</f>
        <v>0</v>
      </c>
      <c r="T119" s="55">
        <f t="shared" si="22"/>
        <v>0</v>
      </c>
      <c r="U119" s="55">
        <f t="shared" si="16"/>
        <v>0</v>
      </c>
      <c r="V119" s="25" t="b">
        <f>AND($L119="B",$C$6=Data!$G$24)</f>
        <v>0</v>
      </c>
      <c r="W119" s="25" t="b">
        <f>AND($L119="B",$C$6=Data!$G$23)</f>
        <v>0</v>
      </c>
      <c r="X119" s="55">
        <f t="shared" si="23"/>
        <v>0</v>
      </c>
      <c r="Y119" s="55">
        <f t="shared" si="17"/>
        <v>0</v>
      </c>
      <c r="Z119" s="25" t="b">
        <f>AND($L119="C",$C$7=Data!$G$24)</f>
        <v>0</v>
      </c>
      <c r="AA119" s="25" t="b">
        <f>AND($L119="C",$C$7=Data!$G$23)</f>
        <v>0</v>
      </c>
      <c r="AB119" s="55">
        <f t="shared" si="24"/>
        <v>0</v>
      </c>
      <c r="AC119" s="55">
        <f t="shared" si="18"/>
        <v>0</v>
      </c>
      <c r="AE119" s="55">
        <f t="shared" si="25"/>
        <v>0</v>
      </c>
      <c r="AG119" s="125" t="b">
        <f>OR(AND($C$5=Data!$G$24,K119="A"),AND($C$6=Data!$G$24,K119="B"),AND($C$7=Data!$G$24,K119="C"))*COUNTIFS(B:B,B119,K:K,K119,B:B,"&lt;&gt;"&amp;"",C:C,"&lt;&gt;"&amp;"")&gt;1</f>
        <v>0</v>
      </c>
      <c r="AH119" s="125" t="b">
        <f t="shared" si="26"/>
        <v>0</v>
      </c>
      <c r="AI119" s="55">
        <f t="shared" si="27"/>
        <v>0</v>
      </c>
    </row>
    <row r="120" spans="1:35" ht="30.75" customHeight="1" x14ac:dyDescent="0.25">
      <c r="A120" s="57"/>
      <c r="B120" s="57"/>
      <c r="C120" s="59"/>
      <c r="D120" s="119"/>
      <c r="E120" s="43"/>
      <c r="F120" s="43"/>
      <c r="G120" s="58"/>
      <c r="H120" s="123"/>
      <c r="I120" s="132"/>
      <c r="J120" s="135">
        <f t="shared" si="19"/>
        <v>0</v>
      </c>
      <c r="K120" s="64" t="str">
        <f t="shared" si="14"/>
        <v>0</v>
      </c>
      <c r="L120" s="65" t="str">
        <f t="shared" si="15"/>
        <v>0</v>
      </c>
      <c r="M120" s="55">
        <f>SUMIFS($J:$J,$C:$C,Data!$B$6,$B:$B,$B120)</f>
        <v>0</v>
      </c>
      <c r="N120" s="55">
        <f>SUMIFS($J:$J,$C:$C,Data!$B$7,$B:$B,$B120)</f>
        <v>0</v>
      </c>
      <c r="O120" s="55">
        <f>SUMIFS($J:$J,$C:$C,Data!$B$8,$B:$B,$B120)</f>
        <v>0</v>
      </c>
      <c r="P120" s="55">
        <f t="shared" si="20"/>
        <v>0</v>
      </c>
      <c r="Q120" s="55">
        <f t="shared" si="21"/>
        <v>0</v>
      </c>
      <c r="R120" s="25" t="b">
        <f>AND($L120="A",$C$5=Data!$G$24)</f>
        <v>0</v>
      </c>
      <c r="S120" s="25" t="b">
        <f>AND($L120="A",$C$5=Data!$G$23)</f>
        <v>0</v>
      </c>
      <c r="T120" s="55">
        <f t="shared" si="22"/>
        <v>0</v>
      </c>
      <c r="U120" s="55">
        <f t="shared" si="16"/>
        <v>0</v>
      </c>
      <c r="V120" s="25" t="b">
        <f>AND($L120="B",$C$6=Data!$G$24)</f>
        <v>0</v>
      </c>
      <c r="W120" s="25" t="b">
        <f>AND($L120="B",$C$6=Data!$G$23)</f>
        <v>0</v>
      </c>
      <c r="X120" s="55">
        <f t="shared" si="23"/>
        <v>0</v>
      </c>
      <c r="Y120" s="55">
        <f t="shared" si="17"/>
        <v>0</v>
      </c>
      <c r="Z120" s="25" t="b">
        <f>AND($L120="C",$C$7=Data!$G$24)</f>
        <v>0</v>
      </c>
      <c r="AA120" s="25" t="b">
        <f>AND($L120="C",$C$7=Data!$G$23)</f>
        <v>0</v>
      </c>
      <c r="AB120" s="55">
        <f t="shared" si="24"/>
        <v>0</v>
      </c>
      <c r="AC120" s="55">
        <f t="shared" si="18"/>
        <v>0</v>
      </c>
      <c r="AE120" s="55">
        <f t="shared" si="25"/>
        <v>0</v>
      </c>
      <c r="AG120" s="125" t="b">
        <f>OR(AND($C$5=Data!$G$24,K120="A"),AND($C$6=Data!$G$24,K120="B"),AND($C$7=Data!$G$24,K120="C"))*COUNTIFS(B:B,B120,K:K,K120,B:B,"&lt;&gt;"&amp;"",C:C,"&lt;&gt;"&amp;"")&gt;1</f>
        <v>0</v>
      </c>
      <c r="AH120" s="125" t="b">
        <f t="shared" si="26"/>
        <v>0</v>
      </c>
      <c r="AI120" s="55">
        <f t="shared" si="27"/>
        <v>0</v>
      </c>
    </row>
    <row r="121" spans="1:35" ht="30.75" customHeight="1" x14ac:dyDescent="0.25">
      <c r="A121" s="57"/>
      <c r="B121" s="57"/>
      <c r="C121" s="59"/>
      <c r="D121" s="119"/>
      <c r="E121" s="43"/>
      <c r="F121" s="43"/>
      <c r="G121" s="58"/>
      <c r="H121" s="123"/>
      <c r="I121" s="132"/>
      <c r="J121" s="135">
        <f t="shared" si="19"/>
        <v>0</v>
      </c>
      <c r="K121" s="64" t="str">
        <f t="shared" si="14"/>
        <v>0</v>
      </c>
      <c r="L121" s="65" t="str">
        <f t="shared" si="15"/>
        <v>0</v>
      </c>
      <c r="M121" s="55">
        <f>SUMIFS($J:$J,$C:$C,Data!$B$6,$B:$B,$B121)</f>
        <v>0</v>
      </c>
      <c r="N121" s="55">
        <f>SUMIFS($J:$J,$C:$C,Data!$B$7,$B:$B,$B121)</f>
        <v>0</v>
      </c>
      <c r="O121" s="55">
        <f>SUMIFS($J:$J,$C:$C,Data!$B$8,$B:$B,$B121)</f>
        <v>0</v>
      </c>
      <c r="P121" s="55">
        <f t="shared" si="20"/>
        <v>0</v>
      </c>
      <c r="Q121" s="55">
        <f t="shared" si="21"/>
        <v>0</v>
      </c>
      <c r="R121" s="25" t="b">
        <f>AND($L121="A",$C$5=Data!$G$24)</f>
        <v>0</v>
      </c>
      <c r="S121" s="25" t="b">
        <f>AND($L121="A",$C$5=Data!$G$23)</f>
        <v>0</v>
      </c>
      <c r="T121" s="55">
        <f t="shared" si="22"/>
        <v>0</v>
      </c>
      <c r="U121" s="55">
        <f t="shared" si="16"/>
        <v>0</v>
      </c>
      <c r="V121" s="25" t="b">
        <f>AND($L121="B",$C$6=Data!$G$24)</f>
        <v>0</v>
      </c>
      <c r="W121" s="25" t="b">
        <f>AND($L121="B",$C$6=Data!$G$23)</f>
        <v>0</v>
      </c>
      <c r="X121" s="55">
        <f t="shared" si="23"/>
        <v>0</v>
      </c>
      <c r="Y121" s="55">
        <f t="shared" si="17"/>
        <v>0</v>
      </c>
      <c r="Z121" s="25" t="b">
        <f>AND($L121="C",$C$7=Data!$G$24)</f>
        <v>0</v>
      </c>
      <c r="AA121" s="25" t="b">
        <f>AND($L121="C",$C$7=Data!$G$23)</f>
        <v>0</v>
      </c>
      <c r="AB121" s="55">
        <f t="shared" si="24"/>
        <v>0</v>
      </c>
      <c r="AC121" s="55">
        <f t="shared" si="18"/>
        <v>0</v>
      </c>
      <c r="AE121" s="55">
        <f t="shared" si="25"/>
        <v>0</v>
      </c>
      <c r="AG121" s="125" t="b">
        <f>OR(AND($C$5=Data!$G$24,K121="A"),AND($C$6=Data!$G$24,K121="B"),AND($C$7=Data!$G$24,K121="C"))*COUNTIFS(B:B,B121,K:K,K121,B:B,"&lt;&gt;"&amp;"",C:C,"&lt;&gt;"&amp;"")&gt;1</f>
        <v>0</v>
      </c>
      <c r="AH121" s="125" t="b">
        <f t="shared" si="26"/>
        <v>0</v>
      </c>
      <c r="AI121" s="55">
        <f t="shared" si="27"/>
        <v>0</v>
      </c>
    </row>
    <row r="122" spans="1:35" ht="30.75" customHeight="1" x14ac:dyDescent="0.25">
      <c r="A122" s="57"/>
      <c r="B122" s="57"/>
      <c r="C122" s="59"/>
      <c r="D122" s="119"/>
      <c r="E122" s="43"/>
      <c r="F122" s="43"/>
      <c r="G122" s="58"/>
      <c r="H122" s="123"/>
      <c r="I122" s="132"/>
      <c r="J122" s="135">
        <f t="shared" si="19"/>
        <v>0</v>
      </c>
      <c r="K122" s="64" t="str">
        <f t="shared" si="14"/>
        <v>0</v>
      </c>
      <c r="L122" s="65" t="str">
        <f t="shared" si="15"/>
        <v>0</v>
      </c>
      <c r="M122" s="55">
        <f>SUMIFS($J:$J,$C:$C,Data!$B$6,$B:$B,$B122)</f>
        <v>0</v>
      </c>
      <c r="N122" s="55">
        <f>SUMIFS($J:$J,$C:$C,Data!$B$7,$B:$B,$B122)</f>
        <v>0</v>
      </c>
      <c r="O122" s="55">
        <f>SUMIFS($J:$J,$C:$C,Data!$B$8,$B:$B,$B122)</f>
        <v>0</v>
      </c>
      <c r="P122" s="55">
        <f t="shared" si="20"/>
        <v>0</v>
      </c>
      <c r="Q122" s="55">
        <f t="shared" si="21"/>
        <v>0</v>
      </c>
      <c r="R122" s="25" t="b">
        <f>AND($L122="A",$C$5=Data!$G$24)</f>
        <v>0</v>
      </c>
      <c r="S122" s="25" t="b">
        <f>AND($L122="A",$C$5=Data!$G$23)</f>
        <v>0</v>
      </c>
      <c r="T122" s="55">
        <f t="shared" si="22"/>
        <v>0</v>
      </c>
      <c r="U122" s="55">
        <f t="shared" si="16"/>
        <v>0</v>
      </c>
      <c r="V122" s="25" t="b">
        <f>AND($L122="B",$C$6=Data!$G$24)</f>
        <v>0</v>
      </c>
      <c r="W122" s="25" t="b">
        <f>AND($L122="B",$C$6=Data!$G$23)</f>
        <v>0</v>
      </c>
      <c r="X122" s="55">
        <f t="shared" si="23"/>
        <v>0</v>
      </c>
      <c r="Y122" s="55">
        <f t="shared" si="17"/>
        <v>0</v>
      </c>
      <c r="Z122" s="25" t="b">
        <f>AND($L122="C",$C$7=Data!$G$24)</f>
        <v>0</v>
      </c>
      <c r="AA122" s="25" t="b">
        <f>AND($L122="C",$C$7=Data!$G$23)</f>
        <v>0</v>
      </c>
      <c r="AB122" s="55">
        <f t="shared" si="24"/>
        <v>0</v>
      </c>
      <c r="AC122" s="55">
        <f t="shared" si="18"/>
        <v>0</v>
      </c>
      <c r="AE122" s="55">
        <f t="shared" si="25"/>
        <v>0</v>
      </c>
      <c r="AG122" s="125" t="b">
        <f>OR(AND($C$5=Data!$G$24,K122="A"),AND($C$6=Data!$G$24,K122="B"),AND($C$7=Data!$G$24,K122="C"))*COUNTIFS(B:B,B122,K:K,K122,B:B,"&lt;&gt;"&amp;"",C:C,"&lt;&gt;"&amp;"")&gt;1</f>
        <v>0</v>
      </c>
      <c r="AH122" s="125" t="b">
        <f t="shared" si="26"/>
        <v>0</v>
      </c>
      <c r="AI122" s="55">
        <f t="shared" si="27"/>
        <v>0</v>
      </c>
    </row>
    <row r="123" spans="1:35" ht="30.75" customHeight="1" x14ac:dyDescent="0.25">
      <c r="A123" s="57"/>
      <c r="B123" s="57"/>
      <c r="C123" s="59"/>
      <c r="D123" s="119"/>
      <c r="E123" s="43"/>
      <c r="F123" s="43"/>
      <c r="G123" s="58"/>
      <c r="H123" s="123"/>
      <c r="I123" s="132"/>
      <c r="J123" s="135">
        <f t="shared" si="19"/>
        <v>0</v>
      </c>
      <c r="K123" s="64" t="str">
        <f t="shared" si="14"/>
        <v>0</v>
      </c>
      <c r="L123" s="65" t="str">
        <f t="shared" si="15"/>
        <v>0</v>
      </c>
      <c r="M123" s="55">
        <f>SUMIFS($J:$J,$C:$C,Data!$B$6,$B:$B,$B123)</f>
        <v>0</v>
      </c>
      <c r="N123" s="55">
        <f>SUMIFS($J:$J,$C:$C,Data!$B$7,$B:$B,$B123)</f>
        <v>0</v>
      </c>
      <c r="O123" s="55">
        <f>SUMIFS($J:$J,$C:$C,Data!$B$8,$B:$B,$B123)</f>
        <v>0</v>
      </c>
      <c r="P123" s="55">
        <f t="shared" si="20"/>
        <v>0</v>
      </c>
      <c r="Q123" s="55">
        <f t="shared" si="21"/>
        <v>0</v>
      </c>
      <c r="R123" s="25" t="b">
        <f>AND($L123="A",$C$5=Data!$G$24)</f>
        <v>0</v>
      </c>
      <c r="S123" s="25" t="b">
        <f>AND($L123="A",$C$5=Data!$G$23)</f>
        <v>0</v>
      </c>
      <c r="T123" s="55">
        <f t="shared" si="22"/>
        <v>0</v>
      </c>
      <c r="U123" s="55">
        <f t="shared" si="16"/>
        <v>0</v>
      </c>
      <c r="V123" s="25" t="b">
        <f>AND($L123="B",$C$6=Data!$G$24)</f>
        <v>0</v>
      </c>
      <c r="W123" s="25" t="b">
        <f>AND($L123="B",$C$6=Data!$G$23)</f>
        <v>0</v>
      </c>
      <c r="X123" s="55">
        <f t="shared" si="23"/>
        <v>0</v>
      </c>
      <c r="Y123" s="55">
        <f t="shared" si="17"/>
        <v>0</v>
      </c>
      <c r="Z123" s="25" t="b">
        <f>AND($L123="C",$C$7=Data!$G$24)</f>
        <v>0</v>
      </c>
      <c r="AA123" s="25" t="b">
        <f>AND($L123="C",$C$7=Data!$G$23)</f>
        <v>0</v>
      </c>
      <c r="AB123" s="55">
        <f t="shared" si="24"/>
        <v>0</v>
      </c>
      <c r="AC123" s="55">
        <f t="shared" si="18"/>
        <v>0</v>
      </c>
      <c r="AE123" s="55">
        <f t="shared" si="25"/>
        <v>0</v>
      </c>
      <c r="AG123" s="125" t="b">
        <f>OR(AND($C$5=Data!$G$24,K123="A"),AND($C$6=Data!$G$24,K123="B"),AND($C$7=Data!$G$24,K123="C"))*COUNTIFS(B:B,B123,K:K,K123,B:B,"&lt;&gt;"&amp;"",C:C,"&lt;&gt;"&amp;"")&gt;1</f>
        <v>0</v>
      </c>
      <c r="AH123" s="125" t="b">
        <f t="shared" si="26"/>
        <v>0</v>
      </c>
      <c r="AI123" s="55">
        <f t="shared" si="27"/>
        <v>0</v>
      </c>
    </row>
    <row r="124" spans="1:35" ht="30.75" customHeight="1" x14ac:dyDescent="0.25">
      <c r="A124" s="57"/>
      <c r="B124" s="57"/>
      <c r="C124" s="59"/>
      <c r="D124" s="119"/>
      <c r="E124" s="43"/>
      <c r="F124" s="43"/>
      <c r="G124" s="58"/>
      <c r="H124" s="123"/>
      <c r="I124" s="132"/>
      <c r="J124" s="135">
        <f t="shared" si="19"/>
        <v>0</v>
      </c>
      <c r="K124" s="64" t="str">
        <f t="shared" si="14"/>
        <v>0</v>
      </c>
      <c r="L124" s="65" t="str">
        <f t="shared" si="15"/>
        <v>0</v>
      </c>
      <c r="M124" s="55">
        <f>SUMIFS($J:$J,$C:$C,Data!$B$6,$B:$B,$B124)</f>
        <v>0</v>
      </c>
      <c r="N124" s="55">
        <f>SUMIFS($J:$J,$C:$C,Data!$B$7,$B:$B,$B124)</f>
        <v>0</v>
      </c>
      <c r="O124" s="55">
        <f>SUMIFS($J:$J,$C:$C,Data!$B$8,$B:$B,$B124)</f>
        <v>0</v>
      </c>
      <c r="P124" s="55">
        <f t="shared" si="20"/>
        <v>0</v>
      </c>
      <c r="Q124" s="55">
        <f t="shared" si="21"/>
        <v>0</v>
      </c>
      <c r="R124" s="25" t="b">
        <f>AND($L124="A",$C$5=Data!$G$24)</f>
        <v>0</v>
      </c>
      <c r="S124" s="25" t="b">
        <f>AND($L124="A",$C$5=Data!$G$23)</f>
        <v>0</v>
      </c>
      <c r="T124" s="55">
        <f t="shared" si="22"/>
        <v>0</v>
      </c>
      <c r="U124" s="55">
        <f t="shared" si="16"/>
        <v>0</v>
      </c>
      <c r="V124" s="25" t="b">
        <f>AND($L124="B",$C$6=Data!$G$24)</f>
        <v>0</v>
      </c>
      <c r="W124" s="25" t="b">
        <f>AND($L124="B",$C$6=Data!$G$23)</f>
        <v>0</v>
      </c>
      <c r="X124" s="55">
        <f t="shared" si="23"/>
        <v>0</v>
      </c>
      <c r="Y124" s="55">
        <f t="shared" si="17"/>
        <v>0</v>
      </c>
      <c r="Z124" s="25" t="b">
        <f>AND($L124="C",$C$7=Data!$G$24)</f>
        <v>0</v>
      </c>
      <c r="AA124" s="25" t="b">
        <f>AND($L124="C",$C$7=Data!$G$23)</f>
        <v>0</v>
      </c>
      <c r="AB124" s="55">
        <f t="shared" si="24"/>
        <v>0</v>
      </c>
      <c r="AC124" s="55">
        <f t="shared" si="18"/>
        <v>0</v>
      </c>
      <c r="AE124" s="55">
        <f t="shared" si="25"/>
        <v>0</v>
      </c>
      <c r="AG124" s="125" t="b">
        <f>OR(AND($C$5=Data!$G$24,K124="A"),AND($C$6=Data!$G$24,K124="B"),AND($C$7=Data!$G$24,K124="C"))*COUNTIFS(B:B,B124,K:K,K124,B:B,"&lt;&gt;"&amp;"",C:C,"&lt;&gt;"&amp;"")&gt;1</f>
        <v>0</v>
      </c>
      <c r="AH124" s="125" t="b">
        <f t="shared" si="26"/>
        <v>0</v>
      </c>
      <c r="AI124" s="55">
        <f t="shared" si="27"/>
        <v>0</v>
      </c>
    </row>
    <row r="125" spans="1:35" ht="30.75" customHeight="1" x14ac:dyDescent="0.25">
      <c r="A125" s="57"/>
      <c r="B125" s="57"/>
      <c r="C125" s="59"/>
      <c r="D125" s="119"/>
      <c r="E125" s="43"/>
      <c r="F125" s="43"/>
      <c r="G125" s="58"/>
      <c r="H125" s="123"/>
      <c r="I125" s="132"/>
      <c r="J125" s="135">
        <f t="shared" si="19"/>
        <v>0</v>
      </c>
      <c r="K125" s="64" t="str">
        <f t="shared" si="14"/>
        <v>0</v>
      </c>
      <c r="L125" s="65" t="str">
        <f t="shared" si="15"/>
        <v>0</v>
      </c>
      <c r="M125" s="55">
        <f>SUMIFS($J:$J,$C:$C,Data!$B$6,$B:$B,$B125)</f>
        <v>0</v>
      </c>
      <c r="N125" s="55">
        <f>SUMIFS($J:$J,$C:$C,Data!$B$7,$B:$B,$B125)</f>
        <v>0</v>
      </c>
      <c r="O125" s="55">
        <f>SUMIFS($J:$J,$C:$C,Data!$B$8,$B:$B,$B125)</f>
        <v>0</v>
      </c>
      <c r="P125" s="55">
        <f t="shared" si="20"/>
        <v>0</v>
      </c>
      <c r="Q125" s="55">
        <f t="shared" si="21"/>
        <v>0</v>
      </c>
      <c r="R125" s="25" t="b">
        <f>AND($L125="A",$C$5=Data!$G$24)</f>
        <v>0</v>
      </c>
      <c r="S125" s="25" t="b">
        <f>AND($L125="A",$C$5=Data!$G$23)</f>
        <v>0</v>
      </c>
      <c r="T125" s="55">
        <f t="shared" si="22"/>
        <v>0</v>
      </c>
      <c r="U125" s="55">
        <f t="shared" si="16"/>
        <v>0</v>
      </c>
      <c r="V125" s="25" t="b">
        <f>AND($L125="B",$C$6=Data!$G$24)</f>
        <v>0</v>
      </c>
      <c r="W125" s="25" t="b">
        <f>AND($L125="B",$C$6=Data!$G$23)</f>
        <v>0</v>
      </c>
      <c r="X125" s="55">
        <f t="shared" si="23"/>
        <v>0</v>
      </c>
      <c r="Y125" s="55">
        <f t="shared" si="17"/>
        <v>0</v>
      </c>
      <c r="Z125" s="25" t="b">
        <f>AND($L125="C",$C$7=Data!$G$24)</f>
        <v>0</v>
      </c>
      <c r="AA125" s="25" t="b">
        <f>AND($L125="C",$C$7=Data!$G$23)</f>
        <v>0</v>
      </c>
      <c r="AB125" s="55">
        <f t="shared" si="24"/>
        <v>0</v>
      </c>
      <c r="AC125" s="55">
        <f t="shared" si="18"/>
        <v>0</v>
      </c>
      <c r="AE125" s="55">
        <f t="shared" si="25"/>
        <v>0</v>
      </c>
      <c r="AG125" s="125" t="b">
        <f>OR(AND($C$5=Data!$G$24,K125="A"),AND($C$6=Data!$G$24,K125="B"),AND($C$7=Data!$G$24,K125="C"))*COUNTIFS(B:B,B125,K:K,K125,B:B,"&lt;&gt;"&amp;"",C:C,"&lt;&gt;"&amp;"")&gt;1</f>
        <v>0</v>
      </c>
      <c r="AH125" s="125" t="b">
        <f t="shared" si="26"/>
        <v>0</v>
      </c>
      <c r="AI125" s="55">
        <f t="shared" si="27"/>
        <v>0</v>
      </c>
    </row>
    <row r="126" spans="1:35" ht="30.75" customHeight="1" x14ac:dyDescent="0.25">
      <c r="A126" s="57"/>
      <c r="B126" s="57"/>
      <c r="C126" s="59"/>
      <c r="D126" s="119"/>
      <c r="E126" s="43"/>
      <c r="F126" s="43"/>
      <c r="G126" s="58"/>
      <c r="H126" s="123"/>
      <c r="I126" s="132"/>
      <c r="J126" s="135">
        <f t="shared" si="19"/>
        <v>0</v>
      </c>
      <c r="K126" s="64" t="str">
        <f t="shared" si="14"/>
        <v>0</v>
      </c>
      <c r="L126" s="65" t="str">
        <f t="shared" si="15"/>
        <v>0</v>
      </c>
      <c r="M126" s="55">
        <f>SUMIFS($J:$J,$C:$C,Data!$B$6,$B:$B,$B126)</f>
        <v>0</v>
      </c>
      <c r="N126" s="55">
        <f>SUMIFS($J:$J,$C:$C,Data!$B$7,$B:$B,$B126)</f>
        <v>0</v>
      </c>
      <c r="O126" s="55">
        <f>SUMIFS($J:$J,$C:$C,Data!$B$8,$B:$B,$B126)</f>
        <v>0</v>
      </c>
      <c r="P126" s="55">
        <f t="shared" si="20"/>
        <v>0</v>
      </c>
      <c r="Q126" s="55">
        <f t="shared" si="21"/>
        <v>0</v>
      </c>
      <c r="R126" s="25" t="b">
        <f>AND($L126="A",$C$5=Data!$G$24)</f>
        <v>0</v>
      </c>
      <c r="S126" s="25" t="b">
        <f>AND($L126="A",$C$5=Data!$G$23)</f>
        <v>0</v>
      </c>
      <c r="T126" s="55">
        <f t="shared" si="22"/>
        <v>0</v>
      </c>
      <c r="U126" s="55">
        <f t="shared" si="16"/>
        <v>0</v>
      </c>
      <c r="V126" s="25" t="b">
        <f>AND($L126="B",$C$6=Data!$G$24)</f>
        <v>0</v>
      </c>
      <c r="W126" s="25" t="b">
        <f>AND($L126="B",$C$6=Data!$G$23)</f>
        <v>0</v>
      </c>
      <c r="X126" s="55">
        <f t="shared" si="23"/>
        <v>0</v>
      </c>
      <c r="Y126" s="55">
        <f t="shared" si="17"/>
        <v>0</v>
      </c>
      <c r="Z126" s="25" t="b">
        <f>AND($L126="C",$C$7=Data!$G$24)</f>
        <v>0</v>
      </c>
      <c r="AA126" s="25" t="b">
        <f>AND($L126="C",$C$7=Data!$G$23)</f>
        <v>0</v>
      </c>
      <c r="AB126" s="55">
        <f t="shared" si="24"/>
        <v>0</v>
      </c>
      <c r="AC126" s="55">
        <f t="shared" si="18"/>
        <v>0</v>
      </c>
      <c r="AE126" s="55">
        <f t="shared" si="25"/>
        <v>0</v>
      </c>
      <c r="AG126" s="125" t="b">
        <f>OR(AND($C$5=Data!$G$24,K126="A"),AND($C$6=Data!$G$24,K126="B"),AND($C$7=Data!$G$24,K126="C"))*COUNTIFS(B:B,B126,K:K,K126,B:B,"&lt;&gt;"&amp;"",C:C,"&lt;&gt;"&amp;"")&gt;1</f>
        <v>0</v>
      </c>
      <c r="AH126" s="125" t="b">
        <f t="shared" si="26"/>
        <v>0</v>
      </c>
      <c r="AI126" s="55">
        <f t="shared" si="27"/>
        <v>0</v>
      </c>
    </row>
    <row r="127" spans="1:35" ht="30.75" customHeight="1" x14ac:dyDescent="0.25">
      <c r="A127" s="57"/>
      <c r="B127" s="57"/>
      <c r="C127" s="59"/>
      <c r="D127" s="119"/>
      <c r="E127" s="43"/>
      <c r="F127" s="43"/>
      <c r="G127" s="58"/>
      <c r="H127" s="123"/>
      <c r="I127" s="132"/>
      <c r="J127" s="135">
        <f t="shared" si="19"/>
        <v>0</v>
      </c>
      <c r="K127" s="64" t="str">
        <f t="shared" si="14"/>
        <v>0</v>
      </c>
      <c r="L127" s="65" t="str">
        <f t="shared" si="15"/>
        <v>0</v>
      </c>
      <c r="M127" s="55">
        <f>SUMIFS($J:$J,$C:$C,Data!$B$6,$B:$B,$B127)</f>
        <v>0</v>
      </c>
      <c r="N127" s="55">
        <f>SUMIFS($J:$J,$C:$C,Data!$B$7,$B:$B,$B127)</f>
        <v>0</v>
      </c>
      <c r="O127" s="55">
        <f>SUMIFS($J:$J,$C:$C,Data!$B$8,$B:$B,$B127)</f>
        <v>0</v>
      </c>
      <c r="P127" s="55">
        <f t="shared" si="20"/>
        <v>0</v>
      </c>
      <c r="Q127" s="55">
        <f t="shared" si="21"/>
        <v>0</v>
      </c>
      <c r="R127" s="25" t="b">
        <f>AND($L127="A",$C$5=Data!$G$24)</f>
        <v>0</v>
      </c>
      <c r="S127" s="25" t="b">
        <f>AND($L127="A",$C$5=Data!$G$23)</f>
        <v>0</v>
      </c>
      <c r="T127" s="55">
        <f t="shared" si="22"/>
        <v>0</v>
      </c>
      <c r="U127" s="55">
        <f t="shared" si="16"/>
        <v>0</v>
      </c>
      <c r="V127" s="25" t="b">
        <f>AND($L127="B",$C$6=Data!$G$24)</f>
        <v>0</v>
      </c>
      <c r="W127" s="25" t="b">
        <f>AND($L127="B",$C$6=Data!$G$23)</f>
        <v>0</v>
      </c>
      <c r="X127" s="55">
        <f t="shared" si="23"/>
        <v>0</v>
      </c>
      <c r="Y127" s="55">
        <f t="shared" si="17"/>
        <v>0</v>
      </c>
      <c r="Z127" s="25" t="b">
        <f>AND($L127="C",$C$7=Data!$G$24)</f>
        <v>0</v>
      </c>
      <c r="AA127" s="25" t="b">
        <f>AND($L127="C",$C$7=Data!$G$23)</f>
        <v>0</v>
      </c>
      <c r="AB127" s="55">
        <f t="shared" si="24"/>
        <v>0</v>
      </c>
      <c r="AC127" s="55">
        <f t="shared" si="18"/>
        <v>0</v>
      </c>
      <c r="AE127" s="55">
        <f t="shared" si="25"/>
        <v>0</v>
      </c>
      <c r="AG127" s="125" t="b">
        <f>OR(AND($C$5=Data!$G$24,K127="A"),AND($C$6=Data!$G$24,K127="B"),AND($C$7=Data!$G$24,K127="C"))*COUNTIFS(B:B,B127,K:K,K127,B:B,"&lt;&gt;"&amp;"",C:C,"&lt;&gt;"&amp;"")&gt;1</f>
        <v>0</v>
      </c>
      <c r="AH127" s="125" t="b">
        <f t="shared" si="26"/>
        <v>0</v>
      </c>
      <c r="AI127" s="55">
        <f t="shared" si="27"/>
        <v>0</v>
      </c>
    </row>
    <row r="128" spans="1:35" ht="30.75" customHeight="1" x14ac:dyDescent="0.25">
      <c r="A128" s="57"/>
      <c r="B128" s="57"/>
      <c r="C128" s="59"/>
      <c r="D128" s="119"/>
      <c r="E128" s="43"/>
      <c r="F128" s="43"/>
      <c r="G128" s="58"/>
      <c r="H128" s="123"/>
      <c r="I128" s="132"/>
      <c r="J128" s="135">
        <f t="shared" si="19"/>
        <v>0</v>
      </c>
      <c r="K128" s="64" t="str">
        <f t="shared" si="14"/>
        <v>0</v>
      </c>
      <c r="L128" s="65" t="str">
        <f t="shared" si="15"/>
        <v>0</v>
      </c>
      <c r="M128" s="55">
        <f>SUMIFS($J:$J,$C:$C,Data!$B$6,$B:$B,$B128)</f>
        <v>0</v>
      </c>
      <c r="N128" s="55">
        <f>SUMIFS($J:$J,$C:$C,Data!$B$7,$B:$B,$B128)</f>
        <v>0</v>
      </c>
      <c r="O128" s="55">
        <f>SUMIFS($J:$J,$C:$C,Data!$B$8,$B:$B,$B128)</f>
        <v>0</v>
      </c>
      <c r="P128" s="55">
        <f t="shared" si="20"/>
        <v>0</v>
      </c>
      <c r="Q128" s="55">
        <f t="shared" si="21"/>
        <v>0</v>
      </c>
      <c r="R128" s="25" t="b">
        <f>AND($L128="A",$C$5=Data!$G$24)</f>
        <v>0</v>
      </c>
      <c r="S128" s="25" t="b">
        <f>AND($L128="A",$C$5=Data!$G$23)</f>
        <v>0</v>
      </c>
      <c r="T128" s="55">
        <f t="shared" si="22"/>
        <v>0</v>
      </c>
      <c r="U128" s="55">
        <f t="shared" si="16"/>
        <v>0</v>
      </c>
      <c r="V128" s="25" t="b">
        <f>AND($L128="B",$C$6=Data!$G$24)</f>
        <v>0</v>
      </c>
      <c r="W128" s="25" t="b">
        <f>AND($L128="B",$C$6=Data!$G$23)</f>
        <v>0</v>
      </c>
      <c r="X128" s="55">
        <f t="shared" si="23"/>
        <v>0</v>
      </c>
      <c r="Y128" s="55">
        <f t="shared" si="17"/>
        <v>0</v>
      </c>
      <c r="Z128" s="25" t="b">
        <f>AND($L128="C",$C$7=Data!$G$24)</f>
        <v>0</v>
      </c>
      <c r="AA128" s="25" t="b">
        <f>AND($L128="C",$C$7=Data!$G$23)</f>
        <v>0</v>
      </c>
      <c r="AB128" s="55">
        <f t="shared" si="24"/>
        <v>0</v>
      </c>
      <c r="AC128" s="55">
        <f t="shared" si="18"/>
        <v>0</v>
      </c>
      <c r="AE128" s="55">
        <f t="shared" si="25"/>
        <v>0</v>
      </c>
      <c r="AG128" s="125" t="b">
        <f>OR(AND($C$5=Data!$G$24,K128="A"),AND($C$6=Data!$G$24,K128="B"),AND($C$7=Data!$G$24,K128="C"))*COUNTIFS(B:B,B128,K:K,K128,B:B,"&lt;&gt;"&amp;"",C:C,"&lt;&gt;"&amp;"")&gt;1</f>
        <v>0</v>
      </c>
      <c r="AH128" s="125" t="b">
        <f t="shared" si="26"/>
        <v>0</v>
      </c>
      <c r="AI128" s="55">
        <f t="shared" si="27"/>
        <v>0</v>
      </c>
    </row>
    <row r="129" spans="1:35" ht="30.75" customHeight="1" x14ac:dyDescent="0.25">
      <c r="A129" s="57"/>
      <c r="B129" s="57"/>
      <c r="C129" s="59"/>
      <c r="D129" s="119"/>
      <c r="E129" s="43"/>
      <c r="F129" s="43"/>
      <c r="G129" s="58"/>
      <c r="H129" s="123"/>
      <c r="I129" s="132"/>
      <c r="J129" s="135">
        <f t="shared" si="19"/>
        <v>0</v>
      </c>
      <c r="K129" s="64" t="str">
        <f t="shared" si="14"/>
        <v>0</v>
      </c>
      <c r="L129" s="65" t="str">
        <f t="shared" si="15"/>
        <v>0</v>
      </c>
      <c r="M129" s="55">
        <f>SUMIFS($J:$J,$C:$C,Data!$B$6,$B:$B,$B129)</f>
        <v>0</v>
      </c>
      <c r="N129" s="55">
        <f>SUMIFS($J:$J,$C:$C,Data!$B$7,$B:$B,$B129)</f>
        <v>0</v>
      </c>
      <c r="O129" s="55">
        <f>SUMIFS($J:$J,$C:$C,Data!$B$8,$B:$B,$B129)</f>
        <v>0</v>
      </c>
      <c r="P129" s="55">
        <f t="shared" si="20"/>
        <v>0</v>
      </c>
      <c r="Q129" s="55">
        <f t="shared" si="21"/>
        <v>0</v>
      </c>
      <c r="R129" s="25" t="b">
        <f>AND($L129="A",$C$5=Data!$G$24)</f>
        <v>0</v>
      </c>
      <c r="S129" s="25" t="b">
        <f>AND($L129="A",$C$5=Data!$G$23)</f>
        <v>0</v>
      </c>
      <c r="T129" s="55">
        <f t="shared" si="22"/>
        <v>0</v>
      </c>
      <c r="U129" s="55">
        <f t="shared" si="16"/>
        <v>0</v>
      </c>
      <c r="V129" s="25" t="b">
        <f>AND($L129="B",$C$6=Data!$G$24)</f>
        <v>0</v>
      </c>
      <c r="W129" s="25" t="b">
        <f>AND($L129="B",$C$6=Data!$G$23)</f>
        <v>0</v>
      </c>
      <c r="X129" s="55">
        <f t="shared" si="23"/>
        <v>0</v>
      </c>
      <c r="Y129" s="55">
        <f t="shared" si="17"/>
        <v>0</v>
      </c>
      <c r="Z129" s="25" t="b">
        <f>AND($L129="C",$C$7=Data!$G$24)</f>
        <v>0</v>
      </c>
      <c r="AA129" s="25" t="b">
        <f>AND($L129="C",$C$7=Data!$G$23)</f>
        <v>0</v>
      </c>
      <c r="AB129" s="55">
        <f t="shared" si="24"/>
        <v>0</v>
      </c>
      <c r="AC129" s="55">
        <f t="shared" si="18"/>
        <v>0</v>
      </c>
      <c r="AE129" s="55">
        <f t="shared" si="25"/>
        <v>0</v>
      </c>
      <c r="AG129" s="125" t="b">
        <f>OR(AND($C$5=Data!$G$24,K129="A"),AND($C$6=Data!$G$24,K129="B"),AND($C$7=Data!$G$24,K129="C"))*COUNTIFS(B:B,B129,K:K,K129,B:B,"&lt;&gt;"&amp;"",C:C,"&lt;&gt;"&amp;"")&gt;1</f>
        <v>0</v>
      </c>
      <c r="AH129" s="125" t="b">
        <f t="shared" si="26"/>
        <v>0</v>
      </c>
      <c r="AI129" s="55">
        <f t="shared" si="27"/>
        <v>0</v>
      </c>
    </row>
    <row r="130" spans="1:35" ht="30.75" customHeight="1" x14ac:dyDescent="0.25">
      <c r="A130" s="57"/>
      <c r="B130" s="57"/>
      <c r="C130" s="59"/>
      <c r="D130" s="119"/>
      <c r="E130" s="43"/>
      <c r="F130" s="43"/>
      <c r="G130" s="58"/>
      <c r="H130" s="123"/>
      <c r="I130" s="132"/>
      <c r="J130" s="135">
        <f t="shared" si="19"/>
        <v>0</v>
      </c>
      <c r="K130" s="64" t="str">
        <f t="shared" si="14"/>
        <v>0</v>
      </c>
      <c r="L130" s="65" t="str">
        <f t="shared" si="15"/>
        <v>0</v>
      </c>
      <c r="M130" s="55">
        <f>SUMIFS($J:$J,$C:$C,Data!$B$6,$B:$B,$B130)</f>
        <v>0</v>
      </c>
      <c r="N130" s="55">
        <f>SUMIFS($J:$J,$C:$C,Data!$B$7,$B:$B,$B130)</f>
        <v>0</v>
      </c>
      <c r="O130" s="55">
        <f>SUMIFS($J:$J,$C:$C,Data!$B$8,$B:$B,$B130)</f>
        <v>0</v>
      </c>
      <c r="P130" s="55">
        <f t="shared" si="20"/>
        <v>0</v>
      </c>
      <c r="Q130" s="55">
        <f t="shared" si="21"/>
        <v>0</v>
      </c>
      <c r="R130" s="25" t="b">
        <f>AND($L130="A",$C$5=Data!$G$24)</f>
        <v>0</v>
      </c>
      <c r="S130" s="25" t="b">
        <f>AND($L130="A",$C$5=Data!$G$23)</f>
        <v>0</v>
      </c>
      <c r="T130" s="55">
        <f t="shared" si="22"/>
        <v>0</v>
      </c>
      <c r="U130" s="55">
        <f t="shared" si="16"/>
        <v>0</v>
      </c>
      <c r="V130" s="25" t="b">
        <f>AND($L130="B",$C$6=Data!$G$24)</f>
        <v>0</v>
      </c>
      <c r="W130" s="25" t="b">
        <f>AND($L130="B",$C$6=Data!$G$23)</f>
        <v>0</v>
      </c>
      <c r="X130" s="55">
        <f t="shared" si="23"/>
        <v>0</v>
      </c>
      <c r="Y130" s="55">
        <f t="shared" si="17"/>
        <v>0</v>
      </c>
      <c r="Z130" s="25" t="b">
        <f>AND($L130="C",$C$7=Data!$G$24)</f>
        <v>0</v>
      </c>
      <c r="AA130" s="25" t="b">
        <f>AND($L130="C",$C$7=Data!$G$23)</f>
        <v>0</v>
      </c>
      <c r="AB130" s="55">
        <f t="shared" si="24"/>
        <v>0</v>
      </c>
      <c r="AC130" s="55">
        <f t="shared" si="18"/>
        <v>0</v>
      </c>
      <c r="AE130" s="55">
        <f t="shared" si="25"/>
        <v>0</v>
      </c>
      <c r="AG130" s="125" t="b">
        <f>OR(AND($C$5=Data!$G$24,K130="A"),AND($C$6=Data!$G$24,K130="B"),AND($C$7=Data!$G$24,K130="C"))*COUNTIFS(B:B,B130,K:K,K130,B:B,"&lt;&gt;"&amp;"",C:C,"&lt;&gt;"&amp;"")&gt;1</f>
        <v>0</v>
      </c>
      <c r="AH130" s="125" t="b">
        <f t="shared" si="26"/>
        <v>0</v>
      </c>
      <c r="AI130" s="55">
        <f t="shared" si="27"/>
        <v>0</v>
      </c>
    </row>
    <row r="131" spans="1:35" ht="30.75" customHeight="1" x14ac:dyDescent="0.25">
      <c r="A131" s="57"/>
      <c r="B131" s="57"/>
      <c r="C131" s="59"/>
      <c r="D131" s="119"/>
      <c r="E131" s="43"/>
      <c r="F131" s="43"/>
      <c r="G131" s="58"/>
      <c r="H131" s="123"/>
      <c r="I131" s="132"/>
      <c r="J131" s="135">
        <f t="shared" si="19"/>
        <v>0</v>
      </c>
      <c r="K131" s="64" t="str">
        <f t="shared" si="14"/>
        <v>0</v>
      </c>
      <c r="L131" s="65" t="str">
        <f t="shared" si="15"/>
        <v>0</v>
      </c>
      <c r="M131" s="55">
        <f>SUMIFS($J:$J,$C:$C,Data!$B$6,$B:$B,$B131)</f>
        <v>0</v>
      </c>
      <c r="N131" s="55">
        <f>SUMIFS($J:$J,$C:$C,Data!$B$7,$B:$B,$B131)</f>
        <v>0</v>
      </c>
      <c r="O131" s="55">
        <f>SUMIFS($J:$J,$C:$C,Data!$B$8,$B:$B,$B131)</f>
        <v>0</v>
      </c>
      <c r="P131" s="55">
        <f t="shared" si="20"/>
        <v>0</v>
      </c>
      <c r="Q131" s="55">
        <f t="shared" si="21"/>
        <v>0</v>
      </c>
      <c r="R131" s="25" t="b">
        <f>AND($L131="A",$C$5=Data!$G$24)</f>
        <v>0</v>
      </c>
      <c r="S131" s="25" t="b">
        <f>AND($L131="A",$C$5=Data!$G$23)</f>
        <v>0</v>
      </c>
      <c r="T131" s="55">
        <f t="shared" si="22"/>
        <v>0</v>
      </c>
      <c r="U131" s="55">
        <f t="shared" si="16"/>
        <v>0</v>
      </c>
      <c r="V131" s="25" t="b">
        <f>AND($L131="B",$C$6=Data!$G$24)</f>
        <v>0</v>
      </c>
      <c r="W131" s="25" t="b">
        <f>AND($L131="B",$C$6=Data!$G$23)</f>
        <v>0</v>
      </c>
      <c r="X131" s="55">
        <f t="shared" si="23"/>
        <v>0</v>
      </c>
      <c r="Y131" s="55">
        <f t="shared" si="17"/>
        <v>0</v>
      </c>
      <c r="Z131" s="25" t="b">
        <f>AND($L131="C",$C$7=Data!$G$24)</f>
        <v>0</v>
      </c>
      <c r="AA131" s="25" t="b">
        <f>AND($L131="C",$C$7=Data!$G$23)</f>
        <v>0</v>
      </c>
      <c r="AB131" s="55">
        <f t="shared" si="24"/>
        <v>0</v>
      </c>
      <c r="AC131" s="55">
        <f t="shared" si="18"/>
        <v>0</v>
      </c>
      <c r="AE131" s="55">
        <f t="shared" si="25"/>
        <v>0</v>
      </c>
      <c r="AG131" s="125" t="b">
        <f>OR(AND($C$5=Data!$G$24,K131="A"),AND($C$6=Data!$G$24,K131="B"),AND($C$7=Data!$G$24,K131="C"))*COUNTIFS(B:B,B131,K:K,K131,B:B,"&lt;&gt;"&amp;"",C:C,"&lt;&gt;"&amp;"")&gt;1</f>
        <v>0</v>
      </c>
      <c r="AH131" s="125" t="b">
        <f t="shared" si="26"/>
        <v>0</v>
      </c>
      <c r="AI131" s="55">
        <f t="shared" si="27"/>
        <v>0</v>
      </c>
    </row>
    <row r="132" spans="1:35" ht="30.75" customHeight="1" x14ac:dyDescent="0.25">
      <c r="A132" s="57"/>
      <c r="B132" s="57"/>
      <c r="C132" s="59"/>
      <c r="D132" s="119"/>
      <c r="E132" s="43"/>
      <c r="F132" s="43"/>
      <c r="G132" s="58"/>
      <c r="H132" s="123"/>
      <c r="I132" s="132"/>
      <c r="J132" s="135">
        <f t="shared" si="19"/>
        <v>0</v>
      </c>
      <c r="K132" s="64" t="str">
        <f t="shared" si="14"/>
        <v>0</v>
      </c>
      <c r="L132" s="65" t="str">
        <f t="shared" si="15"/>
        <v>0</v>
      </c>
      <c r="M132" s="55">
        <f>SUMIFS($J:$J,$C:$C,Data!$B$6,$B:$B,$B132)</f>
        <v>0</v>
      </c>
      <c r="N132" s="55">
        <f>SUMIFS($J:$J,$C:$C,Data!$B$7,$B:$B,$B132)</f>
        <v>0</v>
      </c>
      <c r="O132" s="55">
        <f>SUMIFS($J:$J,$C:$C,Data!$B$8,$B:$B,$B132)</f>
        <v>0</v>
      </c>
      <c r="P132" s="55">
        <f t="shared" si="20"/>
        <v>0</v>
      </c>
      <c r="Q132" s="55">
        <f t="shared" si="21"/>
        <v>0</v>
      </c>
      <c r="R132" s="25" t="b">
        <f>AND($L132="A",$C$5=Data!$G$24)</f>
        <v>0</v>
      </c>
      <c r="S132" s="25" t="b">
        <f>AND($L132="A",$C$5=Data!$G$23)</f>
        <v>0</v>
      </c>
      <c r="T132" s="55">
        <f t="shared" si="22"/>
        <v>0</v>
      </c>
      <c r="U132" s="55">
        <f t="shared" si="16"/>
        <v>0</v>
      </c>
      <c r="V132" s="25" t="b">
        <f>AND($L132="B",$C$6=Data!$G$24)</f>
        <v>0</v>
      </c>
      <c r="W132" s="25" t="b">
        <f>AND($L132="B",$C$6=Data!$G$23)</f>
        <v>0</v>
      </c>
      <c r="X132" s="55">
        <f t="shared" si="23"/>
        <v>0</v>
      </c>
      <c r="Y132" s="55">
        <f t="shared" si="17"/>
        <v>0</v>
      </c>
      <c r="Z132" s="25" t="b">
        <f>AND($L132="C",$C$7=Data!$G$24)</f>
        <v>0</v>
      </c>
      <c r="AA132" s="25" t="b">
        <f>AND($L132="C",$C$7=Data!$G$23)</f>
        <v>0</v>
      </c>
      <c r="AB132" s="55">
        <f t="shared" si="24"/>
        <v>0</v>
      </c>
      <c r="AC132" s="55">
        <f t="shared" si="18"/>
        <v>0</v>
      </c>
      <c r="AE132" s="55">
        <f t="shared" si="25"/>
        <v>0</v>
      </c>
      <c r="AG132" s="125" t="b">
        <f>OR(AND($C$5=Data!$G$24,K132="A"),AND($C$6=Data!$G$24,K132="B"),AND($C$7=Data!$G$24,K132="C"))*COUNTIFS(B:B,B132,K:K,K132,B:B,"&lt;&gt;"&amp;"",C:C,"&lt;&gt;"&amp;"")&gt;1</f>
        <v>0</v>
      </c>
      <c r="AH132" s="125" t="b">
        <f t="shared" si="26"/>
        <v>0</v>
      </c>
      <c r="AI132" s="55">
        <f t="shared" si="27"/>
        <v>0</v>
      </c>
    </row>
    <row r="133" spans="1:35" ht="30.75" customHeight="1" x14ac:dyDescent="0.25">
      <c r="A133" s="57"/>
      <c r="B133" s="57"/>
      <c r="C133" s="59"/>
      <c r="D133" s="119"/>
      <c r="E133" s="43"/>
      <c r="F133" s="43"/>
      <c r="G133" s="58"/>
      <c r="H133" s="123"/>
      <c r="I133" s="132"/>
      <c r="J133" s="135">
        <f t="shared" si="19"/>
        <v>0</v>
      </c>
      <c r="K133" s="64" t="str">
        <f t="shared" si="14"/>
        <v>0</v>
      </c>
      <c r="L133" s="65" t="str">
        <f t="shared" si="15"/>
        <v>0</v>
      </c>
      <c r="M133" s="55">
        <f>SUMIFS($J:$J,$C:$C,Data!$B$6,$B:$B,$B133)</f>
        <v>0</v>
      </c>
      <c r="N133" s="55">
        <f>SUMIFS($J:$J,$C:$C,Data!$B$7,$B:$B,$B133)</f>
        <v>0</v>
      </c>
      <c r="O133" s="55">
        <f>SUMIFS($J:$J,$C:$C,Data!$B$8,$B:$B,$B133)</f>
        <v>0</v>
      </c>
      <c r="P133" s="55">
        <f t="shared" si="20"/>
        <v>0</v>
      </c>
      <c r="Q133" s="55">
        <f t="shared" si="21"/>
        <v>0</v>
      </c>
      <c r="R133" s="25" t="b">
        <f>AND($L133="A",$C$5=Data!$G$24)</f>
        <v>0</v>
      </c>
      <c r="S133" s="25" t="b">
        <f>AND($L133="A",$C$5=Data!$G$23)</f>
        <v>0</v>
      </c>
      <c r="T133" s="55">
        <f t="shared" si="22"/>
        <v>0</v>
      </c>
      <c r="U133" s="55">
        <f t="shared" si="16"/>
        <v>0</v>
      </c>
      <c r="V133" s="25" t="b">
        <f>AND($L133="B",$C$6=Data!$G$24)</f>
        <v>0</v>
      </c>
      <c r="W133" s="25" t="b">
        <f>AND($L133="B",$C$6=Data!$G$23)</f>
        <v>0</v>
      </c>
      <c r="X133" s="55">
        <f t="shared" si="23"/>
        <v>0</v>
      </c>
      <c r="Y133" s="55">
        <f t="shared" si="17"/>
        <v>0</v>
      </c>
      <c r="Z133" s="25" t="b">
        <f>AND($L133="C",$C$7=Data!$G$24)</f>
        <v>0</v>
      </c>
      <c r="AA133" s="25" t="b">
        <f>AND($L133="C",$C$7=Data!$G$23)</f>
        <v>0</v>
      </c>
      <c r="AB133" s="55">
        <f t="shared" si="24"/>
        <v>0</v>
      </c>
      <c r="AC133" s="55">
        <f t="shared" si="18"/>
        <v>0</v>
      </c>
      <c r="AE133" s="55">
        <f t="shared" si="25"/>
        <v>0</v>
      </c>
      <c r="AG133" s="125" t="b">
        <f>OR(AND($C$5=Data!$G$24,K133="A"),AND($C$6=Data!$G$24,K133="B"),AND($C$7=Data!$G$24,K133="C"))*COUNTIFS(B:B,B133,K:K,K133,B:B,"&lt;&gt;"&amp;"",C:C,"&lt;&gt;"&amp;"")&gt;1</f>
        <v>0</v>
      </c>
      <c r="AH133" s="125" t="b">
        <f t="shared" si="26"/>
        <v>0</v>
      </c>
      <c r="AI133" s="55">
        <f t="shared" si="27"/>
        <v>0</v>
      </c>
    </row>
    <row r="134" spans="1:35" ht="30.75" customHeight="1" x14ac:dyDescent="0.25">
      <c r="A134" s="57"/>
      <c r="B134" s="57"/>
      <c r="C134" s="59"/>
      <c r="D134" s="119"/>
      <c r="E134" s="43"/>
      <c r="F134" s="43"/>
      <c r="G134" s="58"/>
      <c r="H134" s="123"/>
      <c r="I134" s="132"/>
      <c r="J134" s="135">
        <f t="shared" si="19"/>
        <v>0</v>
      </c>
      <c r="K134" s="64" t="str">
        <f t="shared" si="14"/>
        <v>0</v>
      </c>
      <c r="L134" s="65" t="str">
        <f t="shared" si="15"/>
        <v>0</v>
      </c>
      <c r="M134" s="55">
        <f>SUMIFS($J:$J,$C:$C,Data!$B$6,$B:$B,$B134)</f>
        <v>0</v>
      </c>
      <c r="N134" s="55">
        <f>SUMIFS($J:$J,$C:$C,Data!$B$7,$B:$B,$B134)</f>
        <v>0</v>
      </c>
      <c r="O134" s="55">
        <f>SUMIFS($J:$J,$C:$C,Data!$B$8,$B:$B,$B134)</f>
        <v>0</v>
      </c>
      <c r="P134" s="55">
        <f t="shared" si="20"/>
        <v>0</v>
      </c>
      <c r="Q134" s="55">
        <f t="shared" si="21"/>
        <v>0</v>
      </c>
      <c r="R134" s="25" t="b">
        <f>AND($L134="A",$C$5=Data!$G$24)</f>
        <v>0</v>
      </c>
      <c r="S134" s="25" t="b">
        <f>AND($L134="A",$C$5=Data!$G$23)</f>
        <v>0</v>
      </c>
      <c r="T134" s="55">
        <f t="shared" si="22"/>
        <v>0</v>
      </c>
      <c r="U134" s="55">
        <f t="shared" si="16"/>
        <v>0</v>
      </c>
      <c r="V134" s="25" t="b">
        <f>AND($L134="B",$C$6=Data!$G$24)</f>
        <v>0</v>
      </c>
      <c r="W134" s="25" t="b">
        <f>AND($L134="B",$C$6=Data!$G$23)</f>
        <v>0</v>
      </c>
      <c r="X134" s="55">
        <f t="shared" si="23"/>
        <v>0</v>
      </c>
      <c r="Y134" s="55">
        <f t="shared" si="17"/>
        <v>0</v>
      </c>
      <c r="Z134" s="25" t="b">
        <f>AND($L134="C",$C$7=Data!$G$24)</f>
        <v>0</v>
      </c>
      <c r="AA134" s="25" t="b">
        <f>AND($L134="C",$C$7=Data!$G$23)</f>
        <v>0</v>
      </c>
      <c r="AB134" s="55">
        <f t="shared" si="24"/>
        <v>0</v>
      </c>
      <c r="AC134" s="55">
        <f t="shared" si="18"/>
        <v>0</v>
      </c>
      <c r="AE134" s="55">
        <f t="shared" si="25"/>
        <v>0</v>
      </c>
      <c r="AG134" s="125" t="b">
        <f>OR(AND($C$5=Data!$G$24,K134="A"),AND($C$6=Data!$G$24,K134="B"),AND($C$7=Data!$G$24,K134="C"))*COUNTIFS(B:B,B134,K:K,K134,B:B,"&lt;&gt;"&amp;"",C:C,"&lt;&gt;"&amp;"")&gt;1</f>
        <v>0</v>
      </c>
      <c r="AH134" s="125" t="b">
        <f t="shared" si="26"/>
        <v>0</v>
      </c>
      <c r="AI134" s="55">
        <f t="shared" si="27"/>
        <v>0</v>
      </c>
    </row>
    <row r="135" spans="1:35" ht="30.75" customHeight="1" x14ac:dyDescent="0.25">
      <c r="A135" s="57"/>
      <c r="B135" s="57"/>
      <c r="C135" s="59"/>
      <c r="D135" s="119"/>
      <c r="E135" s="43"/>
      <c r="F135" s="43"/>
      <c r="G135" s="58"/>
      <c r="H135" s="123"/>
      <c r="I135" s="132"/>
      <c r="J135" s="135">
        <f t="shared" si="19"/>
        <v>0</v>
      </c>
      <c r="K135" s="64" t="str">
        <f t="shared" si="14"/>
        <v>0</v>
      </c>
      <c r="L135" s="65" t="str">
        <f t="shared" si="15"/>
        <v>0</v>
      </c>
      <c r="M135" s="55">
        <f>SUMIFS($J:$J,$C:$C,Data!$B$6,$B:$B,$B135)</f>
        <v>0</v>
      </c>
      <c r="N135" s="55">
        <f>SUMIFS($J:$J,$C:$C,Data!$B$7,$B:$B,$B135)</f>
        <v>0</v>
      </c>
      <c r="O135" s="55">
        <f>SUMIFS($J:$J,$C:$C,Data!$B$8,$B:$B,$B135)</f>
        <v>0</v>
      </c>
      <c r="P135" s="55">
        <f t="shared" si="20"/>
        <v>0</v>
      </c>
      <c r="Q135" s="55">
        <f t="shared" si="21"/>
        <v>0</v>
      </c>
      <c r="R135" s="25" t="b">
        <f>AND($L135="A",$C$5=Data!$G$24)</f>
        <v>0</v>
      </c>
      <c r="S135" s="25" t="b">
        <f>AND($L135="A",$C$5=Data!$G$23)</f>
        <v>0</v>
      </c>
      <c r="T135" s="55">
        <f t="shared" si="22"/>
        <v>0</v>
      </c>
      <c r="U135" s="55">
        <f t="shared" si="16"/>
        <v>0</v>
      </c>
      <c r="V135" s="25" t="b">
        <f>AND($L135="B",$C$6=Data!$G$24)</f>
        <v>0</v>
      </c>
      <c r="W135" s="25" t="b">
        <f>AND($L135="B",$C$6=Data!$G$23)</f>
        <v>0</v>
      </c>
      <c r="X135" s="55">
        <f t="shared" si="23"/>
        <v>0</v>
      </c>
      <c r="Y135" s="55">
        <f t="shared" si="17"/>
        <v>0</v>
      </c>
      <c r="Z135" s="25" t="b">
        <f>AND($L135="C",$C$7=Data!$G$24)</f>
        <v>0</v>
      </c>
      <c r="AA135" s="25" t="b">
        <f>AND($L135="C",$C$7=Data!$G$23)</f>
        <v>0</v>
      </c>
      <c r="AB135" s="55">
        <f t="shared" si="24"/>
        <v>0</v>
      </c>
      <c r="AC135" s="55">
        <f t="shared" si="18"/>
        <v>0</v>
      </c>
      <c r="AE135" s="55">
        <f t="shared" si="25"/>
        <v>0</v>
      </c>
      <c r="AG135" s="125" t="b">
        <f>OR(AND($C$5=Data!$G$24,K135="A"),AND($C$6=Data!$G$24,K135="B"),AND($C$7=Data!$G$24,K135="C"))*COUNTIFS(B:B,B135,K:K,K135,B:B,"&lt;&gt;"&amp;"",C:C,"&lt;&gt;"&amp;"")&gt;1</f>
        <v>0</v>
      </c>
      <c r="AH135" s="125" t="b">
        <f t="shared" si="26"/>
        <v>0</v>
      </c>
      <c r="AI135" s="55">
        <f t="shared" si="27"/>
        <v>0</v>
      </c>
    </row>
    <row r="136" spans="1:35" ht="30.75" customHeight="1" x14ac:dyDescent="0.25">
      <c r="A136" s="57"/>
      <c r="B136" s="57"/>
      <c r="C136" s="59"/>
      <c r="D136" s="119"/>
      <c r="E136" s="43"/>
      <c r="F136" s="43"/>
      <c r="G136" s="58"/>
      <c r="H136" s="123"/>
      <c r="I136" s="132"/>
      <c r="J136" s="135">
        <f t="shared" si="19"/>
        <v>0</v>
      </c>
      <c r="K136" s="64" t="str">
        <f t="shared" si="14"/>
        <v>0</v>
      </c>
      <c r="L136" s="65" t="str">
        <f t="shared" si="15"/>
        <v>0</v>
      </c>
      <c r="M136" s="55">
        <f>SUMIFS($J:$J,$C:$C,Data!$B$6,$B:$B,$B136)</f>
        <v>0</v>
      </c>
      <c r="N136" s="55">
        <f>SUMIFS($J:$J,$C:$C,Data!$B$7,$B:$B,$B136)</f>
        <v>0</v>
      </c>
      <c r="O136" s="55">
        <f>SUMIFS($J:$J,$C:$C,Data!$B$8,$B:$B,$B136)</f>
        <v>0</v>
      </c>
      <c r="P136" s="55">
        <f t="shared" si="20"/>
        <v>0</v>
      </c>
      <c r="Q136" s="55">
        <f t="shared" si="21"/>
        <v>0</v>
      </c>
      <c r="R136" s="25" t="b">
        <f>AND($L136="A",$C$5=Data!$G$24)</f>
        <v>0</v>
      </c>
      <c r="S136" s="25" t="b">
        <f>AND($L136="A",$C$5=Data!$G$23)</f>
        <v>0</v>
      </c>
      <c r="T136" s="55">
        <f t="shared" si="22"/>
        <v>0</v>
      </c>
      <c r="U136" s="55">
        <f t="shared" si="16"/>
        <v>0</v>
      </c>
      <c r="V136" s="25" t="b">
        <f>AND($L136="B",$C$6=Data!$G$24)</f>
        <v>0</v>
      </c>
      <c r="W136" s="25" t="b">
        <f>AND($L136="B",$C$6=Data!$G$23)</f>
        <v>0</v>
      </c>
      <c r="X136" s="55">
        <f t="shared" si="23"/>
        <v>0</v>
      </c>
      <c r="Y136" s="55">
        <f t="shared" si="17"/>
        <v>0</v>
      </c>
      <c r="Z136" s="25" t="b">
        <f>AND($L136="C",$C$7=Data!$G$24)</f>
        <v>0</v>
      </c>
      <c r="AA136" s="25" t="b">
        <f>AND($L136="C",$C$7=Data!$G$23)</f>
        <v>0</v>
      </c>
      <c r="AB136" s="55">
        <f t="shared" si="24"/>
        <v>0</v>
      </c>
      <c r="AC136" s="55">
        <f t="shared" si="18"/>
        <v>0</v>
      </c>
      <c r="AE136" s="55">
        <f t="shared" si="25"/>
        <v>0</v>
      </c>
      <c r="AG136" s="125" t="b">
        <f>OR(AND($C$5=Data!$G$24,K136="A"),AND($C$6=Data!$G$24,K136="B"),AND($C$7=Data!$G$24,K136="C"))*COUNTIFS(B:B,B136,K:K,K136,B:B,"&lt;&gt;"&amp;"",C:C,"&lt;&gt;"&amp;"")&gt;1</f>
        <v>0</v>
      </c>
      <c r="AH136" s="125" t="b">
        <f t="shared" si="26"/>
        <v>0</v>
      </c>
      <c r="AI136" s="55">
        <f t="shared" si="27"/>
        <v>0</v>
      </c>
    </row>
    <row r="137" spans="1:35" ht="30.75" customHeight="1" x14ac:dyDescent="0.25">
      <c r="A137" s="57"/>
      <c r="B137" s="57"/>
      <c r="C137" s="59"/>
      <c r="D137" s="119"/>
      <c r="E137" s="43"/>
      <c r="F137" s="43"/>
      <c r="G137" s="58"/>
      <c r="H137" s="123"/>
      <c r="I137" s="132"/>
      <c r="J137" s="135">
        <f t="shared" si="19"/>
        <v>0</v>
      </c>
      <c r="K137" s="64" t="str">
        <f t="shared" si="14"/>
        <v>0</v>
      </c>
      <c r="L137" s="65" t="str">
        <f t="shared" si="15"/>
        <v>0</v>
      </c>
      <c r="M137" s="55">
        <f>SUMIFS($J:$J,$C:$C,Data!$B$6,$B:$B,$B137)</f>
        <v>0</v>
      </c>
      <c r="N137" s="55">
        <f>SUMIFS($J:$J,$C:$C,Data!$B$7,$B:$B,$B137)</f>
        <v>0</v>
      </c>
      <c r="O137" s="55">
        <f>SUMIFS($J:$J,$C:$C,Data!$B$8,$B:$B,$B137)</f>
        <v>0</v>
      </c>
      <c r="P137" s="55">
        <f t="shared" si="20"/>
        <v>0</v>
      </c>
      <c r="Q137" s="55">
        <f t="shared" si="21"/>
        <v>0</v>
      </c>
      <c r="R137" s="25" t="b">
        <f>AND($L137="A",$C$5=Data!$G$24)</f>
        <v>0</v>
      </c>
      <c r="S137" s="25" t="b">
        <f>AND($L137="A",$C$5=Data!$G$23)</f>
        <v>0</v>
      </c>
      <c r="T137" s="55">
        <f t="shared" si="22"/>
        <v>0</v>
      </c>
      <c r="U137" s="55">
        <f t="shared" si="16"/>
        <v>0</v>
      </c>
      <c r="V137" s="25" t="b">
        <f>AND($L137="B",$C$6=Data!$G$24)</f>
        <v>0</v>
      </c>
      <c r="W137" s="25" t="b">
        <f>AND($L137="B",$C$6=Data!$G$23)</f>
        <v>0</v>
      </c>
      <c r="X137" s="55">
        <f t="shared" si="23"/>
        <v>0</v>
      </c>
      <c r="Y137" s="55">
        <f t="shared" si="17"/>
        <v>0</v>
      </c>
      <c r="Z137" s="25" t="b">
        <f>AND($L137="C",$C$7=Data!$G$24)</f>
        <v>0</v>
      </c>
      <c r="AA137" s="25" t="b">
        <f>AND($L137="C",$C$7=Data!$G$23)</f>
        <v>0</v>
      </c>
      <c r="AB137" s="55">
        <f t="shared" si="24"/>
        <v>0</v>
      </c>
      <c r="AC137" s="55">
        <f t="shared" si="18"/>
        <v>0</v>
      </c>
      <c r="AE137" s="55">
        <f t="shared" si="25"/>
        <v>0</v>
      </c>
      <c r="AG137" s="125" t="b">
        <f>OR(AND($C$5=Data!$G$24,K137="A"),AND($C$6=Data!$G$24,K137="B"),AND($C$7=Data!$G$24,K137="C"))*COUNTIFS(B:B,B137,K:K,K137,B:B,"&lt;&gt;"&amp;"",C:C,"&lt;&gt;"&amp;"")&gt;1</f>
        <v>0</v>
      </c>
      <c r="AH137" s="125" t="b">
        <f t="shared" si="26"/>
        <v>0</v>
      </c>
      <c r="AI137" s="55">
        <f t="shared" si="27"/>
        <v>0</v>
      </c>
    </row>
    <row r="138" spans="1:35" ht="30.75" customHeight="1" x14ac:dyDescent="0.25">
      <c r="A138" s="57"/>
      <c r="B138" s="57"/>
      <c r="C138" s="59"/>
      <c r="D138" s="119"/>
      <c r="E138" s="43"/>
      <c r="F138" s="43"/>
      <c r="G138" s="58"/>
      <c r="H138" s="123"/>
      <c r="I138" s="132"/>
      <c r="J138" s="135">
        <f t="shared" si="19"/>
        <v>0</v>
      </c>
      <c r="K138" s="64" t="str">
        <f t="shared" ref="K138:K201" si="28">IF(C138&lt;&gt;"",VLOOKUP(C138,budgetLine11ext,2,FALSE),"0")</f>
        <v>0</v>
      </c>
      <c r="L138" s="65" t="str">
        <f t="shared" ref="L138:L201" si="29">IF(C138&lt;&gt;"",VLOOKUP(C138,budgetLine11ext,3,FALSE),"0")</f>
        <v>0</v>
      </c>
      <c r="M138" s="55">
        <f>SUMIFS($J:$J,$C:$C,Data!$B$6,$B:$B,$B138)</f>
        <v>0</v>
      </c>
      <c r="N138" s="55">
        <f>SUMIFS($J:$J,$C:$C,Data!$B$7,$B:$B,$B138)</f>
        <v>0</v>
      </c>
      <c r="O138" s="55">
        <f>SUMIFS($J:$J,$C:$C,Data!$B$8,$B:$B,$B138)</f>
        <v>0</v>
      </c>
      <c r="P138" s="55">
        <f t="shared" si="20"/>
        <v>0</v>
      </c>
      <c r="Q138" s="55">
        <f t="shared" si="21"/>
        <v>0</v>
      </c>
      <c r="R138" s="25" t="b">
        <f>AND($L138="A",$C$5=Data!$G$24)</f>
        <v>0</v>
      </c>
      <c r="S138" s="25" t="b">
        <f>AND($L138="A",$C$5=Data!$G$23)</f>
        <v>0</v>
      </c>
      <c r="T138" s="55">
        <f t="shared" si="22"/>
        <v>0</v>
      </c>
      <c r="U138" s="55">
        <f t="shared" ref="U138:U201" si="30">IF(R138,P138*$D$5,0)</f>
        <v>0</v>
      </c>
      <c r="V138" s="25" t="b">
        <f>AND($L138="B",$C$6=Data!$G$24)</f>
        <v>0</v>
      </c>
      <c r="W138" s="25" t="b">
        <f>AND($L138="B",$C$6=Data!$G$23)</f>
        <v>0</v>
      </c>
      <c r="X138" s="55">
        <f t="shared" si="23"/>
        <v>0</v>
      </c>
      <c r="Y138" s="55">
        <f t="shared" ref="Y138:Y201" si="31">IF(V138,Q138*$D$6,0)</f>
        <v>0</v>
      </c>
      <c r="Z138" s="25" t="b">
        <f>AND($L138="C",$C$7=Data!$G$24)</f>
        <v>0</v>
      </c>
      <c r="AA138" s="25" t="b">
        <f>AND($L138="C",$C$7=Data!$G$23)</f>
        <v>0</v>
      </c>
      <c r="AB138" s="55">
        <f t="shared" si="24"/>
        <v>0</v>
      </c>
      <c r="AC138" s="55">
        <f t="shared" ref="AC138:AC201" si="32">IF(Z138,Q138*$D$7,0)</f>
        <v>0</v>
      </c>
      <c r="AE138" s="55">
        <f t="shared" si="25"/>
        <v>0</v>
      </c>
      <c r="AG138" s="125" t="b">
        <f>OR(AND($C$5=Data!$G$24,K138="A"),AND($C$6=Data!$G$24,K138="B"),AND($C$7=Data!$G$24,K138="C"))*COUNTIFS(B:B,B138,K:K,K138,B:B,"&lt;&gt;"&amp;"",C:C,"&lt;&gt;"&amp;"")&gt;1</f>
        <v>0</v>
      </c>
      <c r="AH138" s="125" t="b">
        <f t="shared" si="26"/>
        <v>0</v>
      </c>
      <c r="AI138" s="55">
        <f t="shared" si="27"/>
        <v>0</v>
      </c>
    </row>
    <row r="139" spans="1:35" ht="30.75" customHeight="1" x14ac:dyDescent="0.25">
      <c r="A139" s="57"/>
      <c r="B139" s="57"/>
      <c r="C139" s="59"/>
      <c r="D139" s="119"/>
      <c r="E139" s="43"/>
      <c r="F139" s="43"/>
      <c r="G139" s="58"/>
      <c r="H139" s="123"/>
      <c r="I139" s="132"/>
      <c r="J139" s="135">
        <f t="shared" ref="J139:J202" si="33">AI139</f>
        <v>0</v>
      </c>
      <c r="K139" s="64" t="str">
        <f t="shared" si="28"/>
        <v>0</v>
      </c>
      <c r="L139" s="65" t="str">
        <f t="shared" si="29"/>
        <v>0</v>
      </c>
      <c r="M139" s="55">
        <f>SUMIFS($J:$J,$C:$C,Data!$B$6,$B:$B,$B139)</f>
        <v>0</v>
      </c>
      <c r="N139" s="55">
        <f>SUMIFS($J:$J,$C:$C,Data!$B$7,$B:$B,$B139)</f>
        <v>0</v>
      </c>
      <c r="O139" s="55">
        <f>SUMIFS($J:$J,$C:$C,Data!$B$8,$B:$B,$B139)</f>
        <v>0</v>
      </c>
      <c r="P139" s="55">
        <f t="shared" ref="P139:P202" si="34">M139+N139+O139</f>
        <v>0</v>
      </c>
      <c r="Q139" s="55">
        <f t="shared" ref="Q139:Q202" si="35">SUMIFS(J:J,L:L,"A*",B:B,B139)</f>
        <v>0</v>
      </c>
      <c r="R139" s="25" t="b">
        <f>AND($L139="A",$C$5=Data!$G$24)</f>
        <v>0</v>
      </c>
      <c r="S139" s="25" t="b">
        <f>AND($L139="A",$C$5=Data!$G$23)</f>
        <v>0</v>
      </c>
      <c r="T139" s="55">
        <f t="shared" ref="T139:T202" si="36">IF(S139,$G139*$H139*$I139,0)</f>
        <v>0</v>
      </c>
      <c r="U139" s="55">
        <f t="shared" si="30"/>
        <v>0</v>
      </c>
      <c r="V139" s="25" t="b">
        <f>AND($L139="B",$C$6=Data!$G$24)</f>
        <v>0</v>
      </c>
      <c r="W139" s="25" t="b">
        <f>AND($L139="B",$C$6=Data!$G$23)</f>
        <v>0</v>
      </c>
      <c r="X139" s="55">
        <f t="shared" ref="X139:X202" si="37">IF(W139,$G139*$I139,0)</f>
        <v>0</v>
      </c>
      <c r="Y139" s="55">
        <f t="shared" si="31"/>
        <v>0</v>
      </c>
      <c r="Z139" s="25" t="b">
        <f>AND($L139="C",$C$7=Data!$G$24)</f>
        <v>0</v>
      </c>
      <c r="AA139" s="25" t="b">
        <f>AND($L139="C",$C$7=Data!$G$23)</f>
        <v>0</v>
      </c>
      <c r="AB139" s="55">
        <f t="shared" ref="AB139:AB202" si="38">IF(AA139,$G139*$H139*$I139,0)</f>
        <v>0</v>
      </c>
      <c r="AC139" s="55">
        <f t="shared" si="32"/>
        <v>0</v>
      </c>
      <c r="AE139" s="55">
        <f t="shared" ref="AE139:AE202" si="39">IF(OR(L139="D",L139="E",L139="F"),$G139*$I139,0)</f>
        <v>0</v>
      </c>
      <c r="AG139" s="125" t="b">
        <f>OR(AND($C$5=Data!$G$24,K139="A"),AND($C$6=Data!$G$24,K139="B"),AND($C$7=Data!$G$24,K139="C"))*COUNTIFS(B:B,B139,K:K,K139,B:B,"&lt;&gt;"&amp;"",C:C,"&lt;&gt;"&amp;"")&gt;1</f>
        <v>0</v>
      </c>
      <c r="AH139" s="125" t="b">
        <f t="shared" ref="AH139:AH202" si="40">AND(AND(A139&lt;&gt;"",B139&lt;&gt;""),RIGHT(A139,1)&lt;&gt;MID(B139,3,1))</f>
        <v>0</v>
      </c>
      <c r="AI139" s="55">
        <f t="shared" ref="AI139:AI202" si="41">T139+U139+X139+Y139+AB139+AC139+AE139</f>
        <v>0</v>
      </c>
    </row>
    <row r="140" spans="1:35" ht="30.75" customHeight="1" x14ac:dyDescent="0.25">
      <c r="A140" s="57"/>
      <c r="B140" s="57"/>
      <c r="C140" s="59"/>
      <c r="D140" s="119"/>
      <c r="E140" s="43"/>
      <c r="F140" s="43"/>
      <c r="G140" s="58"/>
      <c r="H140" s="123"/>
      <c r="I140" s="132"/>
      <c r="J140" s="135">
        <f t="shared" si="33"/>
        <v>0</v>
      </c>
      <c r="K140" s="64" t="str">
        <f t="shared" si="28"/>
        <v>0</v>
      </c>
      <c r="L140" s="65" t="str">
        <f t="shared" si="29"/>
        <v>0</v>
      </c>
      <c r="M140" s="55">
        <f>SUMIFS($J:$J,$C:$C,Data!$B$6,$B:$B,$B140)</f>
        <v>0</v>
      </c>
      <c r="N140" s="55">
        <f>SUMIFS($J:$J,$C:$C,Data!$B$7,$B:$B,$B140)</f>
        <v>0</v>
      </c>
      <c r="O140" s="55">
        <f>SUMIFS($J:$J,$C:$C,Data!$B$8,$B:$B,$B140)</f>
        <v>0</v>
      </c>
      <c r="P140" s="55">
        <f t="shared" si="34"/>
        <v>0</v>
      </c>
      <c r="Q140" s="55">
        <f t="shared" si="35"/>
        <v>0</v>
      </c>
      <c r="R140" s="25" t="b">
        <f>AND($L140="A",$C$5=Data!$G$24)</f>
        <v>0</v>
      </c>
      <c r="S140" s="25" t="b">
        <f>AND($L140="A",$C$5=Data!$G$23)</f>
        <v>0</v>
      </c>
      <c r="T140" s="55">
        <f t="shared" si="36"/>
        <v>0</v>
      </c>
      <c r="U140" s="55">
        <f t="shared" si="30"/>
        <v>0</v>
      </c>
      <c r="V140" s="25" t="b">
        <f>AND($L140="B",$C$6=Data!$G$24)</f>
        <v>0</v>
      </c>
      <c r="W140" s="25" t="b">
        <f>AND($L140="B",$C$6=Data!$G$23)</f>
        <v>0</v>
      </c>
      <c r="X140" s="55">
        <f t="shared" si="37"/>
        <v>0</v>
      </c>
      <c r="Y140" s="55">
        <f t="shared" si="31"/>
        <v>0</v>
      </c>
      <c r="Z140" s="25" t="b">
        <f>AND($L140="C",$C$7=Data!$G$24)</f>
        <v>0</v>
      </c>
      <c r="AA140" s="25" t="b">
        <f>AND($L140="C",$C$7=Data!$G$23)</f>
        <v>0</v>
      </c>
      <c r="AB140" s="55">
        <f t="shared" si="38"/>
        <v>0</v>
      </c>
      <c r="AC140" s="55">
        <f t="shared" si="32"/>
        <v>0</v>
      </c>
      <c r="AE140" s="55">
        <f t="shared" si="39"/>
        <v>0</v>
      </c>
      <c r="AG140" s="125" t="b">
        <f>OR(AND($C$5=Data!$G$24,K140="A"),AND($C$6=Data!$G$24,K140="B"),AND($C$7=Data!$G$24,K140="C"))*COUNTIFS(B:B,B140,K:K,K140,B:B,"&lt;&gt;"&amp;"",C:C,"&lt;&gt;"&amp;"")&gt;1</f>
        <v>0</v>
      </c>
      <c r="AH140" s="125" t="b">
        <f t="shared" si="40"/>
        <v>0</v>
      </c>
      <c r="AI140" s="55">
        <f t="shared" si="41"/>
        <v>0</v>
      </c>
    </row>
    <row r="141" spans="1:35" ht="30.75" customHeight="1" x14ac:dyDescent="0.25">
      <c r="A141" s="57"/>
      <c r="B141" s="57"/>
      <c r="C141" s="59"/>
      <c r="D141" s="119"/>
      <c r="E141" s="43"/>
      <c r="F141" s="43"/>
      <c r="G141" s="58"/>
      <c r="H141" s="123"/>
      <c r="I141" s="132"/>
      <c r="J141" s="135">
        <f t="shared" si="33"/>
        <v>0</v>
      </c>
      <c r="K141" s="64" t="str">
        <f t="shared" si="28"/>
        <v>0</v>
      </c>
      <c r="L141" s="65" t="str">
        <f t="shared" si="29"/>
        <v>0</v>
      </c>
      <c r="M141" s="55">
        <f>SUMIFS($J:$J,$C:$C,Data!$B$6,$B:$B,$B141)</f>
        <v>0</v>
      </c>
      <c r="N141" s="55">
        <f>SUMIFS($J:$J,$C:$C,Data!$B$7,$B:$B,$B141)</f>
        <v>0</v>
      </c>
      <c r="O141" s="55">
        <f>SUMIFS($J:$J,$C:$C,Data!$B$8,$B:$B,$B141)</f>
        <v>0</v>
      </c>
      <c r="P141" s="55">
        <f t="shared" si="34"/>
        <v>0</v>
      </c>
      <c r="Q141" s="55">
        <f t="shared" si="35"/>
        <v>0</v>
      </c>
      <c r="R141" s="25" t="b">
        <f>AND($L141="A",$C$5=Data!$G$24)</f>
        <v>0</v>
      </c>
      <c r="S141" s="25" t="b">
        <f>AND($L141="A",$C$5=Data!$G$23)</f>
        <v>0</v>
      </c>
      <c r="T141" s="55">
        <f t="shared" si="36"/>
        <v>0</v>
      </c>
      <c r="U141" s="55">
        <f t="shared" si="30"/>
        <v>0</v>
      </c>
      <c r="V141" s="25" t="b">
        <f>AND($L141="B",$C$6=Data!$G$24)</f>
        <v>0</v>
      </c>
      <c r="W141" s="25" t="b">
        <f>AND($L141="B",$C$6=Data!$G$23)</f>
        <v>0</v>
      </c>
      <c r="X141" s="55">
        <f t="shared" si="37"/>
        <v>0</v>
      </c>
      <c r="Y141" s="55">
        <f t="shared" si="31"/>
        <v>0</v>
      </c>
      <c r="Z141" s="25" t="b">
        <f>AND($L141="C",$C$7=Data!$G$24)</f>
        <v>0</v>
      </c>
      <c r="AA141" s="25" t="b">
        <f>AND($L141="C",$C$7=Data!$G$23)</f>
        <v>0</v>
      </c>
      <c r="AB141" s="55">
        <f t="shared" si="38"/>
        <v>0</v>
      </c>
      <c r="AC141" s="55">
        <f t="shared" si="32"/>
        <v>0</v>
      </c>
      <c r="AE141" s="55">
        <f t="shared" si="39"/>
        <v>0</v>
      </c>
      <c r="AG141" s="125" t="b">
        <f>OR(AND($C$5=Data!$G$24,K141="A"),AND($C$6=Data!$G$24,K141="B"),AND($C$7=Data!$G$24,K141="C"))*COUNTIFS(B:B,B141,K:K,K141,B:B,"&lt;&gt;"&amp;"",C:C,"&lt;&gt;"&amp;"")&gt;1</f>
        <v>0</v>
      </c>
      <c r="AH141" s="125" t="b">
        <f t="shared" si="40"/>
        <v>0</v>
      </c>
      <c r="AI141" s="55">
        <f t="shared" si="41"/>
        <v>0</v>
      </c>
    </row>
    <row r="142" spans="1:35" ht="30.75" customHeight="1" x14ac:dyDescent="0.25">
      <c r="A142" s="57"/>
      <c r="B142" s="57"/>
      <c r="C142" s="59"/>
      <c r="D142" s="119"/>
      <c r="E142" s="43"/>
      <c r="F142" s="43"/>
      <c r="G142" s="58"/>
      <c r="H142" s="123"/>
      <c r="I142" s="132"/>
      <c r="J142" s="135">
        <f t="shared" si="33"/>
        <v>0</v>
      </c>
      <c r="K142" s="64" t="str">
        <f t="shared" si="28"/>
        <v>0</v>
      </c>
      <c r="L142" s="65" t="str">
        <f t="shared" si="29"/>
        <v>0</v>
      </c>
      <c r="M142" s="55">
        <f>SUMIFS($J:$J,$C:$C,Data!$B$6,$B:$B,$B142)</f>
        <v>0</v>
      </c>
      <c r="N142" s="55">
        <f>SUMIFS($J:$J,$C:$C,Data!$B$7,$B:$B,$B142)</f>
        <v>0</v>
      </c>
      <c r="O142" s="55">
        <f>SUMIFS($J:$J,$C:$C,Data!$B$8,$B:$B,$B142)</f>
        <v>0</v>
      </c>
      <c r="P142" s="55">
        <f t="shared" si="34"/>
        <v>0</v>
      </c>
      <c r="Q142" s="55">
        <f t="shared" si="35"/>
        <v>0</v>
      </c>
      <c r="R142" s="25" t="b">
        <f>AND($L142="A",$C$5=Data!$G$24)</f>
        <v>0</v>
      </c>
      <c r="S142" s="25" t="b">
        <f>AND($L142="A",$C$5=Data!$G$23)</f>
        <v>0</v>
      </c>
      <c r="T142" s="55">
        <f t="shared" si="36"/>
        <v>0</v>
      </c>
      <c r="U142" s="55">
        <f t="shared" si="30"/>
        <v>0</v>
      </c>
      <c r="V142" s="25" t="b">
        <f>AND($L142="B",$C$6=Data!$G$24)</f>
        <v>0</v>
      </c>
      <c r="W142" s="25" t="b">
        <f>AND($L142="B",$C$6=Data!$G$23)</f>
        <v>0</v>
      </c>
      <c r="X142" s="55">
        <f t="shared" si="37"/>
        <v>0</v>
      </c>
      <c r="Y142" s="55">
        <f t="shared" si="31"/>
        <v>0</v>
      </c>
      <c r="Z142" s="25" t="b">
        <f>AND($L142="C",$C$7=Data!$G$24)</f>
        <v>0</v>
      </c>
      <c r="AA142" s="25" t="b">
        <f>AND($L142="C",$C$7=Data!$G$23)</f>
        <v>0</v>
      </c>
      <c r="AB142" s="55">
        <f t="shared" si="38"/>
        <v>0</v>
      </c>
      <c r="AC142" s="55">
        <f t="shared" si="32"/>
        <v>0</v>
      </c>
      <c r="AE142" s="55">
        <f t="shared" si="39"/>
        <v>0</v>
      </c>
      <c r="AG142" s="125" t="b">
        <f>OR(AND($C$5=Data!$G$24,K142="A"),AND($C$6=Data!$G$24,K142="B"),AND($C$7=Data!$G$24,K142="C"))*COUNTIFS(B:B,B142,K:K,K142,B:B,"&lt;&gt;"&amp;"",C:C,"&lt;&gt;"&amp;"")&gt;1</f>
        <v>0</v>
      </c>
      <c r="AH142" s="125" t="b">
        <f t="shared" si="40"/>
        <v>0</v>
      </c>
      <c r="AI142" s="55">
        <f t="shared" si="41"/>
        <v>0</v>
      </c>
    </row>
    <row r="143" spans="1:35" ht="30.75" customHeight="1" x14ac:dyDescent="0.25">
      <c r="A143" s="57"/>
      <c r="B143" s="57"/>
      <c r="C143" s="59"/>
      <c r="D143" s="119"/>
      <c r="E143" s="43"/>
      <c r="F143" s="43"/>
      <c r="G143" s="58"/>
      <c r="H143" s="123"/>
      <c r="I143" s="132"/>
      <c r="J143" s="135">
        <f t="shared" si="33"/>
        <v>0</v>
      </c>
      <c r="K143" s="64" t="str">
        <f t="shared" si="28"/>
        <v>0</v>
      </c>
      <c r="L143" s="65" t="str">
        <f t="shared" si="29"/>
        <v>0</v>
      </c>
      <c r="M143" s="55">
        <f>SUMIFS($J:$J,$C:$C,Data!$B$6,$B:$B,$B143)</f>
        <v>0</v>
      </c>
      <c r="N143" s="55">
        <f>SUMIFS($J:$J,$C:$C,Data!$B$7,$B:$B,$B143)</f>
        <v>0</v>
      </c>
      <c r="O143" s="55">
        <f>SUMIFS($J:$J,$C:$C,Data!$B$8,$B:$B,$B143)</f>
        <v>0</v>
      </c>
      <c r="P143" s="55">
        <f t="shared" si="34"/>
        <v>0</v>
      </c>
      <c r="Q143" s="55">
        <f t="shared" si="35"/>
        <v>0</v>
      </c>
      <c r="R143" s="25" t="b">
        <f>AND($L143="A",$C$5=Data!$G$24)</f>
        <v>0</v>
      </c>
      <c r="S143" s="25" t="b">
        <f>AND($L143="A",$C$5=Data!$G$23)</f>
        <v>0</v>
      </c>
      <c r="T143" s="55">
        <f t="shared" si="36"/>
        <v>0</v>
      </c>
      <c r="U143" s="55">
        <f t="shared" si="30"/>
        <v>0</v>
      </c>
      <c r="V143" s="25" t="b">
        <f>AND($L143="B",$C$6=Data!$G$24)</f>
        <v>0</v>
      </c>
      <c r="W143" s="25" t="b">
        <f>AND($L143="B",$C$6=Data!$G$23)</f>
        <v>0</v>
      </c>
      <c r="X143" s="55">
        <f t="shared" si="37"/>
        <v>0</v>
      </c>
      <c r="Y143" s="55">
        <f t="shared" si="31"/>
        <v>0</v>
      </c>
      <c r="Z143" s="25" t="b">
        <f>AND($L143="C",$C$7=Data!$G$24)</f>
        <v>0</v>
      </c>
      <c r="AA143" s="25" t="b">
        <f>AND($L143="C",$C$7=Data!$G$23)</f>
        <v>0</v>
      </c>
      <c r="AB143" s="55">
        <f t="shared" si="38"/>
        <v>0</v>
      </c>
      <c r="AC143" s="55">
        <f t="shared" si="32"/>
        <v>0</v>
      </c>
      <c r="AE143" s="55">
        <f t="shared" si="39"/>
        <v>0</v>
      </c>
      <c r="AG143" s="125" t="b">
        <f>OR(AND($C$5=Data!$G$24,K143="A"),AND($C$6=Data!$G$24,K143="B"),AND($C$7=Data!$G$24,K143="C"))*COUNTIFS(B:B,B143,K:K,K143,B:B,"&lt;&gt;"&amp;"",C:C,"&lt;&gt;"&amp;"")&gt;1</f>
        <v>0</v>
      </c>
      <c r="AH143" s="125" t="b">
        <f t="shared" si="40"/>
        <v>0</v>
      </c>
      <c r="AI143" s="55">
        <f t="shared" si="41"/>
        <v>0</v>
      </c>
    </row>
    <row r="144" spans="1:35" ht="30.75" customHeight="1" x14ac:dyDescent="0.25">
      <c r="A144" s="57"/>
      <c r="B144" s="57"/>
      <c r="C144" s="59"/>
      <c r="D144" s="119"/>
      <c r="E144" s="43"/>
      <c r="F144" s="43"/>
      <c r="G144" s="58"/>
      <c r="H144" s="123"/>
      <c r="I144" s="132"/>
      <c r="J144" s="135">
        <f t="shared" si="33"/>
        <v>0</v>
      </c>
      <c r="K144" s="64" t="str">
        <f t="shared" si="28"/>
        <v>0</v>
      </c>
      <c r="L144" s="65" t="str">
        <f t="shared" si="29"/>
        <v>0</v>
      </c>
      <c r="M144" s="55">
        <f>SUMIFS($J:$J,$C:$C,Data!$B$6,$B:$B,$B144)</f>
        <v>0</v>
      </c>
      <c r="N144" s="55">
        <f>SUMIFS($J:$J,$C:$C,Data!$B$7,$B:$B,$B144)</f>
        <v>0</v>
      </c>
      <c r="O144" s="55">
        <f>SUMIFS($J:$J,$C:$C,Data!$B$8,$B:$B,$B144)</f>
        <v>0</v>
      </c>
      <c r="P144" s="55">
        <f t="shared" si="34"/>
        <v>0</v>
      </c>
      <c r="Q144" s="55">
        <f t="shared" si="35"/>
        <v>0</v>
      </c>
      <c r="R144" s="25" t="b">
        <f>AND($L144="A",$C$5=Data!$G$24)</f>
        <v>0</v>
      </c>
      <c r="S144" s="25" t="b">
        <f>AND($L144="A",$C$5=Data!$G$23)</f>
        <v>0</v>
      </c>
      <c r="T144" s="55">
        <f t="shared" si="36"/>
        <v>0</v>
      </c>
      <c r="U144" s="55">
        <f t="shared" si="30"/>
        <v>0</v>
      </c>
      <c r="V144" s="25" t="b">
        <f>AND($L144="B",$C$6=Data!$G$24)</f>
        <v>0</v>
      </c>
      <c r="W144" s="25" t="b">
        <f>AND($L144="B",$C$6=Data!$G$23)</f>
        <v>0</v>
      </c>
      <c r="X144" s="55">
        <f t="shared" si="37"/>
        <v>0</v>
      </c>
      <c r="Y144" s="55">
        <f t="shared" si="31"/>
        <v>0</v>
      </c>
      <c r="Z144" s="25" t="b">
        <f>AND($L144="C",$C$7=Data!$G$24)</f>
        <v>0</v>
      </c>
      <c r="AA144" s="25" t="b">
        <f>AND($L144="C",$C$7=Data!$G$23)</f>
        <v>0</v>
      </c>
      <c r="AB144" s="55">
        <f t="shared" si="38"/>
        <v>0</v>
      </c>
      <c r="AC144" s="55">
        <f t="shared" si="32"/>
        <v>0</v>
      </c>
      <c r="AE144" s="55">
        <f t="shared" si="39"/>
        <v>0</v>
      </c>
      <c r="AG144" s="125" t="b">
        <f>OR(AND($C$5=Data!$G$24,K144="A"),AND($C$6=Data!$G$24,K144="B"),AND($C$7=Data!$G$24,K144="C"))*COUNTIFS(B:B,B144,K:K,K144,B:B,"&lt;&gt;"&amp;"",C:C,"&lt;&gt;"&amp;"")&gt;1</f>
        <v>0</v>
      </c>
      <c r="AH144" s="125" t="b">
        <f t="shared" si="40"/>
        <v>0</v>
      </c>
      <c r="AI144" s="55">
        <f t="shared" si="41"/>
        <v>0</v>
      </c>
    </row>
    <row r="145" spans="1:35" ht="30.75" customHeight="1" x14ac:dyDescent="0.25">
      <c r="A145" s="57"/>
      <c r="B145" s="57"/>
      <c r="C145" s="59"/>
      <c r="D145" s="119"/>
      <c r="E145" s="43"/>
      <c r="F145" s="43"/>
      <c r="G145" s="58"/>
      <c r="H145" s="123"/>
      <c r="I145" s="132"/>
      <c r="J145" s="135">
        <f t="shared" si="33"/>
        <v>0</v>
      </c>
      <c r="K145" s="64" t="str">
        <f t="shared" si="28"/>
        <v>0</v>
      </c>
      <c r="L145" s="65" t="str">
        <f t="shared" si="29"/>
        <v>0</v>
      </c>
      <c r="M145" s="55">
        <f>SUMIFS($J:$J,$C:$C,Data!$B$6,$B:$B,$B145)</f>
        <v>0</v>
      </c>
      <c r="N145" s="55">
        <f>SUMIFS($J:$J,$C:$C,Data!$B$7,$B:$B,$B145)</f>
        <v>0</v>
      </c>
      <c r="O145" s="55">
        <f>SUMIFS($J:$J,$C:$C,Data!$B$8,$B:$B,$B145)</f>
        <v>0</v>
      </c>
      <c r="P145" s="55">
        <f t="shared" si="34"/>
        <v>0</v>
      </c>
      <c r="Q145" s="55">
        <f t="shared" si="35"/>
        <v>0</v>
      </c>
      <c r="R145" s="25" t="b">
        <f>AND($L145="A",$C$5=Data!$G$24)</f>
        <v>0</v>
      </c>
      <c r="S145" s="25" t="b">
        <f>AND($L145="A",$C$5=Data!$G$23)</f>
        <v>0</v>
      </c>
      <c r="T145" s="55">
        <f t="shared" si="36"/>
        <v>0</v>
      </c>
      <c r="U145" s="55">
        <f t="shared" si="30"/>
        <v>0</v>
      </c>
      <c r="V145" s="25" t="b">
        <f>AND($L145="B",$C$6=Data!$G$24)</f>
        <v>0</v>
      </c>
      <c r="W145" s="25" t="b">
        <f>AND($L145="B",$C$6=Data!$G$23)</f>
        <v>0</v>
      </c>
      <c r="X145" s="55">
        <f t="shared" si="37"/>
        <v>0</v>
      </c>
      <c r="Y145" s="55">
        <f t="shared" si="31"/>
        <v>0</v>
      </c>
      <c r="Z145" s="25" t="b">
        <f>AND($L145="C",$C$7=Data!$G$24)</f>
        <v>0</v>
      </c>
      <c r="AA145" s="25" t="b">
        <f>AND($L145="C",$C$7=Data!$G$23)</f>
        <v>0</v>
      </c>
      <c r="AB145" s="55">
        <f t="shared" si="38"/>
        <v>0</v>
      </c>
      <c r="AC145" s="55">
        <f t="shared" si="32"/>
        <v>0</v>
      </c>
      <c r="AE145" s="55">
        <f t="shared" si="39"/>
        <v>0</v>
      </c>
      <c r="AG145" s="125" t="b">
        <f>OR(AND($C$5=Data!$G$24,K145="A"),AND($C$6=Data!$G$24,K145="B"),AND($C$7=Data!$G$24,K145="C"))*COUNTIFS(B:B,B145,K:K,K145,B:B,"&lt;&gt;"&amp;"",C:C,"&lt;&gt;"&amp;"")&gt;1</f>
        <v>0</v>
      </c>
      <c r="AH145" s="125" t="b">
        <f t="shared" si="40"/>
        <v>0</v>
      </c>
      <c r="AI145" s="55">
        <f t="shared" si="41"/>
        <v>0</v>
      </c>
    </row>
    <row r="146" spans="1:35" ht="30.75" customHeight="1" x14ac:dyDescent="0.25">
      <c r="A146" s="57"/>
      <c r="B146" s="57"/>
      <c r="C146" s="59"/>
      <c r="D146" s="119"/>
      <c r="E146" s="43"/>
      <c r="F146" s="43"/>
      <c r="G146" s="58"/>
      <c r="H146" s="123"/>
      <c r="I146" s="132"/>
      <c r="J146" s="135">
        <f t="shared" si="33"/>
        <v>0</v>
      </c>
      <c r="K146" s="64" t="str">
        <f t="shared" si="28"/>
        <v>0</v>
      </c>
      <c r="L146" s="65" t="str">
        <f t="shared" si="29"/>
        <v>0</v>
      </c>
      <c r="M146" s="55">
        <f>SUMIFS($J:$J,$C:$C,Data!$B$6,$B:$B,$B146)</f>
        <v>0</v>
      </c>
      <c r="N146" s="55">
        <f>SUMIFS($J:$J,$C:$C,Data!$B$7,$B:$B,$B146)</f>
        <v>0</v>
      </c>
      <c r="O146" s="55">
        <f>SUMIFS($J:$J,$C:$C,Data!$B$8,$B:$B,$B146)</f>
        <v>0</v>
      </c>
      <c r="P146" s="55">
        <f t="shared" si="34"/>
        <v>0</v>
      </c>
      <c r="Q146" s="55">
        <f t="shared" si="35"/>
        <v>0</v>
      </c>
      <c r="R146" s="25" t="b">
        <f>AND($L146="A",$C$5=Data!$G$24)</f>
        <v>0</v>
      </c>
      <c r="S146" s="25" t="b">
        <f>AND($L146="A",$C$5=Data!$G$23)</f>
        <v>0</v>
      </c>
      <c r="T146" s="55">
        <f t="shared" si="36"/>
        <v>0</v>
      </c>
      <c r="U146" s="55">
        <f t="shared" si="30"/>
        <v>0</v>
      </c>
      <c r="V146" s="25" t="b">
        <f>AND($L146="B",$C$6=Data!$G$24)</f>
        <v>0</v>
      </c>
      <c r="W146" s="25" t="b">
        <f>AND($L146="B",$C$6=Data!$G$23)</f>
        <v>0</v>
      </c>
      <c r="X146" s="55">
        <f t="shared" si="37"/>
        <v>0</v>
      </c>
      <c r="Y146" s="55">
        <f t="shared" si="31"/>
        <v>0</v>
      </c>
      <c r="Z146" s="25" t="b">
        <f>AND($L146="C",$C$7=Data!$G$24)</f>
        <v>0</v>
      </c>
      <c r="AA146" s="25" t="b">
        <f>AND($L146="C",$C$7=Data!$G$23)</f>
        <v>0</v>
      </c>
      <c r="AB146" s="55">
        <f t="shared" si="38"/>
        <v>0</v>
      </c>
      <c r="AC146" s="55">
        <f t="shared" si="32"/>
        <v>0</v>
      </c>
      <c r="AE146" s="55">
        <f t="shared" si="39"/>
        <v>0</v>
      </c>
      <c r="AG146" s="125" t="b">
        <f>OR(AND($C$5=Data!$G$24,K146="A"),AND($C$6=Data!$G$24,K146="B"),AND($C$7=Data!$G$24,K146="C"))*COUNTIFS(B:B,B146,K:K,K146,B:B,"&lt;&gt;"&amp;"",C:C,"&lt;&gt;"&amp;"")&gt;1</f>
        <v>0</v>
      </c>
      <c r="AH146" s="125" t="b">
        <f t="shared" si="40"/>
        <v>0</v>
      </c>
      <c r="AI146" s="55">
        <f t="shared" si="41"/>
        <v>0</v>
      </c>
    </row>
    <row r="147" spans="1:35" ht="30.75" customHeight="1" x14ac:dyDescent="0.25">
      <c r="A147" s="57"/>
      <c r="B147" s="57"/>
      <c r="C147" s="59"/>
      <c r="D147" s="119"/>
      <c r="E147" s="43"/>
      <c r="F147" s="43"/>
      <c r="G147" s="58"/>
      <c r="H147" s="123"/>
      <c r="I147" s="132"/>
      <c r="J147" s="135">
        <f t="shared" si="33"/>
        <v>0</v>
      </c>
      <c r="K147" s="64" t="str">
        <f t="shared" si="28"/>
        <v>0</v>
      </c>
      <c r="L147" s="65" t="str">
        <f t="shared" si="29"/>
        <v>0</v>
      </c>
      <c r="M147" s="55">
        <f>SUMIFS($J:$J,$C:$C,Data!$B$6,$B:$B,$B147)</f>
        <v>0</v>
      </c>
      <c r="N147" s="55">
        <f>SUMIFS($J:$J,$C:$C,Data!$B$7,$B:$B,$B147)</f>
        <v>0</v>
      </c>
      <c r="O147" s="55">
        <f>SUMIFS($J:$J,$C:$C,Data!$B$8,$B:$B,$B147)</f>
        <v>0</v>
      </c>
      <c r="P147" s="55">
        <f t="shared" si="34"/>
        <v>0</v>
      </c>
      <c r="Q147" s="55">
        <f t="shared" si="35"/>
        <v>0</v>
      </c>
      <c r="R147" s="25" t="b">
        <f>AND($L147="A",$C$5=Data!$G$24)</f>
        <v>0</v>
      </c>
      <c r="S147" s="25" t="b">
        <f>AND($L147="A",$C$5=Data!$G$23)</f>
        <v>0</v>
      </c>
      <c r="T147" s="55">
        <f t="shared" si="36"/>
        <v>0</v>
      </c>
      <c r="U147" s="55">
        <f t="shared" si="30"/>
        <v>0</v>
      </c>
      <c r="V147" s="25" t="b">
        <f>AND($L147="B",$C$6=Data!$G$24)</f>
        <v>0</v>
      </c>
      <c r="W147" s="25" t="b">
        <f>AND($L147="B",$C$6=Data!$G$23)</f>
        <v>0</v>
      </c>
      <c r="X147" s="55">
        <f t="shared" si="37"/>
        <v>0</v>
      </c>
      <c r="Y147" s="55">
        <f t="shared" si="31"/>
        <v>0</v>
      </c>
      <c r="Z147" s="25" t="b">
        <f>AND($L147="C",$C$7=Data!$G$24)</f>
        <v>0</v>
      </c>
      <c r="AA147" s="25" t="b">
        <f>AND($L147="C",$C$7=Data!$G$23)</f>
        <v>0</v>
      </c>
      <c r="AB147" s="55">
        <f t="shared" si="38"/>
        <v>0</v>
      </c>
      <c r="AC147" s="55">
        <f t="shared" si="32"/>
        <v>0</v>
      </c>
      <c r="AE147" s="55">
        <f t="shared" si="39"/>
        <v>0</v>
      </c>
      <c r="AG147" s="125" t="b">
        <f>OR(AND($C$5=Data!$G$24,K147="A"),AND($C$6=Data!$G$24,K147="B"),AND($C$7=Data!$G$24,K147="C"))*COUNTIFS(B:B,B147,K:K,K147,B:B,"&lt;&gt;"&amp;"",C:C,"&lt;&gt;"&amp;"")&gt;1</f>
        <v>0</v>
      </c>
      <c r="AH147" s="125" t="b">
        <f t="shared" si="40"/>
        <v>0</v>
      </c>
      <c r="AI147" s="55">
        <f t="shared" si="41"/>
        <v>0</v>
      </c>
    </row>
    <row r="148" spans="1:35" ht="30.75" customHeight="1" x14ac:dyDescent="0.25">
      <c r="A148" s="57"/>
      <c r="B148" s="57"/>
      <c r="C148" s="59"/>
      <c r="D148" s="119"/>
      <c r="E148" s="43"/>
      <c r="F148" s="43"/>
      <c r="G148" s="58"/>
      <c r="H148" s="123"/>
      <c r="I148" s="132"/>
      <c r="J148" s="135">
        <f t="shared" si="33"/>
        <v>0</v>
      </c>
      <c r="K148" s="64" t="str">
        <f t="shared" si="28"/>
        <v>0</v>
      </c>
      <c r="L148" s="65" t="str">
        <f t="shared" si="29"/>
        <v>0</v>
      </c>
      <c r="M148" s="55">
        <f>SUMIFS($J:$J,$C:$C,Data!$B$6,$B:$B,$B148)</f>
        <v>0</v>
      </c>
      <c r="N148" s="55">
        <f>SUMIFS($J:$J,$C:$C,Data!$B$7,$B:$B,$B148)</f>
        <v>0</v>
      </c>
      <c r="O148" s="55">
        <f>SUMIFS($J:$J,$C:$C,Data!$B$8,$B:$B,$B148)</f>
        <v>0</v>
      </c>
      <c r="P148" s="55">
        <f t="shared" si="34"/>
        <v>0</v>
      </c>
      <c r="Q148" s="55">
        <f t="shared" si="35"/>
        <v>0</v>
      </c>
      <c r="R148" s="25" t="b">
        <f>AND($L148="A",$C$5=Data!$G$24)</f>
        <v>0</v>
      </c>
      <c r="S148" s="25" t="b">
        <f>AND($L148="A",$C$5=Data!$G$23)</f>
        <v>0</v>
      </c>
      <c r="T148" s="55">
        <f t="shared" si="36"/>
        <v>0</v>
      </c>
      <c r="U148" s="55">
        <f t="shared" si="30"/>
        <v>0</v>
      </c>
      <c r="V148" s="25" t="b">
        <f>AND($L148="B",$C$6=Data!$G$24)</f>
        <v>0</v>
      </c>
      <c r="W148" s="25" t="b">
        <f>AND($L148="B",$C$6=Data!$G$23)</f>
        <v>0</v>
      </c>
      <c r="X148" s="55">
        <f t="shared" si="37"/>
        <v>0</v>
      </c>
      <c r="Y148" s="55">
        <f t="shared" si="31"/>
        <v>0</v>
      </c>
      <c r="Z148" s="25" t="b">
        <f>AND($L148="C",$C$7=Data!$G$24)</f>
        <v>0</v>
      </c>
      <c r="AA148" s="25" t="b">
        <f>AND($L148="C",$C$7=Data!$G$23)</f>
        <v>0</v>
      </c>
      <c r="AB148" s="55">
        <f t="shared" si="38"/>
        <v>0</v>
      </c>
      <c r="AC148" s="55">
        <f t="shared" si="32"/>
        <v>0</v>
      </c>
      <c r="AE148" s="55">
        <f t="shared" si="39"/>
        <v>0</v>
      </c>
      <c r="AG148" s="125" t="b">
        <f>OR(AND($C$5=Data!$G$24,K148="A"),AND($C$6=Data!$G$24,K148="B"),AND($C$7=Data!$G$24,K148="C"))*COUNTIFS(B:B,B148,K:K,K148,B:B,"&lt;&gt;"&amp;"",C:C,"&lt;&gt;"&amp;"")&gt;1</f>
        <v>0</v>
      </c>
      <c r="AH148" s="125" t="b">
        <f t="shared" si="40"/>
        <v>0</v>
      </c>
      <c r="AI148" s="55">
        <f t="shared" si="41"/>
        <v>0</v>
      </c>
    </row>
    <row r="149" spans="1:35" ht="30.75" customHeight="1" x14ac:dyDescent="0.25">
      <c r="A149" s="57"/>
      <c r="B149" s="57"/>
      <c r="C149" s="59"/>
      <c r="D149" s="119"/>
      <c r="E149" s="43"/>
      <c r="F149" s="43"/>
      <c r="G149" s="58"/>
      <c r="H149" s="123"/>
      <c r="I149" s="132"/>
      <c r="J149" s="135">
        <f t="shared" si="33"/>
        <v>0</v>
      </c>
      <c r="K149" s="64" t="str">
        <f t="shared" si="28"/>
        <v>0</v>
      </c>
      <c r="L149" s="65" t="str">
        <f t="shared" si="29"/>
        <v>0</v>
      </c>
      <c r="M149" s="55">
        <f>SUMIFS($J:$J,$C:$C,Data!$B$6,$B:$B,$B149)</f>
        <v>0</v>
      </c>
      <c r="N149" s="55">
        <f>SUMIFS($J:$J,$C:$C,Data!$B$7,$B:$B,$B149)</f>
        <v>0</v>
      </c>
      <c r="O149" s="55">
        <f>SUMIFS($J:$J,$C:$C,Data!$B$8,$B:$B,$B149)</f>
        <v>0</v>
      </c>
      <c r="P149" s="55">
        <f t="shared" si="34"/>
        <v>0</v>
      </c>
      <c r="Q149" s="55">
        <f t="shared" si="35"/>
        <v>0</v>
      </c>
      <c r="R149" s="25" t="b">
        <f>AND($L149="A",$C$5=Data!$G$24)</f>
        <v>0</v>
      </c>
      <c r="S149" s="25" t="b">
        <f>AND($L149="A",$C$5=Data!$G$23)</f>
        <v>0</v>
      </c>
      <c r="T149" s="55">
        <f t="shared" si="36"/>
        <v>0</v>
      </c>
      <c r="U149" s="55">
        <f t="shared" si="30"/>
        <v>0</v>
      </c>
      <c r="V149" s="25" t="b">
        <f>AND($L149="B",$C$6=Data!$G$24)</f>
        <v>0</v>
      </c>
      <c r="W149" s="25" t="b">
        <f>AND($L149="B",$C$6=Data!$G$23)</f>
        <v>0</v>
      </c>
      <c r="X149" s="55">
        <f t="shared" si="37"/>
        <v>0</v>
      </c>
      <c r="Y149" s="55">
        <f t="shared" si="31"/>
        <v>0</v>
      </c>
      <c r="Z149" s="25" t="b">
        <f>AND($L149="C",$C$7=Data!$G$24)</f>
        <v>0</v>
      </c>
      <c r="AA149" s="25" t="b">
        <f>AND($L149="C",$C$7=Data!$G$23)</f>
        <v>0</v>
      </c>
      <c r="AB149" s="55">
        <f t="shared" si="38"/>
        <v>0</v>
      </c>
      <c r="AC149" s="55">
        <f t="shared" si="32"/>
        <v>0</v>
      </c>
      <c r="AE149" s="55">
        <f t="shared" si="39"/>
        <v>0</v>
      </c>
      <c r="AG149" s="125" t="b">
        <f>OR(AND($C$5=Data!$G$24,K149="A"),AND($C$6=Data!$G$24,K149="B"),AND($C$7=Data!$G$24,K149="C"))*COUNTIFS(B:B,B149,K:K,K149,B:B,"&lt;&gt;"&amp;"",C:C,"&lt;&gt;"&amp;"")&gt;1</f>
        <v>0</v>
      </c>
      <c r="AH149" s="125" t="b">
        <f t="shared" si="40"/>
        <v>0</v>
      </c>
      <c r="AI149" s="55">
        <f t="shared" si="41"/>
        <v>0</v>
      </c>
    </row>
    <row r="150" spans="1:35" ht="30.75" customHeight="1" x14ac:dyDescent="0.25">
      <c r="A150" s="57"/>
      <c r="B150" s="57"/>
      <c r="C150" s="59"/>
      <c r="D150" s="119"/>
      <c r="E150" s="43"/>
      <c r="F150" s="43"/>
      <c r="G150" s="58"/>
      <c r="H150" s="123"/>
      <c r="I150" s="132"/>
      <c r="J150" s="135">
        <f t="shared" si="33"/>
        <v>0</v>
      </c>
      <c r="K150" s="64" t="str">
        <f t="shared" si="28"/>
        <v>0</v>
      </c>
      <c r="L150" s="65" t="str">
        <f t="shared" si="29"/>
        <v>0</v>
      </c>
      <c r="M150" s="55">
        <f>SUMIFS($J:$J,$C:$C,Data!$B$6,$B:$B,$B150)</f>
        <v>0</v>
      </c>
      <c r="N150" s="55">
        <f>SUMIFS($J:$J,$C:$C,Data!$B$7,$B:$B,$B150)</f>
        <v>0</v>
      </c>
      <c r="O150" s="55">
        <f>SUMIFS($J:$J,$C:$C,Data!$B$8,$B:$B,$B150)</f>
        <v>0</v>
      </c>
      <c r="P150" s="55">
        <f t="shared" si="34"/>
        <v>0</v>
      </c>
      <c r="Q150" s="55">
        <f t="shared" si="35"/>
        <v>0</v>
      </c>
      <c r="R150" s="25" t="b">
        <f>AND($L150="A",$C$5=Data!$G$24)</f>
        <v>0</v>
      </c>
      <c r="S150" s="25" t="b">
        <f>AND($L150="A",$C$5=Data!$G$23)</f>
        <v>0</v>
      </c>
      <c r="T150" s="55">
        <f t="shared" si="36"/>
        <v>0</v>
      </c>
      <c r="U150" s="55">
        <f t="shared" si="30"/>
        <v>0</v>
      </c>
      <c r="V150" s="25" t="b">
        <f>AND($L150="B",$C$6=Data!$G$24)</f>
        <v>0</v>
      </c>
      <c r="W150" s="25" t="b">
        <f>AND($L150="B",$C$6=Data!$G$23)</f>
        <v>0</v>
      </c>
      <c r="X150" s="55">
        <f t="shared" si="37"/>
        <v>0</v>
      </c>
      <c r="Y150" s="55">
        <f t="shared" si="31"/>
        <v>0</v>
      </c>
      <c r="Z150" s="25" t="b">
        <f>AND($L150="C",$C$7=Data!$G$24)</f>
        <v>0</v>
      </c>
      <c r="AA150" s="25" t="b">
        <f>AND($L150="C",$C$7=Data!$G$23)</f>
        <v>0</v>
      </c>
      <c r="AB150" s="55">
        <f t="shared" si="38"/>
        <v>0</v>
      </c>
      <c r="AC150" s="55">
        <f t="shared" si="32"/>
        <v>0</v>
      </c>
      <c r="AE150" s="55">
        <f t="shared" si="39"/>
        <v>0</v>
      </c>
      <c r="AG150" s="125" t="b">
        <f>OR(AND($C$5=Data!$G$24,K150="A"),AND($C$6=Data!$G$24,K150="B"),AND($C$7=Data!$G$24,K150="C"))*COUNTIFS(B:B,B150,K:K,K150,B:B,"&lt;&gt;"&amp;"",C:C,"&lt;&gt;"&amp;"")&gt;1</f>
        <v>0</v>
      </c>
      <c r="AH150" s="125" t="b">
        <f t="shared" si="40"/>
        <v>0</v>
      </c>
      <c r="AI150" s="55">
        <f t="shared" si="41"/>
        <v>0</v>
      </c>
    </row>
    <row r="151" spans="1:35" ht="30.75" customHeight="1" x14ac:dyDescent="0.25">
      <c r="A151" s="57"/>
      <c r="B151" s="57"/>
      <c r="C151" s="59"/>
      <c r="D151" s="119"/>
      <c r="E151" s="43"/>
      <c r="F151" s="43"/>
      <c r="G151" s="58"/>
      <c r="H151" s="123"/>
      <c r="I151" s="132"/>
      <c r="J151" s="135">
        <f t="shared" si="33"/>
        <v>0</v>
      </c>
      <c r="K151" s="64" t="str">
        <f t="shared" si="28"/>
        <v>0</v>
      </c>
      <c r="L151" s="65" t="str">
        <f t="shared" si="29"/>
        <v>0</v>
      </c>
      <c r="M151" s="55">
        <f>SUMIFS($J:$J,$C:$C,Data!$B$6,$B:$B,$B151)</f>
        <v>0</v>
      </c>
      <c r="N151" s="55">
        <f>SUMIFS($J:$J,$C:$C,Data!$B$7,$B:$B,$B151)</f>
        <v>0</v>
      </c>
      <c r="O151" s="55">
        <f>SUMIFS($J:$J,$C:$C,Data!$B$8,$B:$B,$B151)</f>
        <v>0</v>
      </c>
      <c r="P151" s="55">
        <f t="shared" si="34"/>
        <v>0</v>
      </c>
      <c r="Q151" s="55">
        <f t="shared" si="35"/>
        <v>0</v>
      </c>
      <c r="R151" s="25" t="b">
        <f>AND($L151="A",$C$5=Data!$G$24)</f>
        <v>0</v>
      </c>
      <c r="S151" s="25" t="b">
        <f>AND($L151="A",$C$5=Data!$G$23)</f>
        <v>0</v>
      </c>
      <c r="T151" s="55">
        <f t="shared" si="36"/>
        <v>0</v>
      </c>
      <c r="U151" s="55">
        <f t="shared" si="30"/>
        <v>0</v>
      </c>
      <c r="V151" s="25" t="b">
        <f>AND($L151="B",$C$6=Data!$G$24)</f>
        <v>0</v>
      </c>
      <c r="W151" s="25" t="b">
        <f>AND($L151="B",$C$6=Data!$G$23)</f>
        <v>0</v>
      </c>
      <c r="X151" s="55">
        <f t="shared" si="37"/>
        <v>0</v>
      </c>
      <c r="Y151" s="55">
        <f t="shared" si="31"/>
        <v>0</v>
      </c>
      <c r="Z151" s="25" t="b">
        <f>AND($L151="C",$C$7=Data!$G$24)</f>
        <v>0</v>
      </c>
      <c r="AA151" s="25" t="b">
        <f>AND($L151="C",$C$7=Data!$G$23)</f>
        <v>0</v>
      </c>
      <c r="AB151" s="55">
        <f t="shared" si="38"/>
        <v>0</v>
      </c>
      <c r="AC151" s="55">
        <f t="shared" si="32"/>
        <v>0</v>
      </c>
      <c r="AE151" s="55">
        <f t="shared" si="39"/>
        <v>0</v>
      </c>
      <c r="AG151" s="125" t="b">
        <f>OR(AND($C$5=Data!$G$24,K151="A"),AND($C$6=Data!$G$24,K151="B"),AND($C$7=Data!$G$24,K151="C"))*COUNTIFS(B:B,B151,K:K,K151,B:B,"&lt;&gt;"&amp;"",C:C,"&lt;&gt;"&amp;"")&gt;1</f>
        <v>0</v>
      </c>
      <c r="AH151" s="125" t="b">
        <f t="shared" si="40"/>
        <v>0</v>
      </c>
      <c r="AI151" s="55">
        <f t="shared" si="41"/>
        <v>0</v>
      </c>
    </row>
    <row r="152" spans="1:35" ht="30.75" customHeight="1" x14ac:dyDescent="0.25">
      <c r="A152" s="57"/>
      <c r="B152" s="57"/>
      <c r="C152" s="59"/>
      <c r="D152" s="119"/>
      <c r="E152" s="43"/>
      <c r="F152" s="43"/>
      <c r="G152" s="58"/>
      <c r="H152" s="123"/>
      <c r="I152" s="132"/>
      <c r="J152" s="135">
        <f t="shared" si="33"/>
        <v>0</v>
      </c>
      <c r="K152" s="64" t="str">
        <f t="shared" si="28"/>
        <v>0</v>
      </c>
      <c r="L152" s="65" t="str">
        <f t="shared" si="29"/>
        <v>0</v>
      </c>
      <c r="M152" s="55">
        <f>SUMIFS($J:$J,$C:$C,Data!$B$6,$B:$B,$B152)</f>
        <v>0</v>
      </c>
      <c r="N152" s="55">
        <f>SUMIFS($J:$J,$C:$C,Data!$B$7,$B:$B,$B152)</f>
        <v>0</v>
      </c>
      <c r="O152" s="55">
        <f>SUMIFS($J:$J,$C:$C,Data!$B$8,$B:$B,$B152)</f>
        <v>0</v>
      </c>
      <c r="P152" s="55">
        <f t="shared" si="34"/>
        <v>0</v>
      </c>
      <c r="Q152" s="55">
        <f t="shared" si="35"/>
        <v>0</v>
      </c>
      <c r="R152" s="25" t="b">
        <f>AND($L152="A",$C$5=Data!$G$24)</f>
        <v>0</v>
      </c>
      <c r="S152" s="25" t="b">
        <f>AND($L152="A",$C$5=Data!$G$23)</f>
        <v>0</v>
      </c>
      <c r="T152" s="55">
        <f t="shared" si="36"/>
        <v>0</v>
      </c>
      <c r="U152" s="55">
        <f t="shared" si="30"/>
        <v>0</v>
      </c>
      <c r="V152" s="25" t="b">
        <f>AND($L152="B",$C$6=Data!$G$24)</f>
        <v>0</v>
      </c>
      <c r="W152" s="25" t="b">
        <f>AND($L152="B",$C$6=Data!$G$23)</f>
        <v>0</v>
      </c>
      <c r="X152" s="55">
        <f t="shared" si="37"/>
        <v>0</v>
      </c>
      <c r="Y152" s="55">
        <f t="shared" si="31"/>
        <v>0</v>
      </c>
      <c r="Z152" s="25" t="b">
        <f>AND($L152="C",$C$7=Data!$G$24)</f>
        <v>0</v>
      </c>
      <c r="AA152" s="25" t="b">
        <f>AND($L152="C",$C$7=Data!$G$23)</f>
        <v>0</v>
      </c>
      <c r="AB152" s="55">
        <f t="shared" si="38"/>
        <v>0</v>
      </c>
      <c r="AC152" s="55">
        <f t="shared" si="32"/>
        <v>0</v>
      </c>
      <c r="AE152" s="55">
        <f t="shared" si="39"/>
        <v>0</v>
      </c>
      <c r="AG152" s="125" t="b">
        <f>OR(AND($C$5=Data!$G$24,K152="A"),AND($C$6=Data!$G$24,K152="B"),AND($C$7=Data!$G$24,K152="C"))*COUNTIFS(B:B,B152,K:K,K152,B:B,"&lt;&gt;"&amp;"",C:C,"&lt;&gt;"&amp;"")&gt;1</f>
        <v>0</v>
      </c>
      <c r="AH152" s="125" t="b">
        <f t="shared" si="40"/>
        <v>0</v>
      </c>
      <c r="AI152" s="55">
        <f t="shared" si="41"/>
        <v>0</v>
      </c>
    </row>
    <row r="153" spans="1:35" ht="30.75" customHeight="1" x14ac:dyDescent="0.25">
      <c r="A153" s="57"/>
      <c r="B153" s="57"/>
      <c r="C153" s="59"/>
      <c r="D153" s="119"/>
      <c r="E153" s="43"/>
      <c r="F153" s="43"/>
      <c r="G153" s="58"/>
      <c r="H153" s="123"/>
      <c r="I153" s="132"/>
      <c r="J153" s="135">
        <f t="shared" si="33"/>
        <v>0</v>
      </c>
      <c r="K153" s="64" t="str">
        <f t="shared" si="28"/>
        <v>0</v>
      </c>
      <c r="L153" s="65" t="str">
        <f t="shared" si="29"/>
        <v>0</v>
      </c>
      <c r="M153" s="55">
        <f>SUMIFS($J:$J,$C:$C,Data!$B$6,$B:$B,$B153)</f>
        <v>0</v>
      </c>
      <c r="N153" s="55">
        <f>SUMIFS($J:$J,$C:$C,Data!$B$7,$B:$B,$B153)</f>
        <v>0</v>
      </c>
      <c r="O153" s="55">
        <f>SUMIFS($J:$J,$C:$C,Data!$B$8,$B:$B,$B153)</f>
        <v>0</v>
      </c>
      <c r="P153" s="55">
        <f t="shared" si="34"/>
        <v>0</v>
      </c>
      <c r="Q153" s="55">
        <f t="shared" si="35"/>
        <v>0</v>
      </c>
      <c r="R153" s="25" t="b">
        <f>AND($L153="A",$C$5=Data!$G$24)</f>
        <v>0</v>
      </c>
      <c r="S153" s="25" t="b">
        <f>AND($L153="A",$C$5=Data!$G$23)</f>
        <v>0</v>
      </c>
      <c r="T153" s="55">
        <f t="shared" si="36"/>
        <v>0</v>
      </c>
      <c r="U153" s="55">
        <f t="shared" si="30"/>
        <v>0</v>
      </c>
      <c r="V153" s="25" t="b">
        <f>AND($L153="B",$C$6=Data!$G$24)</f>
        <v>0</v>
      </c>
      <c r="W153" s="25" t="b">
        <f>AND($L153="B",$C$6=Data!$G$23)</f>
        <v>0</v>
      </c>
      <c r="X153" s="55">
        <f t="shared" si="37"/>
        <v>0</v>
      </c>
      <c r="Y153" s="55">
        <f t="shared" si="31"/>
        <v>0</v>
      </c>
      <c r="Z153" s="25" t="b">
        <f>AND($L153="C",$C$7=Data!$G$24)</f>
        <v>0</v>
      </c>
      <c r="AA153" s="25" t="b">
        <f>AND($L153="C",$C$7=Data!$G$23)</f>
        <v>0</v>
      </c>
      <c r="AB153" s="55">
        <f t="shared" si="38"/>
        <v>0</v>
      </c>
      <c r="AC153" s="55">
        <f t="shared" si="32"/>
        <v>0</v>
      </c>
      <c r="AE153" s="55">
        <f t="shared" si="39"/>
        <v>0</v>
      </c>
      <c r="AG153" s="125" t="b">
        <f>OR(AND($C$5=Data!$G$24,K153="A"),AND($C$6=Data!$G$24,K153="B"),AND($C$7=Data!$G$24,K153="C"))*COUNTIFS(B:B,B153,K:K,K153,B:B,"&lt;&gt;"&amp;"",C:C,"&lt;&gt;"&amp;"")&gt;1</f>
        <v>0</v>
      </c>
      <c r="AH153" s="125" t="b">
        <f t="shared" si="40"/>
        <v>0</v>
      </c>
      <c r="AI153" s="55">
        <f t="shared" si="41"/>
        <v>0</v>
      </c>
    </row>
    <row r="154" spans="1:35" ht="30.75" customHeight="1" x14ac:dyDescent="0.25">
      <c r="A154" s="57"/>
      <c r="B154" s="57"/>
      <c r="C154" s="59"/>
      <c r="D154" s="119"/>
      <c r="E154" s="43"/>
      <c r="F154" s="43"/>
      <c r="G154" s="58"/>
      <c r="H154" s="123"/>
      <c r="I154" s="132"/>
      <c r="J154" s="135">
        <f t="shared" si="33"/>
        <v>0</v>
      </c>
      <c r="K154" s="64" t="str">
        <f t="shared" si="28"/>
        <v>0</v>
      </c>
      <c r="L154" s="65" t="str">
        <f t="shared" si="29"/>
        <v>0</v>
      </c>
      <c r="M154" s="55">
        <f>SUMIFS($J:$J,$C:$C,Data!$B$6,$B:$B,$B154)</f>
        <v>0</v>
      </c>
      <c r="N154" s="55">
        <f>SUMIFS($J:$J,$C:$C,Data!$B$7,$B:$B,$B154)</f>
        <v>0</v>
      </c>
      <c r="O154" s="55">
        <f>SUMIFS($J:$J,$C:$C,Data!$B$8,$B:$B,$B154)</f>
        <v>0</v>
      </c>
      <c r="P154" s="55">
        <f t="shared" si="34"/>
        <v>0</v>
      </c>
      <c r="Q154" s="55">
        <f t="shared" si="35"/>
        <v>0</v>
      </c>
      <c r="R154" s="25" t="b">
        <f>AND($L154="A",$C$5=Data!$G$24)</f>
        <v>0</v>
      </c>
      <c r="S154" s="25" t="b">
        <f>AND($L154="A",$C$5=Data!$G$23)</f>
        <v>0</v>
      </c>
      <c r="T154" s="55">
        <f t="shared" si="36"/>
        <v>0</v>
      </c>
      <c r="U154" s="55">
        <f t="shared" si="30"/>
        <v>0</v>
      </c>
      <c r="V154" s="25" t="b">
        <f>AND($L154="B",$C$6=Data!$G$24)</f>
        <v>0</v>
      </c>
      <c r="W154" s="25" t="b">
        <f>AND($L154="B",$C$6=Data!$G$23)</f>
        <v>0</v>
      </c>
      <c r="X154" s="55">
        <f t="shared" si="37"/>
        <v>0</v>
      </c>
      <c r="Y154" s="55">
        <f t="shared" si="31"/>
        <v>0</v>
      </c>
      <c r="Z154" s="25" t="b">
        <f>AND($L154="C",$C$7=Data!$G$24)</f>
        <v>0</v>
      </c>
      <c r="AA154" s="25" t="b">
        <f>AND($L154="C",$C$7=Data!$G$23)</f>
        <v>0</v>
      </c>
      <c r="AB154" s="55">
        <f t="shared" si="38"/>
        <v>0</v>
      </c>
      <c r="AC154" s="55">
        <f t="shared" si="32"/>
        <v>0</v>
      </c>
      <c r="AE154" s="55">
        <f t="shared" si="39"/>
        <v>0</v>
      </c>
      <c r="AG154" s="125" t="b">
        <f>OR(AND($C$5=Data!$G$24,K154="A"),AND($C$6=Data!$G$24,K154="B"),AND($C$7=Data!$G$24,K154="C"))*COUNTIFS(B:B,B154,K:K,K154,B:B,"&lt;&gt;"&amp;"",C:C,"&lt;&gt;"&amp;"")&gt;1</f>
        <v>0</v>
      </c>
      <c r="AH154" s="125" t="b">
        <f t="shared" si="40"/>
        <v>0</v>
      </c>
      <c r="AI154" s="55">
        <f t="shared" si="41"/>
        <v>0</v>
      </c>
    </row>
    <row r="155" spans="1:35" ht="30.75" customHeight="1" x14ac:dyDescent="0.25">
      <c r="A155" s="57"/>
      <c r="B155" s="57"/>
      <c r="C155" s="59"/>
      <c r="D155" s="119"/>
      <c r="E155" s="43"/>
      <c r="F155" s="43"/>
      <c r="G155" s="58"/>
      <c r="H155" s="123"/>
      <c r="I155" s="132"/>
      <c r="J155" s="135">
        <f t="shared" si="33"/>
        <v>0</v>
      </c>
      <c r="K155" s="64" t="str">
        <f t="shared" si="28"/>
        <v>0</v>
      </c>
      <c r="L155" s="65" t="str">
        <f t="shared" si="29"/>
        <v>0</v>
      </c>
      <c r="M155" s="55">
        <f>SUMIFS($J:$J,$C:$C,Data!$B$6,$B:$B,$B155)</f>
        <v>0</v>
      </c>
      <c r="N155" s="55">
        <f>SUMIFS($J:$J,$C:$C,Data!$B$7,$B:$B,$B155)</f>
        <v>0</v>
      </c>
      <c r="O155" s="55">
        <f>SUMIFS($J:$J,$C:$C,Data!$B$8,$B:$B,$B155)</f>
        <v>0</v>
      </c>
      <c r="P155" s="55">
        <f t="shared" si="34"/>
        <v>0</v>
      </c>
      <c r="Q155" s="55">
        <f t="shared" si="35"/>
        <v>0</v>
      </c>
      <c r="R155" s="25" t="b">
        <f>AND($L155="A",$C$5=Data!$G$24)</f>
        <v>0</v>
      </c>
      <c r="S155" s="25" t="b">
        <f>AND($L155="A",$C$5=Data!$G$23)</f>
        <v>0</v>
      </c>
      <c r="T155" s="55">
        <f t="shared" si="36"/>
        <v>0</v>
      </c>
      <c r="U155" s="55">
        <f t="shared" si="30"/>
        <v>0</v>
      </c>
      <c r="V155" s="25" t="b">
        <f>AND($L155="B",$C$6=Data!$G$24)</f>
        <v>0</v>
      </c>
      <c r="W155" s="25" t="b">
        <f>AND($L155="B",$C$6=Data!$G$23)</f>
        <v>0</v>
      </c>
      <c r="X155" s="55">
        <f t="shared" si="37"/>
        <v>0</v>
      </c>
      <c r="Y155" s="55">
        <f t="shared" si="31"/>
        <v>0</v>
      </c>
      <c r="Z155" s="25" t="b">
        <f>AND($L155="C",$C$7=Data!$G$24)</f>
        <v>0</v>
      </c>
      <c r="AA155" s="25" t="b">
        <f>AND($L155="C",$C$7=Data!$G$23)</f>
        <v>0</v>
      </c>
      <c r="AB155" s="55">
        <f t="shared" si="38"/>
        <v>0</v>
      </c>
      <c r="AC155" s="55">
        <f t="shared" si="32"/>
        <v>0</v>
      </c>
      <c r="AE155" s="55">
        <f t="shared" si="39"/>
        <v>0</v>
      </c>
      <c r="AG155" s="125" t="b">
        <f>OR(AND($C$5=Data!$G$24,K155="A"),AND($C$6=Data!$G$24,K155="B"),AND($C$7=Data!$G$24,K155="C"))*COUNTIFS(B:B,B155,K:K,K155,B:B,"&lt;&gt;"&amp;"",C:C,"&lt;&gt;"&amp;"")&gt;1</f>
        <v>0</v>
      </c>
      <c r="AH155" s="125" t="b">
        <f t="shared" si="40"/>
        <v>0</v>
      </c>
      <c r="AI155" s="55">
        <f t="shared" si="41"/>
        <v>0</v>
      </c>
    </row>
    <row r="156" spans="1:35" ht="30.75" customHeight="1" x14ac:dyDescent="0.25">
      <c r="A156" s="57"/>
      <c r="B156" s="57"/>
      <c r="C156" s="59"/>
      <c r="D156" s="119"/>
      <c r="E156" s="43"/>
      <c r="F156" s="43"/>
      <c r="G156" s="58"/>
      <c r="H156" s="123"/>
      <c r="I156" s="132"/>
      <c r="J156" s="135">
        <f t="shared" si="33"/>
        <v>0</v>
      </c>
      <c r="K156" s="64" t="str">
        <f t="shared" si="28"/>
        <v>0</v>
      </c>
      <c r="L156" s="65" t="str">
        <f t="shared" si="29"/>
        <v>0</v>
      </c>
      <c r="M156" s="55">
        <f>SUMIFS($J:$J,$C:$C,Data!$B$6,$B:$B,$B156)</f>
        <v>0</v>
      </c>
      <c r="N156" s="55">
        <f>SUMIFS($J:$J,$C:$C,Data!$B$7,$B:$B,$B156)</f>
        <v>0</v>
      </c>
      <c r="O156" s="55">
        <f>SUMIFS($J:$J,$C:$C,Data!$B$8,$B:$B,$B156)</f>
        <v>0</v>
      </c>
      <c r="P156" s="55">
        <f t="shared" si="34"/>
        <v>0</v>
      </c>
      <c r="Q156" s="55">
        <f t="shared" si="35"/>
        <v>0</v>
      </c>
      <c r="R156" s="25" t="b">
        <f>AND($L156="A",$C$5=Data!$G$24)</f>
        <v>0</v>
      </c>
      <c r="S156" s="25" t="b">
        <f>AND($L156="A",$C$5=Data!$G$23)</f>
        <v>0</v>
      </c>
      <c r="T156" s="55">
        <f t="shared" si="36"/>
        <v>0</v>
      </c>
      <c r="U156" s="55">
        <f t="shared" si="30"/>
        <v>0</v>
      </c>
      <c r="V156" s="25" t="b">
        <f>AND($L156="B",$C$6=Data!$G$24)</f>
        <v>0</v>
      </c>
      <c r="W156" s="25" t="b">
        <f>AND($L156="B",$C$6=Data!$G$23)</f>
        <v>0</v>
      </c>
      <c r="X156" s="55">
        <f t="shared" si="37"/>
        <v>0</v>
      </c>
      <c r="Y156" s="55">
        <f t="shared" si="31"/>
        <v>0</v>
      </c>
      <c r="Z156" s="25" t="b">
        <f>AND($L156="C",$C$7=Data!$G$24)</f>
        <v>0</v>
      </c>
      <c r="AA156" s="25" t="b">
        <f>AND($L156="C",$C$7=Data!$G$23)</f>
        <v>0</v>
      </c>
      <c r="AB156" s="55">
        <f t="shared" si="38"/>
        <v>0</v>
      </c>
      <c r="AC156" s="55">
        <f t="shared" si="32"/>
        <v>0</v>
      </c>
      <c r="AE156" s="55">
        <f t="shared" si="39"/>
        <v>0</v>
      </c>
      <c r="AG156" s="125" t="b">
        <f>OR(AND($C$5=Data!$G$24,K156="A"),AND($C$6=Data!$G$24,K156="B"),AND($C$7=Data!$G$24,K156="C"))*COUNTIFS(B:B,B156,K:K,K156,B:B,"&lt;&gt;"&amp;"",C:C,"&lt;&gt;"&amp;"")&gt;1</f>
        <v>0</v>
      </c>
      <c r="AH156" s="125" t="b">
        <f t="shared" si="40"/>
        <v>0</v>
      </c>
      <c r="AI156" s="55">
        <f t="shared" si="41"/>
        <v>0</v>
      </c>
    </row>
    <row r="157" spans="1:35" ht="30.75" customHeight="1" x14ac:dyDescent="0.25">
      <c r="A157" s="57"/>
      <c r="B157" s="57"/>
      <c r="C157" s="59"/>
      <c r="D157" s="119"/>
      <c r="E157" s="43"/>
      <c r="F157" s="43"/>
      <c r="G157" s="58"/>
      <c r="H157" s="123"/>
      <c r="I157" s="132"/>
      <c r="J157" s="135">
        <f t="shared" si="33"/>
        <v>0</v>
      </c>
      <c r="K157" s="64" t="str">
        <f t="shared" si="28"/>
        <v>0</v>
      </c>
      <c r="L157" s="65" t="str">
        <f t="shared" si="29"/>
        <v>0</v>
      </c>
      <c r="M157" s="55">
        <f>SUMIFS($J:$J,$C:$C,Data!$B$6,$B:$B,$B157)</f>
        <v>0</v>
      </c>
      <c r="N157" s="55">
        <f>SUMIFS($J:$J,$C:$C,Data!$B$7,$B:$B,$B157)</f>
        <v>0</v>
      </c>
      <c r="O157" s="55">
        <f>SUMIFS($J:$J,$C:$C,Data!$B$8,$B:$B,$B157)</f>
        <v>0</v>
      </c>
      <c r="P157" s="55">
        <f t="shared" si="34"/>
        <v>0</v>
      </c>
      <c r="Q157" s="55">
        <f t="shared" si="35"/>
        <v>0</v>
      </c>
      <c r="R157" s="25" t="b">
        <f>AND($L157="A",$C$5=Data!$G$24)</f>
        <v>0</v>
      </c>
      <c r="S157" s="25" t="b">
        <f>AND($L157="A",$C$5=Data!$G$23)</f>
        <v>0</v>
      </c>
      <c r="T157" s="55">
        <f t="shared" si="36"/>
        <v>0</v>
      </c>
      <c r="U157" s="55">
        <f t="shared" si="30"/>
        <v>0</v>
      </c>
      <c r="V157" s="25" t="b">
        <f>AND($L157="B",$C$6=Data!$G$24)</f>
        <v>0</v>
      </c>
      <c r="W157" s="25" t="b">
        <f>AND($L157="B",$C$6=Data!$G$23)</f>
        <v>0</v>
      </c>
      <c r="X157" s="55">
        <f t="shared" si="37"/>
        <v>0</v>
      </c>
      <c r="Y157" s="55">
        <f t="shared" si="31"/>
        <v>0</v>
      </c>
      <c r="Z157" s="25" t="b">
        <f>AND($L157="C",$C$7=Data!$G$24)</f>
        <v>0</v>
      </c>
      <c r="AA157" s="25" t="b">
        <f>AND($L157="C",$C$7=Data!$G$23)</f>
        <v>0</v>
      </c>
      <c r="AB157" s="55">
        <f t="shared" si="38"/>
        <v>0</v>
      </c>
      <c r="AC157" s="55">
        <f t="shared" si="32"/>
        <v>0</v>
      </c>
      <c r="AE157" s="55">
        <f t="shared" si="39"/>
        <v>0</v>
      </c>
      <c r="AG157" s="125" t="b">
        <f>OR(AND($C$5=Data!$G$24,K157="A"),AND($C$6=Data!$G$24,K157="B"),AND($C$7=Data!$G$24,K157="C"))*COUNTIFS(B:B,B157,K:K,K157,B:B,"&lt;&gt;"&amp;"",C:C,"&lt;&gt;"&amp;"")&gt;1</f>
        <v>0</v>
      </c>
      <c r="AH157" s="125" t="b">
        <f t="shared" si="40"/>
        <v>0</v>
      </c>
      <c r="AI157" s="55">
        <f t="shared" si="41"/>
        <v>0</v>
      </c>
    </row>
    <row r="158" spans="1:35" ht="30.75" customHeight="1" x14ac:dyDescent="0.25">
      <c r="A158" s="57"/>
      <c r="B158" s="57"/>
      <c r="C158" s="59"/>
      <c r="D158" s="119"/>
      <c r="E158" s="43"/>
      <c r="F158" s="43"/>
      <c r="G158" s="58"/>
      <c r="H158" s="123"/>
      <c r="I158" s="132"/>
      <c r="J158" s="135">
        <f t="shared" si="33"/>
        <v>0</v>
      </c>
      <c r="K158" s="64" t="str">
        <f t="shared" si="28"/>
        <v>0</v>
      </c>
      <c r="L158" s="65" t="str">
        <f t="shared" si="29"/>
        <v>0</v>
      </c>
      <c r="M158" s="55">
        <f>SUMIFS($J:$J,$C:$C,Data!$B$6,$B:$B,$B158)</f>
        <v>0</v>
      </c>
      <c r="N158" s="55">
        <f>SUMIFS($J:$J,$C:$C,Data!$B$7,$B:$B,$B158)</f>
        <v>0</v>
      </c>
      <c r="O158" s="55">
        <f>SUMIFS($J:$J,$C:$C,Data!$B$8,$B:$B,$B158)</f>
        <v>0</v>
      </c>
      <c r="P158" s="55">
        <f t="shared" si="34"/>
        <v>0</v>
      </c>
      <c r="Q158" s="55">
        <f t="shared" si="35"/>
        <v>0</v>
      </c>
      <c r="R158" s="25" t="b">
        <f>AND($L158="A",$C$5=Data!$G$24)</f>
        <v>0</v>
      </c>
      <c r="S158" s="25" t="b">
        <f>AND($L158="A",$C$5=Data!$G$23)</f>
        <v>0</v>
      </c>
      <c r="T158" s="55">
        <f t="shared" si="36"/>
        <v>0</v>
      </c>
      <c r="U158" s="55">
        <f t="shared" si="30"/>
        <v>0</v>
      </c>
      <c r="V158" s="25" t="b">
        <f>AND($L158="B",$C$6=Data!$G$24)</f>
        <v>0</v>
      </c>
      <c r="W158" s="25" t="b">
        <f>AND($L158="B",$C$6=Data!$G$23)</f>
        <v>0</v>
      </c>
      <c r="X158" s="55">
        <f t="shared" si="37"/>
        <v>0</v>
      </c>
      <c r="Y158" s="55">
        <f t="shared" si="31"/>
        <v>0</v>
      </c>
      <c r="Z158" s="25" t="b">
        <f>AND($L158="C",$C$7=Data!$G$24)</f>
        <v>0</v>
      </c>
      <c r="AA158" s="25" t="b">
        <f>AND($L158="C",$C$7=Data!$G$23)</f>
        <v>0</v>
      </c>
      <c r="AB158" s="55">
        <f t="shared" si="38"/>
        <v>0</v>
      </c>
      <c r="AC158" s="55">
        <f t="shared" si="32"/>
        <v>0</v>
      </c>
      <c r="AE158" s="55">
        <f t="shared" si="39"/>
        <v>0</v>
      </c>
      <c r="AG158" s="125" t="b">
        <f>OR(AND($C$5=Data!$G$24,K158="A"),AND($C$6=Data!$G$24,K158="B"),AND($C$7=Data!$G$24,K158="C"))*COUNTIFS(B:B,B158,K:K,K158,B:B,"&lt;&gt;"&amp;"",C:C,"&lt;&gt;"&amp;"")&gt;1</f>
        <v>0</v>
      </c>
      <c r="AH158" s="125" t="b">
        <f t="shared" si="40"/>
        <v>0</v>
      </c>
      <c r="AI158" s="55">
        <f t="shared" si="41"/>
        <v>0</v>
      </c>
    </row>
    <row r="159" spans="1:35" ht="30.75" customHeight="1" x14ac:dyDescent="0.25">
      <c r="A159" s="57"/>
      <c r="B159" s="57"/>
      <c r="C159" s="59"/>
      <c r="D159" s="119"/>
      <c r="E159" s="43"/>
      <c r="F159" s="43"/>
      <c r="G159" s="58"/>
      <c r="H159" s="123"/>
      <c r="I159" s="132"/>
      <c r="J159" s="135">
        <f t="shared" si="33"/>
        <v>0</v>
      </c>
      <c r="K159" s="64" t="str">
        <f t="shared" si="28"/>
        <v>0</v>
      </c>
      <c r="L159" s="65" t="str">
        <f t="shared" si="29"/>
        <v>0</v>
      </c>
      <c r="M159" s="55">
        <f>SUMIFS($J:$J,$C:$C,Data!$B$6,$B:$B,$B159)</f>
        <v>0</v>
      </c>
      <c r="N159" s="55">
        <f>SUMIFS($J:$J,$C:$C,Data!$B$7,$B:$B,$B159)</f>
        <v>0</v>
      </c>
      <c r="O159" s="55">
        <f>SUMIFS($J:$J,$C:$C,Data!$B$8,$B:$B,$B159)</f>
        <v>0</v>
      </c>
      <c r="P159" s="55">
        <f t="shared" si="34"/>
        <v>0</v>
      </c>
      <c r="Q159" s="55">
        <f t="shared" si="35"/>
        <v>0</v>
      </c>
      <c r="R159" s="25" t="b">
        <f>AND($L159="A",$C$5=Data!$G$24)</f>
        <v>0</v>
      </c>
      <c r="S159" s="25" t="b">
        <f>AND($L159="A",$C$5=Data!$G$23)</f>
        <v>0</v>
      </c>
      <c r="T159" s="55">
        <f t="shared" si="36"/>
        <v>0</v>
      </c>
      <c r="U159" s="55">
        <f t="shared" si="30"/>
        <v>0</v>
      </c>
      <c r="V159" s="25" t="b">
        <f>AND($L159="B",$C$6=Data!$G$24)</f>
        <v>0</v>
      </c>
      <c r="W159" s="25" t="b">
        <f>AND($L159="B",$C$6=Data!$G$23)</f>
        <v>0</v>
      </c>
      <c r="X159" s="55">
        <f t="shared" si="37"/>
        <v>0</v>
      </c>
      <c r="Y159" s="55">
        <f t="shared" si="31"/>
        <v>0</v>
      </c>
      <c r="Z159" s="25" t="b">
        <f>AND($L159="C",$C$7=Data!$G$24)</f>
        <v>0</v>
      </c>
      <c r="AA159" s="25" t="b">
        <f>AND($L159="C",$C$7=Data!$G$23)</f>
        <v>0</v>
      </c>
      <c r="AB159" s="55">
        <f t="shared" si="38"/>
        <v>0</v>
      </c>
      <c r="AC159" s="55">
        <f t="shared" si="32"/>
        <v>0</v>
      </c>
      <c r="AE159" s="55">
        <f t="shared" si="39"/>
        <v>0</v>
      </c>
      <c r="AG159" s="125" t="b">
        <f>OR(AND($C$5=Data!$G$24,K159="A"),AND($C$6=Data!$G$24,K159="B"),AND($C$7=Data!$G$24,K159="C"))*COUNTIFS(B:B,B159,K:K,K159,B:B,"&lt;&gt;"&amp;"",C:C,"&lt;&gt;"&amp;"")&gt;1</f>
        <v>0</v>
      </c>
      <c r="AH159" s="125" t="b">
        <f t="shared" si="40"/>
        <v>0</v>
      </c>
      <c r="AI159" s="55">
        <f t="shared" si="41"/>
        <v>0</v>
      </c>
    </row>
    <row r="160" spans="1:35" ht="30.75" customHeight="1" x14ac:dyDescent="0.25">
      <c r="A160" s="57"/>
      <c r="B160" s="57"/>
      <c r="C160" s="59"/>
      <c r="D160" s="119"/>
      <c r="E160" s="43"/>
      <c r="F160" s="43"/>
      <c r="G160" s="58"/>
      <c r="H160" s="123"/>
      <c r="I160" s="132"/>
      <c r="J160" s="135">
        <f t="shared" si="33"/>
        <v>0</v>
      </c>
      <c r="K160" s="64" t="str">
        <f t="shared" si="28"/>
        <v>0</v>
      </c>
      <c r="L160" s="65" t="str">
        <f t="shared" si="29"/>
        <v>0</v>
      </c>
      <c r="M160" s="55">
        <f>SUMIFS($J:$J,$C:$C,Data!$B$6,$B:$B,$B160)</f>
        <v>0</v>
      </c>
      <c r="N160" s="55">
        <f>SUMIFS($J:$J,$C:$C,Data!$B$7,$B:$B,$B160)</f>
        <v>0</v>
      </c>
      <c r="O160" s="55">
        <f>SUMIFS($J:$J,$C:$C,Data!$B$8,$B:$B,$B160)</f>
        <v>0</v>
      </c>
      <c r="P160" s="55">
        <f t="shared" si="34"/>
        <v>0</v>
      </c>
      <c r="Q160" s="55">
        <f t="shared" si="35"/>
        <v>0</v>
      </c>
      <c r="R160" s="25" t="b">
        <f>AND($L160="A",$C$5=Data!$G$24)</f>
        <v>0</v>
      </c>
      <c r="S160" s="25" t="b">
        <f>AND($L160="A",$C$5=Data!$G$23)</f>
        <v>0</v>
      </c>
      <c r="T160" s="55">
        <f t="shared" si="36"/>
        <v>0</v>
      </c>
      <c r="U160" s="55">
        <f t="shared" si="30"/>
        <v>0</v>
      </c>
      <c r="V160" s="25" t="b">
        <f>AND($L160="B",$C$6=Data!$G$24)</f>
        <v>0</v>
      </c>
      <c r="W160" s="25" t="b">
        <f>AND($L160="B",$C$6=Data!$G$23)</f>
        <v>0</v>
      </c>
      <c r="X160" s="55">
        <f t="shared" si="37"/>
        <v>0</v>
      </c>
      <c r="Y160" s="55">
        <f t="shared" si="31"/>
        <v>0</v>
      </c>
      <c r="Z160" s="25" t="b">
        <f>AND($L160="C",$C$7=Data!$G$24)</f>
        <v>0</v>
      </c>
      <c r="AA160" s="25" t="b">
        <f>AND($L160="C",$C$7=Data!$G$23)</f>
        <v>0</v>
      </c>
      <c r="AB160" s="55">
        <f t="shared" si="38"/>
        <v>0</v>
      </c>
      <c r="AC160" s="55">
        <f t="shared" si="32"/>
        <v>0</v>
      </c>
      <c r="AE160" s="55">
        <f t="shared" si="39"/>
        <v>0</v>
      </c>
      <c r="AG160" s="125" t="b">
        <f>OR(AND($C$5=Data!$G$24,K160="A"),AND($C$6=Data!$G$24,K160="B"),AND($C$7=Data!$G$24,K160="C"))*COUNTIFS(B:B,B160,K:K,K160,B:B,"&lt;&gt;"&amp;"",C:C,"&lt;&gt;"&amp;"")&gt;1</f>
        <v>0</v>
      </c>
      <c r="AH160" s="125" t="b">
        <f t="shared" si="40"/>
        <v>0</v>
      </c>
      <c r="AI160" s="55">
        <f t="shared" si="41"/>
        <v>0</v>
      </c>
    </row>
    <row r="161" spans="1:35" ht="30.75" customHeight="1" x14ac:dyDescent="0.25">
      <c r="A161" s="57"/>
      <c r="B161" s="57"/>
      <c r="C161" s="59"/>
      <c r="D161" s="119"/>
      <c r="E161" s="43"/>
      <c r="F161" s="43"/>
      <c r="G161" s="58"/>
      <c r="H161" s="123"/>
      <c r="I161" s="132"/>
      <c r="J161" s="135">
        <f t="shared" si="33"/>
        <v>0</v>
      </c>
      <c r="K161" s="64" t="str">
        <f t="shared" si="28"/>
        <v>0</v>
      </c>
      <c r="L161" s="65" t="str">
        <f t="shared" si="29"/>
        <v>0</v>
      </c>
      <c r="M161" s="55">
        <f>SUMIFS($J:$J,$C:$C,Data!$B$6,$B:$B,$B161)</f>
        <v>0</v>
      </c>
      <c r="N161" s="55">
        <f>SUMIFS($J:$J,$C:$C,Data!$B$7,$B:$B,$B161)</f>
        <v>0</v>
      </c>
      <c r="O161" s="55">
        <f>SUMIFS($J:$J,$C:$C,Data!$B$8,$B:$B,$B161)</f>
        <v>0</v>
      </c>
      <c r="P161" s="55">
        <f t="shared" si="34"/>
        <v>0</v>
      </c>
      <c r="Q161" s="55">
        <f t="shared" si="35"/>
        <v>0</v>
      </c>
      <c r="R161" s="25" t="b">
        <f>AND($L161="A",$C$5=Data!$G$24)</f>
        <v>0</v>
      </c>
      <c r="S161" s="25" t="b">
        <f>AND($L161="A",$C$5=Data!$G$23)</f>
        <v>0</v>
      </c>
      <c r="T161" s="55">
        <f t="shared" si="36"/>
        <v>0</v>
      </c>
      <c r="U161" s="55">
        <f t="shared" si="30"/>
        <v>0</v>
      </c>
      <c r="V161" s="25" t="b">
        <f>AND($L161="B",$C$6=Data!$G$24)</f>
        <v>0</v>
      </c>
      <c r="W161" s="25" t="b">
        <f>AND($L161="B",$C$6=Data!$G$23)</f>
        <v>0</v>
      </c>
      <c r="X161" s="55">
        <f t="shared" si="37"/>
        <v>0</v>
      </c>
      <c r="Y161" s="55">
        <f t="shared" si="31"/>
        <v>0</v>
      </c>
      <c r="Z161" s="25" t="b">
        <f>AND($L161="C",$C$7=Data!$G$24)</f>
        <v>0</v>
      </c>
      <c r="AA161" s="25" t="b">
        <f>AND($L161="C",$C$7=Data!$G$23)</f>
        <v>0</v>
      </c>
      <c r="AB161" s="55">
        <f t="shared" si="38"/>
        <v>0</v>
      </c>
      <c r="AC161" s="55">
        <f t="shared" si="32"/>
        <v>0</v>
      </c>
      <c r="AE161" s="55">
        <f t="shared" si="39"/>
        <v>0</v>
      </c>
      <c r="AG161" s="125" t="b">
        <f>OR(AND($C$5=Data!$G$24,K161="A"),AND($C$6=Data!$G$24,K161="B"),AND($C$7=Data!$G$24,K161="C"))*COUNTIFS(B:B,B161,K:K,K161,B:B,"&lt;&gt;"&amp;"",C:C,"&lt;&gt;"&amp;"")&gt;1</f>
        <v>0</v>
      </c>
      <c r="AH161" s="125" t="b">
        <f t="shared" si="40"/>
        <v>0</v>
      </c>
      <c r="AI161" s="55">
        <f t="shared" si="41"/>
        <v>0</v>
      </c>
    </row>
    <row r="162" spans="1:35" ht="30.75" customHeight="1" x14ac:dyDescent="0.25">
      <c r="A162" s="57"/>
      <c r="B162" s="57"/>
      <c r="C162" s="59"/>
      <c r="D162" s="119"/>
      <c r="E162" s="43"/>
      <c r="F162" s="43"/>
      <c r="G162" s="58"/>
      <c r="H162" s="123"/>
      <c r="I162" s="132"/>
      <c r="J162" s="135">
        <f t="shared" si="33"/>
        <v>0</v>
      </c>
      <c r="K162" s="64" t="str">
        <f t="shared" si="28"/>
        <v>0</v>
      </c>
      <c r="L162" s="65" t="str">
        <f t="shared" si="29"/>
        <v>0</v>
      </c>
      <c r="M162" s="55">
        <f>SUMIFS($J:$J,$C:$C,Data!$B$6,$B:$B,$B162)</f>
        <v>0</v>
      </c>
      <c r="N162" s="55">
        <f>SUMIFS($J:$J,$C:$C,Data!$B$7,$B:$B,$B162)</f>
        <v>0</v>
      </c>
      <c r="O162" s="55">
        <f>SUMIFS($J:$J,$C:$C,Data!$B$8,$B:$B,$B162)</f>
        <v>0</v>
      </c>
      <c r="P162" s="55">
        <f t="shared" si="34"/>
        <v>0</v>
      </c>
      <c r="Q162" s="55">
        <f t="shared" si="35"/>
        <v>0</v>
      </c>
      <c r="R162" s="25" t="b">
        <f>AND($L162="A",$C$5=Data!$G$24)</f>
        <v>0</v>
      </c>
      <c r="S162" s="25" t="b">
        <f>AND($L162="A",$C$5=Data!$G$23)</f>
        <v>0</v>
      </c>
      <c r="T162" s="55">
        <f t="shared" si="36"/>
        <v>0</v>
      </c>
      <c r="U162" s="55">
        <f t="shared" si="30"/>
        <v>0</v>
      </c>
      <c r="V162" s="25" t="b">
        <f>AND($L162="B",$C$6=Data!$G$24)</f>
        <v>0</v>
      </c>
      <c r="W162" s="25" t="b">
        <f>AND($L162="B",$C$6=Data!$G$23)</f>
        <v>0</v>
      </c>
      <c r="X162" s="55">
        <f t="shared" si="37"/>
        <v>0</v>
      </c>
      <c r="Y162" s="55">
        <f t="shared" si="31"/>
        <v>0</v>
      </c>
      <c r="Z162" s="25" t="b">
        <f>AND($L162="C",$C$7=Data!$G$24)</f>
        <v>0</v>
      </c>
      <c r="AA162" s="25" t="b">
        <f>AND($L162="C",$C$7=Data!$G$23)</f>
        <v>0</v>
      </c>
      <c r="AB162" s="55">
        <f t="shared" si="38"/>
        <v>0</v>
      </c>
      <c r="AC162" s="55">
        <f t="shared" si="32"/>
        <v>0</v>
      </c>
      <c r="AE162" s="55">
        <f t="shared" si="39"/>
        <v>0</v>
      </c>
      <c r="AG162" s="125" t="b">
        <f>OR(AND($C$5=Data!$G$24,K162="A"),AND($C$6=Data!$G$24,K162="B"),AND($C$7=Data!$G$24,K162="C"))*COUNTIFS(B:B,B162,K:K,K162,B:B,"&lt;&gt;"&amp;"",C:C,"&lt;&gt;"&amp;"")&gt;1</f>
        <v>0</v>
      </c>
      <c r="AH162" s="125" t="b">
        <f t="shared" si="40"/>
        <v>0</v>
      </c>
      <c r="AI162" s="55">
        <f t="shared" si="41"/>
        <v>0</v>
      </c>
    </row>
    <row r="163" spans="1:35" ht="30.75" customHeight="1" x14ac:dyDescent="0.25">
      <c r="A163" s="57"/>
      <c r="B163" s="57"/>
      <c r="C163" s="59"/>
      <c r="D163" s="119"/>
      <c r="E163" s="43"/>
      <c r="F163" s="43"/>
      <c r="G163" s="58"/>
      <c r="H163" s="123"/>
      <c r="I163" s="132"/>
      <c r="J163" s="135">
        <f t="shared" si="33"/>
        <v>0</v>
      </c>
      <c r="K163" s="64" t="str">
        <f t="shared" si="28"/>
        <v>0</v>
      </c>
      <c r="L163" s="65" t="str">
        <f t="shared" si="29"/>
        <v>0</v>
      </c>
      <c r="M163" s="55">
        <f>SUMIFS($J:$J,$C:$C,Data!$B$6,$B:$B,$B163)</f>
        <v>0</v>
      </c>
      <c r="N163" s="55">
        <f>SUMIFS($J:$J,$C:$C,Data!$B$7,$B:$B,$B163)</f>
        <v>0</v>
      </c>
      <c r="O163" s="55">
        <f>SUMIFS($J:$J,$C:$C,Data!$B$8,$B:$B,$B163)</f>
        <v>0</v>
      </c>
      <c r="P163" s="55">
        <f t="shared" si="34"/>
        <v>0</v>
      </c>
      <c r="Q163" s="55">
        <f t="shared" si="35"/>
        <v>0</v>
      </c>
      <c r="R163" s="25" t="b">
        <f>AND($L163="A",$C$5=Data!$G$24)</f>
        <v>0</v>
      </c>
      <c r="S163" s="25" t="b">
        <f>AND($L163="A",$C$5=Data!$G$23)</f>
        <v>0</v>
      </c>
      <c r="T163" s="55">
        <f t="shared" si="36"/>
        <v>0</v>
      </c>
      <c r="U163" s="55">
        <f t="shared" si="30"/>
        <v>0</v>
      </c>
      <c r="V163" s="25" t="b">
        <f>AND($L163="B",$C$6=Data!$G$24)</f>
        <v>0</v>
      </c>
      <c r="W163" s="25" t="b">
        <f>AND($L163="B",$C$6=Data!$G$23)</f>
        <v>0</v>
      </c>
      <c r="X163" s="55">
        <f t="shared" si="37"/>
        <v>0</v>
      </c>
      <c r="Y163" s="55">
        <f t="shared" si="31"/>
        <v>0</v>
      </c>
      <c r="Z163" s="25" t="b">
        <f>AND($L163="C",$C$7=Data!$G$24)</f>
        <v>0</v>
      </c>
      <c r="AA163" s="25" t="b">
        <f>AND($L163="C",$C$7=Data!$G$23)</f>
        <v>0</v>
      </c>
      <c r="AB163" s="55">
        <f t="shared" si="38"/>
        <v>0</v>
      </c>
      <c r="AC163" s="55">
        <f t="shared" si="32"/>
        <v>0</v>
      </c>
      <c r="AE163" s="55">
        <f t="shared" si="39"/>
        <v>0</v>
      </c>
      <c r="AG163" s="125" t="b">
        <f>OR(AND($C$5=Data!$G$24,K163="A"),AND($C$6=Data!$G$24,K163="B"),AND($C$7=Data!$G$24,K163="C"))*COUNTIFS(B:B,B163,K:K,K163,B:B,"&lt;&gt;"&amp;"",C:C,"&lt;&gt;"&amp;"")&gt;1</f>
        <v>0</v>
      </c>
      <c r="AH163" s="125" t="b">
        <f t="shared" si="40"/>
        <v>0</v>
      </c>
      <c r="AI163" s="55">
        <f t="shared" si="41"/>
        <v>0</v>
      </c>
    </row>
    <row r="164" spans="1:35" ht="30.75" customHeight="1" x14ac:dyDescent="0.25">
      <c r="A164" s="57"/>
      <c r="B164" s="57"/>
      <c r="C164" s="59"/>
      <c r="D164" s="119"/>
      <c r="E164" s="43"/>
      <c r="F164" s="43"/>
      <c r="G164" s="58"/>
      <c r="H164" s="123"/>
      <c r="I164" s="132"/>
      <c r="J164" s="135">
        <f t="shared" si="33"/>
        <v>0</v>
      </c>
      <c r="K164" s="64" t="str">
        <f t="shared" si="28"/>
        <v>0</v>
      </c>
      <c r="L164" s="65" t="str">
        <f t="shared" si="29"/>
        <v>0</v>
      </c>
      <c r="M164" s="55">
        <f>SUMIFS($J:$J,$C:$C,Data!$B$6,$B:$B,$B164)</f>
        <v>0</v>
      </c>
      <c r="N164" s="55">
        <f>SUMIFS($J:$J,$C:$C,Data!$B$7,$B:$B,$B164)</f>
        <v>0</v>
      </c>
      <c r="O164" s="55">
        <f>SUMIFS($J:$J,$C:$C,Data!$B$8,$B:$B,$B164)</f>
        <v>0</v>
      </c>
      <c r="P164" s="55">
        <f t="shared" si="34"/>
        <v>0</v>
      </c>
      <c r="Q164" s="55">
        <f t="shared" si="35"/>
        <v>0</v>
      </c>
      <c r="R164" s="25" t="b">
        <f>AND($L164="A",$C$5=Data!$G$24)</f>
        <v>0</v>
      </c>
      <c r="S164" s="25" t="b">
        <f>AND($L164="A",$C$5=Data!$G$23)</f>
        <v>0</v>
      </c>
      <c r="T164" s="55">
        <f t="shared" si="36"/>
        <v>0</v>
      </c>
      <c r="U164" s="55">
        <f t="shared" si="30"/>
        <v>0</v>
      </c>
      <c r="V164" s="25" t="b">
        <f>AND($L164="B",$C$6=Data!$G$24)</f>
        <v>0</v>
      </c>
      <c r="W164" s="25" t="b">
        <f>AND($L164="B",$C$6=Data!$G$23)</f>
        <v>0</v>
      </c>
      <c r="X164" s="55">
        <f t="shared" si="37"/>
        <v>0</v>
      </c>
      <c r="Y164" s="55">
        <f t="shared" si="31"/>
        <v>0</v>
      </c>
      <c r="Z164" s="25" t="b">
        <f>AND($L164="C",$C$7=Data!$G$24)</f>
        <v>0</v>
      </c>
      <c r="AA164" s="25" t="b">
        <f>AND($L164="C",$C$7=Data!$G$23)</f>
        <v>0</v>
      </c>
      <c r="AB164" s="55">
        <f t="shared" si="38"/>
        <v>0</v>
      </c>
      <c r="AC164" s="55">
        <f t="shared" si="32"/>
        <v>0</v>
      </c>
      <c r="AE164" s="55">
        <f t="shared" si="39"/>
        <v>0</v>
      </c>
      <c r="AG164" s="125" t="b">
        <f>OR(AND($C$5=Data!$G$24,K164="A"),AND($C$6=Data!$G$24,K164="B"),AND($C$7=Data!$G$24,K164="C"))*COUNTIFS(B:B,B164,K:K,K164,B:B,"&lt;&gt;"&amp;"",C:C,"&lt;&gt;"&amp;"")&gt;1</f>
        <v>0</v>
      </c>
      <c r="AH164" s="125" t="b">
        <f t="shared" si="40"/>
        <v>0</v>
      </c>
      <c r="AI164" s="55">
        <f t="shared" si="41"/>
        <v>0</v>
      </c>
    </row>
    <row r="165" spans="1:35" ht="30.75" customHeight="1" x14ac:dyDescent="0.25">
      <c r="A165" s="57"/>
      <c r="B165" s="57"/>
      <c r="C165" s="59"/>
      <c r="D165" s="119"/>
      <c r="E165" s="43"/>
      <c r="F165" s="43"/>
      <c r="G165" s="58"/>
      <c r="H165" s="123"/>
      <c r="I165" s="132"/>
      <c r="J165" s="135">
        <f t="shared" si="33"/>
        <v>0</v>
      </c>
      <c r="K165" s="64" t="str">
        <f t="shared" si="28"/>
        <v>0</v>
      </c>
      <c r="L165" s="65" t="str">
        <f t="shared" si="29"/>
        <v>0</v>
      </c>
      <c r="M165" s="55">
        <f>SUMIFS($J:$J,$C:$C,Data!$B$6,$B:$B,$B165)</f>
        <v>0</v>
      </c>
      <c r="N165" s="55">
        <f>SUMIFS($J:$J,$C:$C,Data!$B$7,$B:$B,$B165)</f>
        <v>0</v>
      </c>
      <c r="O165" s="55">
        <f>SUMIFS($J:$J,$C:$C,Data!$B$8,$B:$B,$B165)</f>
        <v>0</v>
      </c>
      <c r="P165" s="55">
        <f t="shared" si="34"/>
        <v>0</v>
      </c>
      <c r="Q165" s="55">
        <f t="shared" si="35"/>
        <v>0</v>
      </c>
      <c r="R165" s="25" t="b">
        <f>AND($L165="A",$C$5=Data!$G$24)</f>
        <v>0</v>
      </c>
      <c r="S165" s="25" t="b">
        <f>AND($L165="A",$C$5=Data!$G$23)</f>
        <v>0</v>
      </c>
      <c r="T165" s="55">
        <f t="shared" si="36"/>
        <v>0</v>
      </c>
      <c r="U165" s="55">
        <f t="shared" si="30"/>
        <v>0</v>
      </c>
      <c r="V165" s="25" t="b">
        <f>AND($L165="B",$C$6=Data!$G$24)</f>
        <v>0</v>
      </c>
      <c r="W165" s="25" t="b">
        <f>AND($L165="B",$C$6=Data!$G$23)</f>
        <v>0</v>
      </c>
      <c r="X165" s="55">
        <f t="shared" si="37"/>
        <v>0</v>
      </c>
      <c r="Y165" s="55">
        <f t="shared" si="31"/>
        <v>0</v>
      </c>
      <c r="Z165" s="25" t="b">
        <f>AND($L165="C",$C$7=Data!$G$24)</f>
        <v>0</v>
      </c>
      <c r="AA165" s="25" t="b">
        <f>AND($L165="C",$C$7=Data!$G$23)</f>
        <v>0</v>
      </c>
      <c r="AB165" s="55">
        <f t="shared" si="38"/>
        <v>0</v>
      </c>
      <c r="AC165" s="55">
        <f t="shared" si="32"/>
        <v>0</v>
      </c>
      <c r="AE165" s="55">
        <f t="shared" si="39"/>
        <v>0</v>
      </c>
      <c r="AG165" s="125" t="b">
        <f>OR(AND($C$5=Data!$G$24,K165="A"),AND($C$6=Data!$G$24,K165="B"),AND($C$7=Data!$G$24,K165="C"))*COUNTIFS(B:B,B165,K:K,K165,B:B,"&lt;&gt;"&amp;"",C:C,"&lt;&gt;"&amp;"")&gt;1</f>
        <v>0</v>
      </c>
      <c r="AH165" s="125" t="b">
        <f t="shared" si="40"/>
        <v>0</v>
      </c>
      <c r="AI165" s="55">
        <f t="shared" si="41"/>
        <v>0</v>
      </c>
    </row>
    <row r="166" spans="1:35" ht="30.75" customHeight="1" x14ac:dyDescent="0.25">
      <c r="A166" s="57"/>
      <c r="B166" s="57"/>
      <c r="C166" s="59"/>
      <c r="D166" s="119"/>
      <c r="E166" s="43"/>
      <c r="F166" s="43"/>
      <c r="G166" s="58"/>
      <c r="H166" s="123"/>
      <c r="I166" s="132"/>
      <c r="J166" s="135">
        <f t="shared" si="33"/>
        <v>0</v>
      </c>
      <c r="K166" s="64" t="str">
        <f t="shared" si="28"/>
        <v>0</v>
      </c>
      <c r="L166" s="65" t="str">
        <f t="shared" si="29"/>
        <v>0</v>
      </c>
      <c r="M166" s="55">
        <f>SUMIFS($J:$J,$C:$C,Data!$B$6,$B:$B,$B166)</f>
        <v>0</v>
      </c>
      <c r="N166" s="55">
        <f>SUMIFS($J:$J,$C:$C,Data!$B$7,$B:$B,$B166)</f>
        <v>0</v>
      </c>
      <c r="O166" s="55">
        <f>SUMIFS($J:$J,$C:$C,Data!$B$8,$B:$B,$B166)</f>
        <v>0</v>
      </c>
      <c r="P166" s="55">
        <f t="shared" si="34"/>
        <v>0</v>
      </c>
      <c r="Q166" s="55">
        <f t="shared" si="35"/>
        <v>0</v>
      </c>
      <c r="R166" s="25" t="b">
        <f>AND($L166="A",$C$5=Data!$G$24)</f>
        <v>0</v>
      </c>
      <c r="S166" s="25" t="b">
        <f>AND($L166="A",$C$5=Data!$G$23)</f>
        <v>0</v>
      </c>
      <c r="T166" s="55">
        <f t="shared" si="36"/>
        <v>0</v>
      </c>
      <c r="U166" s="55">
        <f t="shared" si="30"/>
        <v>0</v>
      </c>
      <c r="V166" s="25" t="b">
        <f>AND($L166="B",$C$6=Data!$G$24)</f>
        <v>0</v>
      </c>
      <c r="W166" s="25" t="b">
        <f>AND($L166="B",$C$6=Data!$G$23)</f>
        <v>0</v>
      </c>
      <c r="X166" s="55">
        <f t="shared" si="37"/>
        <v>0</v>
      </c>
      <c r="Y166" s="55">
        <f t="shared" si="31"/>
        <v>0</v>
      </c>
      <c r="Z166" s="25" t="b">
        <f>AND($L166="C",$C$7=Data!$G$24)</f>
        <v>0</v>
      </c>
      <c r="AA166" s="25" t="b">
        <f>AND($L166="C",$C$7=Data!$G$23)</f>
        <v>0</v>
      </c>
      <c r="AB166" s="55">
        <f t="shared" si="38"/>
        <v>0</v>
      </c>
      <c r="AC166" s="55">
        <f t="shared" si="32"/>
        <v>0</v>
      </c>
      <c r="AE166" s="55">
        <f t="shared" si="39"/>
        <v>0</v>
      </c>
      <c r="AG166" s="125" t="b">
        <f>OR(AND($C$5=Data!$G$24,K166="A"),AND($C$6=Data!$G$24,K166="B"),AND($C$7=Data!$G$24,K166="C"))*COUNTIFS(B:B,B166,K:K,K166,B:B,"&lt;&gt;"&amp;"",C:C,"&lt;&gt;"&amp;"")&gt;1</f>
        <v>0</v>
      </c>
      <c r="AH166" s="125" t="b">
        <f t="shared" si="40"/>
        <v>0</v>
      </c>
      <c r="AI166" s="55">
        <f t="shared" si="41"/>
        <v>0</v>
      </c>
    </row>
    <row r="167" spans="1:35" ht="30.75" customHeight="1" x14ac:dyDescent="0.25">
      <c r="A167" s="57"/>
      <c r="B167" s="57"/>
      <c r="C167" s="59"/>
      <c r="D167" s="119"/>
      <c r="E167" s="43"/>
      <c r="F167" s="43"/>
      <c r="G167" s="58"/>
      <c r="H167" s="123"/>
      <c r="I167" s="132"/>
      <c r="J167" s="135">
        <f t="shared" si="33"/>
        <v>0</v>
      </c>
      <c r="K167" s="64" t="str">
        <f t="shared" si="28"/>
        <v>0</v>
      </c>
      <c r="L167" s="65" t="str">
        <f t="shared" si="29"/>
        <v>0</v>
      </c>
      <c r="M167" s="55">
        <f>SUMIFS($J:$J,$C:$C,Data!$B$6,$B:$B,$B167)</f>
        <v>0</v>
      </c>
      <c r="N167" s="55">
        <f>SUMIFS($J:$J,$C:$C,Data!$B$7,$B:$B,$B167)</f>
        <v>0</v>
      </c>
      <c r="O167" s="55">
        <f>SUMIFS($J:$J,$C:$C,Data!$B$8,$B:$B,$B167)</f>
        <v>0</v>
      </c>
      <c r="P167" s="55">
        <f t="shared" si="34"/>
        <v>0</v>
      </c>
      <c r="Q167" s="55">
        <f t="shared" si="35"/>
        <v>0</v>
      </c>
      <c r="R167" s="25" t="b">
        <f>AND($L167="A",$C$5=Data!$G$24)</f>
        <v>0</v>
      </c>
      <c r="S167" s="25" t="b">
        <f>AND($L167="A",$C$5=Data!$G$23)</f>
        <v>0</v>
      </c>
      <c r="T167" s="55">
        <f t="shared" si="36"/>
        <v>0</v>
      </c>
      <c r="U167" s="55">
        <f t="shared" si="30"/>
        <v>0</v>
      </c>
      <c r="V167" s="25" t="b">
        <f>AND($L167="B",$C$6=Data!$G$24)</f>
        <v>0</v>
      </c>
      <c r="W167" s="25" t="b">
        <f>AND($L167="B",$C$6=Data!$G$23)</f>
        <v>0</v>
      </c>
      <c r="X167" s="55">
        <f t="shared" si="37"/>
        <v>0</v>
      </c>
      <c r="Y167" s="55">
        <f t="shared" si="31"/>
        <v>0</v>
      </c>
      <c r="Z167" s="25" t="b">
        <f>AND($L167="C",$C$7=Data!$G$24)</f>
        <v>0</v>
      </c>
      <c r="AA167" s="25" t="b">
        <f>AND($L167="C",$C$7=Data!$G$23)</f>
        <v>0</v>
      </c>
      <c r="AB167" s="55">
        <f t="shared" si="38"/>
        <v>0</v>
      </c>
      <c r="AC167" s="55">
        <f t="shared" si="32"/>
        <v>0</v>
      </c>
      <c r="AE167" s="55">
        <f t="shared" si="39"/>
        <v>0</v>
      </c>
      <c r="AG167" s="125" t="b">
        <f>OR(AND($C$5=Data!$G$24,K167="A"),AND($C$6=Data!$G$24,K167="B"),AND($C$7=Data!$G$24,K167="C"))*COUNTIFS(B:B,B167,K:K,K167,B:B,"&lt;&gt;"&amp;"",C:C,"&lt;&gt;"&amp;"")&gt;1</f>
        <v>0</v>
      </c>
      <c r="AH167" s="125" t="b">
        <f t="shared" si="40"/>
        <v>0</v>
      </c>
      <c r="AI167" s="55">
        <f t="shared" si="41"/>
        <v>0</v>
      </c>
    </row>
    <row r="168" spans="1:35" ht="30.75" customHeight="1" x14ac:dyDescent="0.25">
      <c r="A168" s="57"/>
      <c r="B168" s="57"/>
      <c r="C168" s="59"/>
      <c r="D168" s="119"/>
      <c r="E168" s="43"/>
      <c r="F168" s="43"/>
      <c r="G168" s="58"/>
      <c r="H168" s="123"/>
      <c r="I168" s="132"/>
      <c r="J168" s="135">
        <f t="shared" si="33"/>
        <v>0</v>
      </c>
      <c r="K168" s="64" t="str">
        <f t="shared" si="28"/>
        <v>0</v>
      </c>
      <c r="L168" s="65" t="str">
        <f t="shared" si="29"/>
        <v>0</v>
      </c>
      <c r="M168" s="55">
        <f>SUMIFS($J:$J,$C:$C,Data!$B$6,$B:$B,$B168)</f>
        <v>0</v>
      </c>
      <c r="N168" s="55">
        <f>SUMIFS($J:$J,$C:$C,Data!$B$7,$B:$B,$B168)</f>
        <v>0</v>
      </c>
      <c r="O168" s="55">
        <f>SUMIFS($J:$J,$C:$C,Data!$B$8,$B:$B,$B168)</f>
        <v>0</v>
      </c>
      <c r="P168" s="55">
        <f t="shared" si="34"/>
        <v>0</v>
      </c>
      <c r="Q168" s="55">
        <f t="shared" si="35"/>
        <v>0</v>
      </c>
      <c r="R168" s="25" t="b">
        <f>AND($L168="A",$C$5=Data!$G$24)</f>
        <v>0</v>
      </c>
      <c r="S168" s="25" t="b">
        <f>AND($L168="A",$C$5=Data!$G$23)</f>
        <v>0</v>
      </c>
      <c r="T168" s="55">
        <f t="shared" si="36"/>
        <v>0</v>
      </c>
      <c r="U168" s="55">
        <f t="shared" si="30"/>
        <v>0</v>
      </c>
      <c r="V168" s="25" t="b">
        <f>AND($L168="B",$C$6=Data!$G$24)</f>
        <v>0</v>
      </c>
      <c r="W168" s="25" t="b">
        <f>AND($L168="B",$C$6=Data!$G$23)</f>
        <v>0</v>
      </c>
      <c r="X168" s="55">
        <f t="shared" si="37"/>
        <v>0</v>
      </c>
      <c r="Y168" s="55">
        <f t="shared" si="31"/>
        <v>0</v>
      </c>
      <c r="Z168" s="25" t="b">
        <f>AND($L168="C",$C$7=Data!$G$24)</f>
        <v>0</v>
      </c>
      <c r="AA168" s="25" t="b">
        <f>AND($L168="C",$C$7=Data!$G$23)</f>
        <v>0</v>
      </c>
      <c r="AB168" s="55">
        <f t="shared" si="38"/>
        <v>0</v>
      </c>
      <c r="AC168" s="55">
        <f t="shared" si="32"/>
        <v>0</v>
      </c>
      <c r="AE168" s="55">
        <f t="shared" si="39"/>
        <v>0</v>
      </c>
      <c r="AG168" s="125" t="b">
        <f>OR(AND($C$5=Data!$G$24,K168="A"),AND($C$6=Data!$G$24,K168="B"),AND($C$7=Data!$G$24,K168="C"))*COUNTIFS(B:B,B168,K:K,K168,B:B,"&lt;&gt;"&amp;"",C:C,"&lt;&gt;"&amp;"")&gt;1</f>
        <v>0</v>
      </c>
      <c r="AH168" s="125" t="b">
        <f t="shared" si="40"/>
        <v>0</v>
      </c>
      <c r="AI168" s="55">
        <f t="shared" si="41"/>
        <v>0</v>
      </c>
    </row>
    <row r="169" spans="1:35" ht="30.75" customHeight="1" x14ac:dyDescent="0.25">
      <c r="A169" s="57"/>
      <c r="B169" s="57"/>
      <c r="C169" s="59"/>
      <c r="D169" s="119"/>
      <c r="E169" s="43"/>
      <c r="F169" s="43"/>
      <c r="G169" s="58"/>
      <c r="H169" s="123"/>
      <c r="I169" s="132"/>
      <c r="J169" s="135">
        <f t="shared" si="33"/>
        <v>0</v>
      </c>
      <c r="K169" s="64" t="str">
        <f t="shared" si="28"/>
        <v>0</v>
      </c>
      <c r="L169" s="65" t="str">
        <f t="shared" si="29"/>
        <v>0</v>
      </c>
      <c r="M169" s="55">
        <f>SUMIFS($J:$J,$C:$C,Data!$B$6,$B:$B,$B169)</f>
        <v>0</v>
      </c>
      <c r="N169" s="55">
        <f>SUMIFS($J:$J,$C:$C,Data!$B$7,$B:$B,$B169)</f>
        <v>0</v>
      </c>
      <c r="O169" s="55">
        <f>SUMIFS($J:$J,$C:$C,Data!$B$8,$B:$B,$B169)</f>
        <v>0</v>
      </c>
      <c r="P169" s="55">
        <f t="shared" si="34"/>
        <v>0</v>
      </c>
      <c r="Q169" s="55">
        <f t="shared" si="35"/>
        <v>0</v>
      </c>
      <c r="R169" s="25" t="b">
        <f>AND($L169="A",$C$5=Data!$G$24)</f>
        <v>0</v>
      </c>
      <c r="S169" s="25" t="b">
        <f>AND($L169="A",$C$5=Data!$G$23)</f>
        <v>0</v>
      </c>
      <c r="T169" s="55">
        <f t="shared" si="36"/>
        <v>0</v>
      </c>
      <c r="U169" s="55">
        <f t="shared" si="30"/>
        <v>0</v>
      </c>
      <c r="V169" s="25" t="b">
        <f>AND($L169="B",$C$6=Data!$G$24)</f>
        <v>0</v>
      </c>
      <c r="W169" s="25" t="b">
        <f>AND($L169="B",$C$6=Data!$G$23)</f>
        <v>0</v>
      </c>
      <c r="X169" s="55">
        <f t="shared" si="37"/>
        <v>0</v>
      </c>
      <c r="Y169" s="55">
        <f t="shared" si="31"/>
        <v>0</v>
      </c>
      <c r="Z169" s="25" t="b">
        <f>AND($L169="C",$C$7=Data!$G$24)</f>
        <v>0</v>
      </c>
      <c r="AA169" s="25" t="b">
        <f>AND($L169="C",$C$7=Data!$G$23)</f>
        <v>0</v>
      </c>
      <c r="AB169" s="55">
        <f t="shared" si="38"/>
        <v>0</v>
      </c>
      <c r="AC169" s="55">
        <f t="shared" si="32"/>
        <v>0</v>
      </c>
      <c r="AE169" s="55">
        <f t="shared" si="39"/>
        <v>0</v>
      </c>
      <c r="AG169" s="125" t="b">
        <f>OR(AND($C$5=Data!$G$24,K169="A"),AND($C$6=Data!$G$24,K169="B"),AND($C$7=Data!$G$24,K169="C"))*COUNTIFS(B:B,B169,K:K,K169,B:B,"&lt;&gt;"&amp;"",C:C,"&lt;&gt;"&amp;"")&gt;1</f>
        <v>0</v>
      </c>
      <c r="AH169" s="125" t="b">
        <f t="shared" si="40"/>
        <v>0</v>
      </c>
      <c r="AI169" s="55">
        <f t="shared" si="41"/>
        <v>0</v>
      </c>
    </row>
    <row r="170" spans="1:35" ht="30.75" customHeight="1" x14ac:dyDescent="0.25">
      <c r="A170" s="57"/>
      <c r="B170" s="57"/>
      <c r="C170" s="59"/>
      <c r="D170" s="119"/>
      <c r="E170" s="43"/>
      <c r="F170" s="43"/>
      <c r="G170" s="58"/>
      <c r="H170" s="123"/>
      <c r="I170" s="132"/>
      <c r="J170" s="135">
        <f t="shared" si="33"/>
        <v>0</v>
      </c>
      <c r="K170" s="64" t="str">
        <f t="shared" si="28"/>
        <v>0</v>
      </c>
      <c r="L170" s="65" t="str">
        <f t="shared" si="29"/>
        <v>0</v>
      </c>
      <c r="M170" s="55">
        <f>SUMIFS($J:$J,$C:$C,Data!$B$6,$B:$B,$B170)</f>
        <v>0</v>
      </c>
      <c r="N170" s="55">
        <f>SUMIFS($J:$J,$C:$C,Data!$B$7,$B:$B,$B170)</f>
        <v>0</v>
      </c>
      <c r="O170" s="55">
        <f>SUMIFS($J:$J,$C:$C,Data!$B$8,$B:$B,$B170)</f>
        <v>0</v>
      </c>
      <c r="P170" s="55">
        <f t="shared" si="34"/>
        <v>0</v>
      </c>
      <c r="Q170" s="55">
        <f t="shared" si="35"/>
        <v>0</v>
      </c>
      <c r="R170" s="25" t="b">
        <f>AND($L170="A",$C$5=Data!$G$24)</f>
        <v>0</v>
      </c>
      <c r="S170" s="25" t="b">
        <f>AND($L170="A",$C$5=Data!$G$23)</f>
        <v>0</v>
      </c>
      <c r="T170" s="55">
        <f t="shared" si="36"/>
        <v>0</v>
      </c>
      <c r="U170" s="55">
        <f t="shared" si="30"/>
        <v>0</v>
      </c>
      <c r="V170" s="25" t="b">
        <f>AND($L170="B",$C$6=Data!$G$24)</f>
        <v>0</v>
      </c>
      <c r="W170" s="25" t="b">
        <f>AND($L170="B",$C$6=Data!$G$23)</f>
        <v>0</v>
      </c>
      <c r="X170" s="55">
        <f t="shared" si="37"/>
        <v>0</v>
      </c>
      <c r="Y170" s="55">
        <f t="shared" si="31"/>
        <v>0</v>
      </c>
      <c r="Z170" s="25" t="b">
        <f>AND($L170="C",$C$7=Data!$G$24)</f>
        <v>0</v>
      </c>
      <c r="AA170" s="25" t="b">
        <f>AND($L170="C",$C$7=Data!$G$23)</f>
        <v>0</v>
      </c>
      <c r="AB170" s="55">
        <f t="shared" si="38"/>
        <v>0</v>
      </c>
      <c r="AC170" s="55">
        <f t="shared" si="32"/>
        <v>0</v>
      </c>
      <c r="AE170" s="55">
        <f t="shared" si="39"/>
        <v>0</v>
      </c>
      <c r="AG170" s="125" t="b">
        <f>OR(AND($C$5=Data!$G$24,K170="A"),AND($C$6=Data!$G$24,K170="B"),AND($C$7=Data!$G$24,K170="C"))*COUNTIFS(B:B,B170,K:K,K170,B:B,"&lt;&gt;"&amp;"",C:C,"&lt;&gt;"&amp;"")&gt;1</f>
        <v>0</v>
      </c>
      <c r="AH170" s="125" t="b">
        <f t="shared" si="40"/>
        <v>0</v>
      </c>
      <c r="AI170" s="55">
        <f t="shared" si="41"/>
        <v>0</v>
      </c>
    </row>
    <row r="171" spans="1:35" ht="30.75" customHeight="1" x14ac:dyDescent="0.25">
      <c r="A171" s="57"/>
      <c r="B171" s="57"/>
      <c r="C171" s="59"/>
      <c r="D171" s="119"/>
      <c r="E171" s="43"/>
      <c r="F171" s="43"/>
      <c r="G171" s="58"/>
      <c r="H171" s="123"/>
      <c r="I171" s="132"/>
      <c r="J171" s="135">
        <f t="shared" si="33"/>
        <v>0</v>
      </c>
      <c r="K171" s="64" t="str">
        <f t="shared" si="28"/>
        <v>0</v>
      </c>
      <c r="L171" s="65" t="str">
        <f t="shared" si="29"/>
        <v>0</v>
      </c>
      <c r="M171" s="55">
        <f>SUMIFS($J:$J,$C:$C,Data!$B$6,$B:$B,$B171)</f>
        <v>0</v>
      </c>
      <c r="N171" s="55">
        <f>SUMIFS($J:$J,$C:$C,Data!$B$7,$B:$B,$B171)</f>
        <v>0</v>
      </c>
      <c r="O171" s="55">
        <f>SUMIFS($J:$J,$C:$C,Data!$B$8,$B:$B,$B171)</f>
        <v>0</v>
      </c>
      <c r="P171" s="55">
        <f t="shared" si="34"/>
        <v>0</v>
      </c>
      <c r="Q171" s="55">
        <f t="shared" si="35"/>
        <v>0</v>
      </c>
      <c r="R171" s="25" t="b">
        <f>AND($L171="A",$C$5=Data!$G$24)</f>
        <v>0</v>
      </c>
      <c r="S171" s="25" t="b">
        <f>AND($L171="A",$C$5=Data!$G$23)</f>
        <v>0</v>
      </c>
      <c r="T171" s="55">
        <f t="shared" si="36"/>
        <v>0</v>
      </c>
      <c r="U171" s="55">
        <f t="shared" si="30"/>
        <v>0</v>
      </c>
      <c r="V171" s="25" t="b">
        <f>AND($L171="B",$C$6=Data!$G$24)</f>
        <v>0</v>
      </c>
      <c r="W171" s="25" t="b">
        <f>AND($L171="B",$C$6=Data!$G$23)</f>
        <v>0</v>
      </c>
      <c r="X171" s="55">
        <f t="shared" si="37"/>
        <v>0</v>
      </c>
      <c r="Y171" s="55">
        <f t="shared" si="31"/>
        <v>0</v>
      </c>
      <c r="Z171" s="25" t="b">
        <f>AND($L171="C",$C$7=Data!$G$24)</f>
        <v>0</v>
      </c>
      <c r="AA171" s="25" t="b">
        <f>AND($L171="C",$C$7=Data!$G$23)</f>
        <v>0</v>
      </c>
      <c r="AB171" s="55">
        <f t="shared" si="38"/>
        <v>0</v>
      </c>
      <c r="AC171" s="55">
        <f t="shared" si="32"/>
        <v>0</v>
      </c>
      <c r="AE171" s="55">
        <f t="shared" si="39"/>
        <v>0</v>
      </c>
      <c r="AG171" s="125" t="b">
        <f>OR(AND($C$5=Data!$G$24,K171="A"),AND($C$6=Data!$G$24,K171="B"),AND($C$7=Data!$G$24,K171="C"))*COUNTIFS(B:B,B171,K:K,K171,B:B,"&lt;&gt;"&amp;"",C:C,"&lt;&gt;"&amp;"")&gt;1</f>
        <v>0</v>
      </c>
      <c r="AH171" s="125" t="b">
        <f t="shared" si="40"/>
        <v>0</v>
      </c>
      <c r="AI171" s="55">
        <f t="shared" si="41"/>
        <v>0</v>
      </c>
    </row>
    <row r="172" spans="1:35" ht="30.75" customHeight="1" x14ac:dyDescent="0.25">
      <c r="A172" s="57"/>
      <c r="B172" s="57"/>
      <c r="C172" s="59"/>
      <c r="D172" s="119"/>
      <c r="E172" s="43"/>
      <c r="F172" s="43"/>
      <c r="G172" s="58"/>
      <c r="H172" s="123"/>
      <c r="I172" s="132"/>
      <c r="J172" s="135">
        <f t="shared" si="33"/>
        <v>0</v>
      </c>
      <c r="K172" s="64" t="str">
        <f t="shared" si="28"/>
        <v>0</v>
      </c>
      <c r="L172" s="65" t="str">
        <f t="shared" si="29"/>
        <v>0</v>
      </c>
      <c r="M172" s="55">
        <f>SUMIFS($J:$J,$C:$C,Data!$B$6,$B:$B,$B172)</f>
        <v>0</v>
      </c>
      <c r="N172" s="55">
        <f>SUMIFS($J:$J,$C:$C,Data!$B$7,$B:$B,$B172)</f>
        <v>0</v>
      </c>
      <c r="O172" s="55">
        <f>SUMIFS($J:$J,$C:$C,Data!$B$8,$B:$B,$B172)</f>
        <v>0</v>
      </c>
      <c r="P172" s="55">
        <f t="shared" si="34"/>
        <v>0</v>
      </c>
      <c r="Q172" s="55">
        <f t="shared" si="35"/>
        <v>0</v>
      </c>
      <c r="R172" s="25" t="b">
        <f>AND($L172="A",$C$5=Data!$G$24)</f>
        <v>0</v>
      </c>
      <c r="S172" s="25" t="b">
        <f>AND($L172="A",$C$5=Data!$G$23)</f>
        <v>0</v>
      </c>
      <c r="T172" s="55">
        <f t="shared" si="36"/>
        <v>0</v>
      </c>
      <c r="U172" s="55">
        <f t="shared" si="30"/>
        <v>0</v>
      </c>
      <c r="V172" s="25" t="b">
        <f>AND($L172="B",$C$6=Data!$G$24)</f>
        <v>0</v>
      </c>
      <c r="W172" s="25" t="b">
        <f>AND($L172="B",$C$6=Data!$G$23)</f>
        <v>0</v>
      </c>
      <c r="X172" s="55">
        <f t="shared" si="37"/>
        <v>0</v>
      </c>
      <c r="Y172" s="55">
        <f t="shared" si="31"/>
        <v>0</v>
      </c>
      <c r="Z172" s="25" t="b">
        <f>AND($L172="C",$C$7=Data!$G$24)</f>
        <v>0</v>
      </c>
      <c r="AA172" s="25" t="b">
        <f>AND($L172="C",$C$7=Data!$G$23)</f>
        <v>0</v>
      </c>
      <c r="AB172" s="55">
        <f t="shared" si="38"/>
        <v>0</v>
      </c>
      <c r="AC172" s="55">
        <f t="shared" si="32"/>
        <v>0</v>
      </c>
      <c r="AE172" s="55">
        <f t="shared" si="39"/>
        <v>0</v>
      </c>
      <c r="AG172" s="125" t="b">
        <f>OR(AND($C$5=Data!$G$24,K172="A"),AND($C$6=Data!$G$24,K172="B"),AND($C$7=Data!$G$24,K172="C"))*COUNTIFS(B:B,B172,K:K,K172,B:B,"&lt;&gt;"&amp;"",C:C,"&lt;&gt;"&amp;"")&gt;1</f>
        <v>0</v>
      </c>
      <c r="AH172" s="125" t="b">
        <f t="shared" si="40"/>
        <v>0</v>
      </c>
      <c r="AI172" s="55">
        <f t="shared" si="41"/>
        <v>0</v>
      </c>
    </row>
    <row r="173" spans="1:35" ht="30.75" customHeight="1" x14ac:dyDescent="0.25">
      <c r="A173" s="57"/>
      <c r="B173" s="57"/>
      <c r="C173" s="59"/>
      <c r="D173" s="119"/>
      <c r="E173" s="43"/>
      <c r="F173" s="43"/>
      <c r="G173" s="58"/>
      <c r="H173" s="123"/>
      <c r="I173" s="132"/>
      <c r="J173" s="135">
        <f t="shared" si="33"/>
        <v>0</v>
      </c>
      <c r="K173" s="64" t="str">
        <f t="shared" si="28"/>
        <v>0</v>
      </c>
      <c r="L173" s="65" t="str">
        <f t="shared" si="29"/>
        <v>0</v>
      </c>
      <c r="M173" s="55">
        <f>SUMIFS($J:$J,$C:$C,Data!$B$6,$B:$B,$B173)</f>
        <v>0</v>
      </c>
      <c r="N173" s="55">
        <f>SUMIFS($J:$J,$C:$C,Data!$B$7,$B:$B,$B173)</f>
        <v>0</v>
      </c>
      <c r="O173" s="55">
        <f>SUMIFS($J:$J,$C:$C,Data!$B$8,$B:$B,$B173)</f>
        <v>0</v>
      </c>
      <c r="P173" s="55">
        <f t="shared" si="34"/>
        <v>0</v>
      </c>
      <c r="Q173" s="55">
        <f t="shared" si="35"/>
        <v>0</v>
      </c>
      <c r="R173" s="25" t="b">
        <f>AND($L173="A",$C$5=Data!$G$24)</f>
        <v>0</v>
      </c>
      <c r="S173" s="25" t="b">
        <f>AND($L173="A",$C$5=Data!$G$23)</f>
        <v>0</v>
      </c>
      <c r="T173" s="55">
        <f t="shared" si="36"/>
        <v>0</v>
      </c>
      <c r="U173" s="55">
        <f t="shared" si="30"/>
        <v>0</v>
      </c>
      <c r="V173" s="25" t="b">
        <f>AND($L173="B",$C$6=Data!$G$24)</f>
        <v>0</v>
      </c>
      <c r="W173" s="25" t="b">
        <f>AND($L173="B",$C$6=Data!$G$23)</f>
        <v>0</v>
      </c>
      <c r="X173" s="55">
        <f t="shared" si="37"/>
        <v>0</v>
      </c>
      <c r="Y173" s="55">
        <f t="shared" si="31"/>
        <v>0</v>
      </c>
      <c r="Z173" s="25" t="b">
        <f>AND($L173="C",$C$7=Data!$G$24)</f>
        <v>0</v>
      </c>
      <c r="AA173" s="25" t="b">
        <f>AND($L173="C",$C$7=Data!$G$23)</f>
        <v>0</v>
      </c>
      <c r="AB173" s="55">
        <f t="shared" si="38"/>
        <v>0</v>
      </c>
      <c r="AC173" s="55">
        <f t="shared" si="32"/>
        <v>0</v>
      </c>
      <c r="AE173" s="55">
        <f t="shared" si="39"/>
        <v>0</v>
      </c>
      <c r="AG173" s="125" t="b">
        <f>OR(AND($C$5=Data!$G$24,K173="A"),AND($C$6=Data!$G$24,K173="B"),AND($C$7=Data!$G$24,K173="C"))*COUNTIFS(B:B,B173,K:K,K173,B:B,"&lt;&gt;"&amp;"",C:C,"&lt;&gt;"&amp;"")&gt;1</f>
        <v>0</v>
      </c>
      <c r="AH173" s="125" t="b">
        <f t="shared" si="40"/>
        <v>0</v>
      </c>
      <c r="AI173" s="55">
        <f t="shared" si="41"/>
        <v>0</v>
      </c>
    </row>
    <row r="174" spans="1:35" ht="30.75" customHeight="1" x14ac:dyDescent="0.25">
      <c r="A174" s="57"/>
      <c r="B174" s="57"/>
      <c r="C174" s="59"/>
      <c r="D174" s="119"/>
      <c r="E174" s="43"/>
      <c r="F174" s="43"/>
      <c r="G174" s="58"/>
      <c r="H174" s="123"/>
      <c r="I174" s="132"/>
      <c r="J174" s="135">
        <f t="shared" si="33"/>
        <v>0</v>
      </c>
      <c r="K174" s="64" t="str">
        <f t="shared" si="28"/>
        <v>0</v>
      </c>
      <c r="L174" s="65" t="str">
        <f t="shared" si="29"/>
        <v>0</v>
      </c>
      <c r="M174" s="55">
        <f>SUMIFS($J:$J,$C:$C,Data!$B$6,$B:$B,$B174)</f>
        <v>0</v>
      </c>
      <c r="N174" s="55">
        <f>SUMIFS($J:$J,$C:$C,Data!$B$7,$B:$B,$B174)</f>
        <v>0</v>
      </c>
      <c r="O174" s="55">
        <f>SUMIFS($J:$J,$C:$C,Data!$B$8,$B:$B,$B174)</f>
        <v>0</v>
      </c>
      <c r="P174" s="55">
        <f t="shared" si="34"/>
        <v>0</v>
      </c>
      <c r="Q174" s="55">
        <f t="shared" si="35"/>
        <v>0</v>
      </c>
      <c r="R174" s="25" t="b">
        <f>AND($L174="A",$C$5=Data!$G$24)</f>
        <v>0</v>
      </c>
      <c r="S174" s="25" t="b">
        <f>AND($L174="A",$C$5=Data!$G$23)</f>
        <v>0</v>
      </c>
      <c r="T174" s="55">
        <f t="shared" si="36"/>
        <v>0</v>
      </c>
      <c r="U174" s="55">
        <f t="shared" si="30"/>
        <v>0</v>
      </c>
      <c r="V174" s="25" t="b">
        <f>AND($L174="B",$C$6=Data!$G$24)</f>
        <v>0</v>
      </c>
      <c r="W174" s="25" t="b">
        <f>AND($L174="B",$C$6=Data!$G$23)</f>
        <v>0</v>
      </c>
      <c r="X174" s="55">
        <f t="shared" si="37"/>
        <v>0</v>
      </c>
      <c r="Y174" s="55">
        <f t="shared" si="31"/>
        <v>0</v>
      </c>
      <c r="Z174" s="25" t="b">
        <f>AND($L174="C",$C$7=Data!$G$24)</f>
        <v>0</v>
      </c>
      <c r="AA174" s="25" t="b">
        <f>AND($L174="C",$C$7=Data!$G$23)</f>
        <v>0</v>
      </c>
      <c r="AB174" s="55">
        <f t="shared" si="38"/>
        <v>0</v>
      </c>
      <c r="AC174" s="55">
        <f t="shared" si="32"/>
        <v>0</v>
      </c>
      <c r="AE174" s="55">
        <f t="shared" si="39"/>
        <v>0</v>
      </c>
      <c r="AG174" s="125" t="b">
        <f>OR(AND($C$5=Data!$G$24,K174="A"),AND($C$6=Data!$G$24,K174="B"),AND($C$7=Data!$G$24,K174="C"))*COUNTIFS(B:B,B174,K:K,K174,B:B,"&lt;&gt;"&amp;"",C:C,"&lt;&gt;"&amp;"")&gt;1</f>
        <v>0</v>
      </c>
      <c r="AH174" s="125" t="b">
        <f t="shared" si="40"/>
        <v>0</v>
      </c>
      <c r="AI174" s="55">
        <f t="shared" si="41"/>
        <v>0</v>
      </c>
    </row>
    <row r="175" spans="1:35" ht="30.75" customHeight="1" x14ac:dyDescent="0.25">
      <c r="A175" s="57"/>
      <c r="B175" s="57"/>
      <c r="C175" s="59"/>
      <c r="D175" s="119"/>
      <c r="E175" s="43"/>
      <c r="F175" s="43"/>
      <c r="G175" s="58"/>
      <c r="H175" s="123"/>
      <c r="I175" s="132"/>
      <c r="J175" s="135">
        <f t="shared" si="33"/>
        <v>0</v>
      </c>
      <c r="K175" s="64" t="str">
        <f t="shared" si="28"/>
        <v>0</v>
      </c>
      <c r="L175" s="65" t="str">
        <f t="shared" si="29"/>
        <v>0</v>
      </c>
      <c r="M175" s="55">
        <f>SUMIFS($J:$J,$C:$C,Data!$B$6,$B:$B,$B175)</f>
        <v>0</v>
      </c>
      <c r="N175" s="55">
        <f>SUMIFS($J:$J,$C:$C,Data!$B$7,$B:$B,$B175)</f>
        <v>0</v>
      </c>
      <c r="O175" s="55">
        <f>SUMIFS($J:$J,$C:$C,Data!$B$8,$B:$B,$B175)</f>
        <v>0</v>
      </c>
      <c r="P175" s="55">
        <f t="shared" si="34"/>
        <v>0</v>
      </c>
      <c r="Q175" s="55">
        <f t="shared" si="35"/>
        <v>0</v>
      </c>
      <c r="R175" s="25" t="b">
        <f>AND($L175="A",$C$5=Data!$G$24)</f>
        <v>0</v>
      </c>
      <c r="S175" s="25" t="b">
        <f>AND($L175="A",$C$5=Data!$G$23)</f>
        <v>0</v>
      </c>
      <c r="T175" s="55">
        <f t="shared" si="36"/>
        <v>0</v>
      </c>
      <c r="U175" s="55">
        <f t="shared" si="30"/>
        <v>0</v>
      </c>
      <c r="V175" s="25" t="b">
        <f>AND($L175="B",$C$6=Data!$G$24)</f>
        <v>0</v>
      </c>
      <c r="W175" s="25" t="b">
        <f>AND($L175="B",$C$6=Data!$G$23)</f>
        <v>0</v>
      </c>
      <c r="X175" s="55">
        <f t="shared" si="37"/>
        <v>0</v>
      </c>
      <c r="Y175" s="55">
        <f t="shared" si="31"/>
        <v>0</v>
      </c>
      <c r="Z175" s="25" t="b">
        <f>AND($L175="C",$C$7=Data!$G$24)</f>
        <v>0</v>
      </c>
      <c r="AA175" s="25" t="b">
        <f>AND($L175="C",$C$7=Data!$G$23)</f>
        <v>0</v>
      </c>
      <c r="AB175" s="55">
        <f t="shared" si="38"/>
        <v>0</v>
      </c>
      <c r="AC175" s="55">
        <f t="shared" si="32"/>
        <v>0</v>
      </c>
      <c r="AE175" s="55">
        <f t="shared" si="39"/>
        <v>0</v>
      </c>
      <c r="AG175" s="125" t="b">
        <f>OR(AND($C$5=Data!$G$24,K175="A"),AND($C$6=Data!$G$24,K175="B"),AND($C$7=Data!$G$24,K175="C"))*COUNTIFS(B:B,B175,K:K,K175,B:B,"&lt;&gt;"&amp;"",C:C,"&lt;&gt;"&amp;"")&gt;1</f>
        <v>0</v>
      </c>
      <c r="AH175" s="125" t="b">
        <f t="shared" si="40"/>
        <v>0</v>
      </c>
      <c r="AI175" s="55">
        <f t="shared" si="41"/>
        <v>0</v>
      </c>
    </row>
    <row r="176" spans="1:35" ht="30.75" customHeight="1" x14ac:dyDescent="0.25">
      <c r="A176" s="57"/>
      <c r="B176" s="57"/>
      <c r="C176" s="59"/>
      <c r="D176" s="119"/>
      <c r="E176" s="43"/>
      <c r="F176" s="43"/>
      <c r="G176" s="58"/>
      <c r="H176" s="123"/>
      <c r="I176" s="132"/>
      <c r="J176" s="135">
        <f t="shared" si="33"/>
        <v>0</v>
      </c>
      <c r="K176" s="64" t="str">
        <f t="shared" si="28"/>
        <v>0</v>
      </c>
      <c r="L176" s="65" t="str">
        <f t="shared" si="29"/>
        <v>0</v>
      </c>
      <c r="M176" s="55">
        <f>SUMIFS($J:$J,$C:$C,Data!$B$6,$B:$B,$B176)</f>
        <v>0</v>
      </c>
      <c r="N176" s="55">
        <f>SUMIFS($J:$J,$C:$C,Data!$B$7,$B:$B,$B176)</f>
        <v>0</v>
      </c>
      <c r="O176" s="55">
        <f>SUMIFS($J:$J,$C:$C,Data!$B$8,$B:$B,$B176)</f>
        <v>0</v>
      </c>
      <c r="P176" s="55">
        <f t="shared" si="34"/>
        <v>0</v>
      </c>
      <c r="Q176" s="55">
        <f t="shared" si="35"/>
        <v>0</v>
      </c>
      <c r="R176" s="25" t="b">
        <f>AND($L176="A",$C$5=Data!$G$24)</f>
        <v>0</v>
      </c>
      <c r="S176" s="25" t="b">
        <f>AND($L176="A",$C$5=Data!$G$23)</f>
        <v>0</v>
      </c>
      <c r="T176" s="55">
        <f t="shared" si="36"/>
        <v>0</v>
      </c>
      <c r="U176" s="55">
        <f t="shared" si="30"/>
        <v>0</v>
      </c>
      <c r="V176" s="25" t="b">
        <f>AND($L176="B",$C$6=Data!$G$24)</f>
        <v>0</v>
      </c>
      <c r="W176" s="25" t="b">
        <f>AND($L176="B",$C$6=Data!$G$23)</f>
        <v>0</v>
      </c>
      <c r="X176" s="55">
        <f t="shared" si="37"/>
        <v>0</v>
      </c>
      <c r="Y176" s="55">
        <f t="shared" si="31"/>
        <v>0</v>
      </c>
      <c r="Z176" s="25" t="b">
        <f>AND($L176="C",$C$7=Data!$G$24)</f>
        <v>0</v>
      </c>
      <c r="AA176" s="25" t="b">
        <f>AND($L176="C",$C$7=Data!$G$23)</f>
        <v>0</v>
      </c>
      <c r="AB176" s="55">
        <f t="shared" si="38"/>
        <v>0</v>
      </c>
      <c r="AC176" s="55">
        <f t="shared" si="32"/>
        <v>0</v>
      </c>
      <c r="AE176" s="55">
        <f t="shared" si="39"/>
        <v>0</v>
      </c>
      <c r="AG176" s="125" t="b">
        <f>OR(AND($C$5=Data!$G$24,K176="A"),AND($C$6=Data!$G$24,K176="B"),AND($C$7=Data!$G$24,K176="C"))*COUNTIFS(B:B,B176,K:K,K176,B:B,"&lt;&gt;"&amp;"",C:C,"&lt;&gt;"&amp;"")&gt;1</f>
        <v>0</v>
      </c>
      <c r="AH176" s="125" t="b">
        <f t="shared" si="40"/>
        <v>0</v>
      </c>
      <c r="AI176" s="55">
        <f t="shared" si="41"/>
        <v>0</v>
      </c>
    </row>
    <row r="177" spans="1:35" ht="30.75" customHeight="1" x14ac:dyDescent="0.25">
      <c r="A177" s="57"/>
      <c r="B177" s="57"/>
      <c r="C177" s="59"/>
      <c r="D177" s="119"/>
      <c r="E177" s="43"/>
      <c r="F177" s="43"/>
      <c r="G177" s="58"/>
      <c r="H177" s="123"/>
      <c r="I177" s="132"/>
      <c r="J177" s="135">
        <f t="shared" si="33"/>
        <v>0</v>
      </c>
      <c r="K177" s="64" t="str">
        <f t="shared" si="28"/>
        <v>0</v>
      </c>
      <c r="L177" s="65" t="str">
        <f t="shared" si="29"/>
        <v>0</v>
      </c>
      <c r="M177" s="55">
        <f>SUMIFS($J:$J,$C:$C,Data!$B$6,$B:$B,$B177)</f>
        <v>0</v>
      </c>
      <c r="N177" s="55">
        <f>SUMIFS($J:$J,$C:$C,Data!$B$7,$B:$B,$B177)</f>
        <v>0</v>
      </c>
      <c r="O177" s="55">
        <f>SUMIFS($J:$J,$C:$C,Data!$B$8,$B:$B,$B177)</f>
        <v>0</v>
      </c>
      <c r="P177" s="55">
        <f t="shared" si="34"/>
        <v>0</v>
      </c>
      <c r="Q177" s="55">
        <f t="shared" si="35"/>
        <v>0</v>
      </c>
      <c r="R177" s="25" t="b">
        <f>AND($L177="A",$C$5=Data!$G$24)</f>
        <v>0</v>
      </c>
      <c r="S177" s="25" t="b">
        <f>AND($L177="A",$C$5=Data!$G$23)</f>
        <v>0</v>
      </c>
      <c r="T177" s="55">
        <f t="shared" si="36"/>
        <v>0</v>
      </c>
      <c r="U177" s="55">
        <f t="shared" si="30"/>
        <v>0</v>
      </c>
      <c r="V177" s="25" t="b">
        <f>AND($L177="B",$C$6=Data!$G$24)</f>
        <v>0</v>
      </c>
      <c r="W177" s="25" t="b">
        <f>AND($L177="B",$C$6=Data!$G$23)</f>
        <v>0</v>
      </c>
      <c r="X177" s="55">
        <f t="shared" si="37"/>
        <v>0</v>
      </c>
      <c r="Y177" s="55">
        <f t="shared" si="31"/>
        <v>0</v>
      </c>
      <c r="Z177" s="25" t="b">
        <f>AND($L177="C",$C$7=Data!$G$24)</f>
        <v>0</v>
      </c>
      <c r="AA177" s="25" t="b">
        <f>AND($L177="C",$C$7=Data!$G$23)</f>
        <v>0</v>
      </c>
      <c r="AB177" s="55">
        <f t="shared" si="38"/>
        <v>0</v>
      </c>
      <c r="AC177" s="55">
        <f t="shared" si="32"/>
        <v>0</v>
      </c>
      <c r="AE177" s="55">
        <f t="shared" si="39"/>
        <v>0</v>
      </c>
      <c r="AG177" s="125" t="b">
        <f>OR(AND($C$5=Data!$G$24,K177="A"),AND($C$6=Data!$G$24,K177="B"),AND($C$7=Data!$G$24,K177="C"))*COUNTIFS(B:B,B177,K:K,K177,B:B,"&lt;&gt;"&amp;"",C:C,"&lt;&gt;"&amp;"")&gt;1</f>
        <v>0</v>
      </c>
      <c r="AH177" s="125" t="b">
        <f t="shared" si="40"/>
        <v>0</v>
      </c>
      <c r="AI177" s="55">
        <f t="shared" si="41"/>
        <v>0</v>
      </c>
    </row>
    <row r="178" spans="1:35" ht="30.75" customHeight="1" x14ac:dyDescent="0.25">
      <c r="A178" s="57"/>
      <c r="B178" s="57"/>
      <c r="C178" s="59"/>
      <c r="D178" s="119"/>
      <c r="E178" s="43"/>
      <c r="F178" s="43"/>
      <c r="G178" s="58"/>
      <c r="H178" s="123"/>
      <c r="I178" s="132"/>
      <c r="J178" s="135">
        <f t="shared" si="33"/>
        <v>0</v>
      </c>
      <c r="K178" s="64" t="str">
        <f t="shared" si="28"/>
        <v>0</v>
      </c>
      <c r="L178" s="65" t="str">
        <f t="shared" si="29"/>
        <v>0</v>
      </c>
      <c r="M178" s="55">
        <f>SUMIFS($J:$J,$C:$C,Data!$B$6,$B:$B,$B178)</f>
        <v>0</v>
      </c>
      <c r="N178" s="55">
        <f>SUMIFS($J:$J,$C:$C,Data!$B$7,$B:$B,$B178)</f>
        <v>0</v>
      </c>
      <c r="O178" s="55">
        <f>SUMIFS($J:$J,$C:$C,Data!$B$8,$B:$B,$B178)</f>
        <v>0</v>
      </c>
      <c r="P178" s="55">
        <f t="shared" si="34"/>
        <v>0</v>
      </c>
      <c r="Q178" s="55">
        <f t="shared" si="35"/>
        <v>0</v>
      </c>
      <c r="R178" s="25" t="b">
        <f>AND($L178="A",$C$5=Data!$G$24)</f>
        <v>0</v>
      </c>
      <c r="S178" s="25" t="b">
        <f>AND($L178="A",$C$5=Data!$G$23)</f>
        <v>0</v>
      </c>
      <c r="T178" s="55">
        <f t="shared" si="36"/>
        <v>0</v>
      </c>
      <c r="U178" s="55">
        <f t="shared" si="30"/>
        <v>0</v>
      </c>
      <c r="V178" s="25" t="b">
        <f>AND($L178="B",$C$6=Data!$G$24)</f>
        <v>0</v>
      </c>
      <c r="W178" s="25" t="b">
        <f>AND($L178="B",$C$6=Data!$G$23)</f>
        <v>0</v>
      </c>
      <c r="X178" s="55">
        <f t="shared" si="37"/>
        <v>0</v>
      </c>
      <c r="Y178" s="55">
        <f t="shared" si="31"/>
        <v>0</v>
      </c>
      <c r="Z178" s="25" t="b">
        <f>AND($L178="C",$C$7=Data!$G$24)</f>
        <v>0</v>
      </c>
      <c r="AA178" s="25" t="b">
        <f>AND($L178="C",$C$7=Data!$G$23)</f>
        <v>0</v>
      </c>
      <c r="AB178" s="55">
        <f t="shared" si="38"/>
        <v>0</v>
      </c>
      <c r="AC178" s="55">
        <f t="shared" si="32"/>
        <v>0</v>
      </c>
      <c r="AE178" s="55">
        <f t="shared" si="39"/>
        <v>0</v>
      </c>
      <c r="AG178" s="125" t="b">
        <f>OR(AND($C$5=Data!$G$24,K178="A"),AND($C$6=Data!$G$24,K178="B"),AND($C$7=Data!$G$24,K178="C"))*COUNTIFS(B:B,B178,K:K,K178,B:B,"&lt;&gt;"&amp;"",C:C,"&lt;&gt;"&amp;"")&gt;1</f>
        <v>0</v>
      </c>
      <c r="AH178" s="125" t="b">
        <f t="shared" si="40"/>
        <v>0</v>
      </c>
      <c r="AI178" s="55">
        <f t="shared" si="41"/>
        <v>0</v>
      </c>
    </row>
    <row r="179" spans="1:35" ht="30.75" customHeight="1" x14ac:dyDescent="0.25">
      <c r="A179" s="57"/>
      <c r="B179" s="57"/>
      <c r="C179" s="59"/>
      <c r="D179" s="119"/>
      <c r="E179" s="43"/>
      <c r="F179" s="43"/>
      <c r="G179" s="58"/>
      <c r="H179" s="123"/>
      <c r="I179" s="132"/>
      <c r="J179" s="135">
        <f t="shared" si="33"/>
        <v>0</v>
      </c>
      <c r="K179" s="64" t="str">
        <f t="shared" si="28"/>
        <v>0</v>
      </c>
      <c r="L179" s="65" t="str">
        <f t="shared" si="29"/>
        <v>0</v>
      </c>
      <c r="M179" s="55">
        <f>SUMIFS($J:$J,$C:$C,Data!$B$6,$B:$B,$B179)</f>
        <v>0</v>
      </c>
      <c r="N179" s="55">
        <f>SUMIFS($J:$J,$C:$C,Data!$B$7,$B:$B,$B179)</f>
        <v>0</v>
      </c>
      <c r="O179" s="55">
        <f>SUMIFS($J:$J,$C:$C,Data!$B$8,$B:$B,$B179)</f>
        <v>0</v>
      </c>
      <c r="P179" s="55">
        <f t="shared" si="34"/>
        <v>0</v>
      </c>
      <c r="Q179" s="55">
        <f t="shared" si="35"/>
        <v>0</v>
      </c>
      <c r="R179" s="25" t="b">
        <f>AND($L179="A",$C$5=Data!$G$24)</f>
        <v>0</v>
      </c>
      <c r="S179" s="25" t="b">
        <f>AND($L179="A",$C$5=Data!$G$23)</f>
        <v>0</v>
      </c>
      <c r="T179" s="55">
        <f t="shared" si="36"/>
        <v>0</v>
      </c>
      <c r="U179" s="55">
        <f t="shared" si="30"/>
        <v>0</v>
      </c>
      <c r="V179" s="25" t="b">
        <f>AND($L179="B",$C$6=Data!$G$24)</f>
        <v>0</v>
      </c>
      <c r="W179" s="25" t="b">
        <f>AND($L179="B",$C$6=Data!$G$23)</f>
        <v>0</v>
      </c>
      <c r="X179" s="55">
        <f t="shared" si="37"/>
        <v>0</v>
      </c>
      <c r="Y179" s="55">
        <f t="shared" si="31"/>
        <v>0</v>
      </c>
      <c r="Z179" s="25" t="b">
        <f>AND($L179="C",$C$7=Data!$G$24)</f>
        <v>0</v>
      </c>
      <c r="AA179" s="25" t="b">
        <f>AND($L179="C",$C$7=Data!$G$23)</f>
        <v>0</v>
      </c>
      <c r="AB179" s="55">
        <f t="shared" si="38"/>
        <v>0</v>
      </c>
      <c r="AC179" s="55">
        <f t="shared" si="32"/>
        <v>0</v>
      </c>
      <c r="AE179" s="55">
        <f t="shared" si="39"/>
        <v>0</v>
      </c>
      <c r="AG179" s="125" t="b">
        <f>OR(AND($C$5=Data!$G$24,K179="A"),AND($C$6=Data!$G$24,K179="B"),AND($C$7=Data!$G$24,K179="C"))*COUNTIFS(B:B,B179,K:K,K179,B:B,"&lt;&gt;"&amp;"",C:C,"&lt;&gt;"&amp;"")&gt;1</f>
        <v>0</v>
      </c>
      <c r="AH179" s="125" t="b">
        <f t="shared" si="40"/>
        <v>0</v>
      </c>
      <c r="AI179" s="55">
        <f t="shared" si="41"/>
        <v>0</v>
      </c>
    </row>
    <row r="180" spans="1:35" ht="30.75" customHeight="1" x14ac:dyDescent="0.25">
      <c r="A180" s="57"/>
      <c r="B180" s="57"/>
      <c r="C180" s="59"/>
      <c r="D180" s="119"/>
      <c r="E180" s="43"/>
      <c r="F180" s="43"/>
      <c r="G180" s="58"/>
      <c r="H180" s="123"/>
      <c r="I180" s="132"/>
      <c r="J180" s="135">
        <f t="shared" si="33"/>
        <v>0</v>
      </c>
      <c r="K180" s="64" t="str">
        <f t="shared" si="28"/>
        <v>0</v>
      </c>
      <c r="L180" s="65" t="str">
        <f t="shared" si="29"/>
        <v>0</v>
      </c>
      <c r="M180" s="55">
        <f>SUMIFS($J:$J,$C:$C,Data!$B$6,$B:$B,$B180)</f>
        <v>0</v>
      </c>
      <c r="N180" s="55">
        <f>SUMIFS($J:$J,$C:$C,Data!$B$7,$B:$B,$B180)</f>
        <v>0</v>
      </c>
      <c r="O180" s="55">
        <f>SUMIFS($J:$J,$C:$C,Data!$B$8,$B:$B,$B180)</f>
        <v>0</v>
      </c>
      <c r="P180" s="55">
        <f t="shared" si="34"/>
        <v>0</v>
      </c>
      <c r="Q180" s="55">
        <f t="shared" si="35"/>
        <v>0</v>
      </c>
      <c r="R180" s="25" t="b">
        <f>AND($L180="A",$C$5=Data!$G$24)</f>
        <v>0</v>
      </c>
      <c r="S180" s="25" t="b">
        <f>AND($L180="A",$C$5=Data!$G$23)</f>
        <v>0</v>
      </c>
      <c r="T180" s="55">
        <f t="shared" si="36"/>
        <v>0</v>
      </c>
      <c r="U180" s="55">
        <f t="shared" si="30"/>
        <v>0</v>
      </c>
      <c r="V180" s="25" t="b">
        <f>AND($L180="B",$C$6=Data!$G$24)</f>
        <v>0</v>
      </c>
      <c r="W180" s="25" t="b">
        <f>AND($L180="B",$C$6=Data!$G$23)</f>
        <v>0</v>
      </c>
      <c r="X180" s="55">
        <f t="shared" si="37"/>
        <v>0</v>
      </c>
      <c r="Y180" s="55">
        <f t="shared" si="31"/>
        <v>0</v>
      </c>
      <c r="Z180" s="25" t="b">
        <f>AND($L180="C",$C$7=Data!$G$24)</f>
        <v>0</v>
      </c>
      <c r="AA180" s="25" t="b">
        <f>AND($L180="C",$C$7=Data!$G$23)</f>
        <v>0</v>
      </c>
      <c r="AB180" s="55">
        <f t="shared" si="38"/>
        <v>0</v>
      </c>
      <c r="AC180" s="55">
        <f t="shared" si="32"/>
        <v>0</v>
      </c>
      <c r="AE180" s="55">
        <f t="shared" si="39"/>
        <v>0</v>
      </c>
      <c r="AG180" s="125" t="b">
        <f>OR(AND($C$5=Data!$G$24,K180="A"),AND($C$6=Data!$G$24,K180="B"),AND($C$7=Data!$G$24,K180="C"))*COUNTIFS(B:B,B180,K:K,K180,B:B,"&lt;&gt;"&amp;"",C:C,"&lt;&gt;"&amp;"")&gt;1</f>
        <v>0</v>
      </c>
      <c r="AH180" s="125" t="b">
        <f t="shared" si="40"/>
        <v>0</v>
      </c>
      <c r="AI180" s="55">
        <f t="shared" si="41"/>
        <v>0</v>
      </c>
    </row>
    <row r="181" spans="1:35" ht="30.75" customHeight="1" x14ac:dyDescent="0.25">
      <c r="A181" s="57"/>
      <c r="B181" s="57"/>
      <c r="C181" s="59"/>
      <c r="D181" s="119"/>
      <c r="E181" s="43"/>
      <c r="F181" s="43"/>
      <c r="G181" s="58"/>
      <c r="H181" s="123"/>
      <c r="I181" s="132"/>
      <c r="J181" s="135">
        <f t="shared" si="33"/>
        <v>0</v>
      </c>
      <c r="K181" s="64" t="str">
        <f t="shared" si="28"/>
        <v>0</v>
      </c>
      <c r="L181" s="65" t="str">
        <f t="shared" si="29"/>
        <v>0</v>
      </c>
      <c r="M181" s="55">
        <f>SUMIFS($J:$J,$C:$C,Data!$B$6,$B:$B,$B181)</f>
        <v>0</v>
      </c>
      <c r="N181" s="55">
        <f>SUMIFS($J:$J,$C:$C,Data!$B$7,$B:$B,$B181)</f>
        <v>0</v>
      </c>
      <c r="O181" s="55">
        <f>SUMIFS($J:$J,$C:$C,Data!$B$8,$B:$B,$B181)</f>
        <v>0</v>
      </c>
      <c r="P181" s="55">
        <f t="shared" si="34"/>
        <v>0</v>
      </c>
      <c r="Q181" s="55">
        <f t="shared" si="35"/>
        <v>0</v>
      </c>
      <c r="R181" s="25" t="b">
        <f>AND($L181="A",$C$5=Data!$G$24)</f>
        <v>0</v>
      </c>
      <c r="S181" s="25" t="b">
        <f>AND($L181="A",$C$5=Data!$G$23)</f>
        <v>0</v>
      </c>
      <c r="T181" s="55">
        <f t="shared" si="36"/>
        <v>0</v>
      </c>
      <c r="U181" s="55">
        <f t="shared" si="30"/>
        <v>0</v>
      </c>
      <c r="V181" s="25" t="b">
        <f>AND($L181="B",$C$6=Data!$G$24)</f>
        <v>0</v>
      </c>
      <c r="W181" s="25" t="b">
        <f>AND($L181="B",$C$6=Data!$G$23)</f>
        <v>0</v>
      </c>
      <c r="X181" s="55">
        <f t="shared" si="37"/>
        <v>0</v>
      </c>
      <c r="Y181" s="55">
        <f t="shared" si="31"/>
        <v>0</v>
      </c>
      <c r="Z181" s="25" t="b">
        <f>AND($L181="C",$C$7=Data!$G$24)</f>
        <v>0</v>
      </c>
      <c r="AA181" s="25" t="b">
        <f>AND($L181="C",$C$7=Data!$G$23)</f>
        <v>0</v>
      </c>
      <c r="AB181" s="55">
        <f t="shared" si="38"/>
        <v>0</v>
      </c>
      <c r="AC181" s="55">
        <f t="shared" si="32"/>
        <v>0</v>
      </c>
      <c r="AE181" s="55">
        <f t="shared" si="39"/>
        <v>0</v>
      </c>
      <c r="AG181" s="125" t="b">
        <f>OR(AND($C$5=Data!$G$24,K181="A"),AND($C$6=Data!$G$24,K181="B"),AND($C$7=Data!$G$24,K181="C"))*COUNTIFS(B:B,B181,K:K,K181,B:B,"&lt;&gt;"&amp;"",C:C,"&lt;&gt;"&amp;"")&gt;1</f>
        <v>0</v>
      </c>
      <c r="AH181" s="125" t="b">
        <f t="shared" si="40"/>
        <v>0</v>
      </c>
      <c r="AI181" s="55">
        <f t="shared" si="41"/>
        <v>0</v>
      </c>
    </row>
    <row r="182" spans="1:35" ht="30.75" customHeight="1" x14ac:dyDescent="0.25">
      <c r="A182" s="57"/>
      <c r="B182" s="57"/>
      <c r="C182" s="59"/>
      <c r="D182" s="119"/>
      <c r="E182" s="43"/>
      <c r="F182" s="43"/>
      <c r="G182" s="58"/>
      <c r="H182" s="123"/>
      <c r="I182" s="132"/>
      <c r="J182" s="135">
        <f t="shared" si="33"/>
        <v>0</v>
      </c>
      <c r="K182" s="64" t="str">
        <f t="shared" si="28"/>
        <v>0</v>
      </c>
      <c r="L182" s="65" t="str">
        <f t="shared" si="29"/>
        <v>0</v>
      </c>
      <c r="M182" s="55">
        <f>SUMIFS($J:$J,$C:$C,Data!$B$6,$B:$B,$B182)</f>
        <v>0</v>
      </c>
      <c r="N182" s="55">
        <f>SUMIFS($J:$J,$C:$C,Data!$B$7,$B:$B,$B182)</f>
        <v>0</v>
      </c>
      <c r="O182" s="55">
        <f>SUMIFS($J:$J,$C:$C,Data!$B$8,$B:$B,$B182)</f>
        <v>0</v>
      </c>
      <c r="P182" s="55">
        <f t="shared" si="34"/>
        <v>0</v>
      </c>
      <c r="Q182" s="55">
        <f t="shared" si="35"/>
        <v>0</v>
      </c>
      <c r="R182" s="25" t="b">
        <f>AND($L182="A",$C$5=Data!$G$24)</f>
        <v>0</v>
      </c>
      <c r="S182" s="25" t="b">
        <f>AND($L182="A",$C$5=Data!$G$23)</f>
        <v>0</v>
      </c>
      <c r="T182" s="55">
        <f t="shared" si="36"/>
        <v>0</v>
      </c>
      <c r="U182" s="55">
        <f t="shared" si="30"/>
        <v>0</v>
      </c>
      <c r="V182" s="25" t="b">
        <f>AND($L182="B",$C$6=Data!$G$24)</f>
        <v>0</v>
      </c>
      <c r="W182" s="25" t="b">
        <f>AND($L182="B",$C$6=Data!$G$23)</f>
        <v>0</v>
      </c>
      <c r="X182" s="55">
        <f t="shared" si="37"/>
        <v>0</v>
      </c>
      <c r="Y182" s="55">
        <f t="shared" si="31"/>
        <v>0</v>
      </c>
      <c r="Z182" s="25" t="b">
        <f>AND($L182="C",$C$7=Data!$G$24)</f>
        <v>0</v>
      </c>
      <c r="AA182" s="25" t="b">
        <f>AND($L182="C",$C$7=Data!$G$23)</f>
        <v>0</v>
      </c>
      <c r="AB182" s="55">
        <f t="shared" si="38"/>
        <v>0</v>
      </c>
      <c r="AC182" s="55">
        <f t="shared" si="32"/>
        <v>0</v>
      </c>
      <c r="AE182" s="55">
        <f t="shared" si="39"/>
        <v>0</v>
      </c>
      <c r="AG182" s="125" t="b">
        <f>OR(AND($C$5=Data!$G$24,K182="A"),AND($C$6=Data!$G$24,K182="B"),AND($C$7=Data!$G$24,K182="C"))*COUNTIFS(B:B,B182,K:K,K182,B:B,"&lt;&gt;"&amp;"",C:C,"&lt;&gt;"&amp;"")&gt;1</f>
        <v>0</v>
      </c>
      <c r="AH182" s="125" t="b">
        <f t="shared" si="40"/>
        <v>0</v>
      </c>
      <c r="AI182" s="55">
        <f t="shared" si="41"/>
        <v>0</v>
      </c>
    </row>
    <row r="183" spans="1:35" ht="30.75" customHeight="1" x14ac:dyDescent="0.25">
      <c r="A183" s="57"/>
      <c r="B183" s="57"/>
      <c r="C183" s="59"/>
      <c r="D183" s="119"/>
      <c r="E183" s="43"/>
      <c r="F183" s="43"/>
      <c r="G183" s="58"/>
      <c r="H183" s="123"/>
      <c r="I183" s="132"/>
      <c r="J183" s="135">
        <f t="shared" si="33"/>
        <v>0</v>
      </c>
      <c r="K183" s="64" t="str">
        <f t="shared" si="28"/>
        <v>0</v>
      </c>
      <c r="L183" s="65" t="str">
        <f t="shared" si="29"/>
        <v>0</v>
      </c>
      <c r="M183" s="55">
        <f>SUMIFS($J:$J,$C:$C,Data!$B$6,$B:$B,$B183)</f>
        <v>0</v>
      </c>
      <c r="N183" s="55">
        <f>SUMIFS($J:$J,$C:$C,Data!$B$7,$B:$B,$B183)</f>
        <v>0</v>
      </c>
      <c r="O183" s="55">
        <f>SUMIFS($J:$J,$C:$C,Data!$B$8,$B:$B,$B183)</f>
        <v>0</v>
      </c>
      <c r="P183" s="55">
        <f t="shared" si="34"/>
        <v>0</v>
      </c>
      <c r="Q183" s="55">
        <f t="shared" si="35"/>
        <v>0</v>
      </c>
      <c r="R183" s="25" t="b">
        <f>AND($L183="A",$C$5=Data!$G$24)</f>
        <v>0</v>
      </c>
      <c r="S183" s="25" t="b">
        <f>AND($L183="A",$C$5=Data!$G$23)</f>
        <v>0</v>
      </c>
      <c r="T183" s="55">
        <f t="shared" si="36"/>
        <v>0</v>
      </c>
      <c r="U183" s="55">
        <f t="shared" si="30"/>
        <v>0</v>
      </c>
      <c r="V183" s="25" t="b">
        <f>AND($L183="B",$C$6=Data!$G$24)</f>
        <v>0</v>
      </c>
      <c r="W183" s="25" t="b">
        <f>AND($L183="B",$C$6=Data!$G$23)</f>
        <v>0</v>
      </c>
      <c r="X183" s="55">
        <f t="shared" si="37"/>
        <v>0</v>
      </c>
      <c r="Y183" s="55">
        <f t="shared" si="31"/>
        <v>0</v>
      </c>
      <c r="Z183" s="25" t="b">
        <f>AND($L183="C",$C$7=Data!$G$24)</f>
        <v>0</v>
      </c>
      <c r="AA183" s="25" t="b">
        <f>AND($L183="C",$C$7=Data!$G$23)</f>
        <v>0</v>
      </c>
      <c r="AB183" s="55">
        <f t="shared" si="38"/>
        <v>0</v>
      </c>
      <c r="AC183" s="55">
        <f t="shared" si="32"/>
        <v>0</v>
      </c>
      <c r="AE183" s="55">
        <f t="shared" si="39"/>
        <v>0</v>
      </c>
      <c r="AG183" s="125" t="b">
        <f>OR(AND($C$5=Data!$G$24,K183="A"),AND($C$6=Data!$G$24,K183="B"),AND($C$7=Data!$G$24,K183="C"))*COUNTIFS(B:B,B183,K:K,K183,B:B,"&lt;&gt;"&amp;"",C:C,"&lt;&gt;"&amp;"")&gt;1</f>
        <v>0</v>
      </c>
      <c r="AH183" s="125" t="b">
        <f t="shared" si="40"/>
        <v>0</v>
      </c>
      <c r="AI183" s="55">
        <f t="shared" si="41"/>
        <v>0</v>
      </c>
    </row>
    <row r="184" spans="1:35" ht="30.75" customHeight="1" x14ac:dyDescent="0.25">
      <c r="A184" s="57"/>
      <c r="B184" s="57"/>
      <c r="C184" s="59"/>
      <c r="D184" s="119"/>
      <c r="E184" s="43"/>
      <c r="F184" s="43"/>
      <c r="G184" s="58"/>
      <c r="H184" s="123"/>
      <c r="I184" s="132"/>
      <c r="J184" s="135">
        <f t="shared" si="33"/>
        <v>0</v>
      </c>
      <c r="K184" s="64" t="str">
        <f t="shared" si="28"/>
        <v>0</v>
      </c>
      <c r="L184" s="65" t="str">
        <f t="shared" si="29"/>
        <v>0</v>
      </c>
      <c r="M184" s="55">
        <f>SUMIFS($J:$J,$C:$C,Data!$B$6,$B:$B,$B184)</f>
        <v>0</v>
      </c>
      <c r="N184" s="55">
        <f>SUMIFS($J:$J,$C:$C,Data!$B$7,$B:$B,$B184)</f>
        <v>0</v>
      </c>
      <c r="O184" s="55">
        <f>SUMIFS($J:$J,$C:$C,Data!$B$8,$B:$B,$B184)</f>
        <v>0</v>
      </c>
      <c r="P184" s="55">
        <f t="shared" si="34"/>
        <v>0</v>
      </c>
      <c r="Q184" s="55">
        <f t="shared" si="35"/>
        <v>0</v>
      </c>
      <c r="R184" s="25" t="b">
        <f>AND($L184="A",$C$5=Data!$G$24)</f>
        <v>0</v>
      </c>
      <c r="S184" s="25" t="b">
        <f>AND($L184="A",$C$5=Data!$G$23)</f>
        <v>0</v>
      </c>
      <c r="T184" s="55">
        <f t="shared" si="36"/>
        <v>0</v>
      </c>
      <c r="U184" s="55">
        <f t="shared" si="30"/>
        <v>0</v>
      </c>
      <c r="V184" s="25" t="b">
        <f>AND($L184="B",$C$6=Data!$G$24)</f>
        <v>0</v>
      </c>
      <c r="W184" s="25" t="b">
        <f>AND($L184="B",$C$6=Data!$G$23)</f>
        <v>0</v>
      </c>
      <c r="X184" s="55">
        <f t="shared" si="37"/>
        <v>0</v>
      </c>
      <c r="Y184" s="55">
        <f t="shared" si="31"/>
        <v>0</v>
      </c>
      <c r="Z184" s="25" t="b">
        <f>AND($L184="C",$C$7=Data!$G$24)</f>
        <v>0</v>
      </c>
      <c r="AA184" s="25" t="b">
        <f>AND($L184="C",$C$7=Data!$G$23)</f>
        <v>0</v>
      </c>
      <c r="AB184" s="55">
        <f t="shared" si="38"/>
        <v>0</v>
      </c>
      <c r="AC184" s="55">
        <f t="shared" si="32"/>
        <v>0</v>
      </c>
      <c r="AE184" s="55">
        <f t="shared" si="39"/>
        <v>0</v>
      </c>
      <c r="AG184" s="125" t="b">
        <f>OR(AND($C$5=Data!$G$24,K184="A"),AND($C$6=Data!$G$24,K184="B"),AND($C$7=Data!$G$24,K184="C"))*COUNTIFS(B:B,B184,K:K,K184,B:B,"&lt;&gt;"&amp;"",C:C,"&lt;&gt;"&amp;"")&gt;1</f>
        <v>0</v>
      </c>
      <c r="AH184" s="125" t="b">
        <f t="shared" si="40"/>
        <v>0</v>
      </c>
      <c r="AI184" s="55">
        <f t="shared" si="41"/>
        <v>0</v>
      </c>
    </row>
    <row r="185" spans="1:35" ht="30.75" customHeight="1" x14ac:dyDescent="0.25">
      <c r="A185" s="57"/>
      <c r="B185" s="57"/>
      <c r="C185" s="59"/>
      <c r="D185" s="119"/>
      <c r="E185" s="43"/>
      <c r="F185" s="43"/>
      <c r="G185" s="58"/>
      <c r="H185" s="123"/>
      <c r="I185" s="132"/>
      <c r="J185" s="135">
        <f t="shared" si="33"/>
        <v>0</v>
      </c>
      <c r="K185" s="64" t="str">
        <f t="shared" si="28"/>
        <v>0</v>
      </c>
      <c r="L185" s="65" t="str">
        <f t="shared" si="29"/>
        <v>0</v>
      </c>
      <c r="M185" s="55">
        <f>SUMIFS($J:$J,$C:$C,Data!$B$6,$B:$B,$B185)</f>
        <v>0</v>
      </c>
      <c r="N185" s="55">
        <f>SUMIFS($J:$J,$C:$C,Data!$B$7,$B:$B,$B185)</f>
        <v>0</v>
      </c>
      <c r="O185" s="55">
        <f>SUMIFS($J:$J,$C:$C,Data!$B$8,$B:$B,$B185)</f>
        <v>0</v>
      </c>
      <c r="P185" s="55">
        <f t="shared" si="34"/>
        <v>0</v>
      </c>
      <c r="Q185" s="55">
        <f t="shared" si="35"/>
        <v>0</v>
      </c>
      <c r="R185" s="25" t="b">
        <f>AND($L185="A",$C$5=Data!$G$24)</f>
        <v>0</v>
      </c>
      <c r="S185" s="25" t="b">
        <f>AND($L185="A",$C$5=Data!$G$23)</f>
        <v>0</v>
      </c>
      <c r="T185" s="55">
        <f t="shared" si="36"/>
        <v>0</v>
      </c>
      <c r="U185" s="55">
        <f t="shared" si="30"/>
        <v>0</v>
      </c>
      <c r="V185" s="25" t="b">
        <f>AND($L185="B",$C$6=Data!$G$24)</f>
        <v>0</v>
      </c>
      <c r="W185" s="25" t="b">
        <f>AND($L185="B",$C$6=Data!$G$23)</f>
        <v>0</v>
      </c>
      <c r="X185" s="55">
        <f t="shared" si="37"/>
        <v>0</v>
      </c>
      <c r="Y185" s="55">
        <f t="shared" si="31"/>
        <v>0</v>
      </c>
      <c r="Z185" s="25" t="b">
        <f>AND($L185="C",$C$7=Data!$G$24)</f>
        <v>0</v>
      </c>
      <c r="AA185" s="25" t="b">
        <f>AND($L185="C",$C$7=Data!$G$23)</f>
        <v>0</v>
      </c>
      <c r="AB185" s="55">
        <f t="shared" si="38"/>
        <v>0</v>
      </c>
      <c r="AC185" s="55">
        <f t="shared" si="32"/>
        <v>0</v>
      </c>
      <c r="AE185" s="55">
        <f t="shared" si="39"/>
        <v>0</v>
      </c>
      <c r="AG185" s="125" t="b">
        <f>OR(AND($C$5=Data!$G$24,K185="A"),AND($C$6=Data!$G$24,K185="B"),AND($C$7=Data!$G$24,K185="C"))*COUNTIFS(B:B,B185,K:K,K185,B:B,"&lt;&gt;"&amp;"",C:C,"&lt;&gt;"&amp;"")&gt;1</f>
        <v>0</v>
      </c>
      <c r="AH185" s="125" t="b">
        <f t="shared" si="40"/>
        <v>0</v>
      </c>
      <c r="AI185" s="55">
        <f t="shared" si="41"/>
        <v>0</v>
      </c>
    </row>
    <row r="186" spans="1:35" ht="30.75" customHeight="1" x14ac:dyDescent="0.25">
      <c r="A186" s="57"/>
      <c r="B186" s="57"/>
      <c r="C186" s="59"/>
      <c r="D186" s="119"/>
      <c r="E186" s="43"/>
      <c r="F186" s="43"/>
      <c r="G186" s="58"/>
      <c r="H186" s="123"/>
      <c r="I186" s="132"/>
      <c r="J186" s="135">
        <f t="shared" si="33"/>
        <v>0</v>
      </c>
      <c r="K186" s="64" t="str">
        <f t="shared" si="28"/>
        <v>0</v>
      </c>
      <c r="L186" s="65" t="str">
        <f t="shared" si="29"/>
        <v>0</v>
      </c>
      <c r="M186" s="55">
        <f>SUMIFS($J:$J,$C:$C,Data!$B$6,$B:$B,$B186)</f>
        <v>0</v>
      </c>
      <c r="N186" s="55">
        <f>SUMIFS($J:$J,$C:$C,Data!$B$7,$B:$B,$B186)</f>
        <v>0</v>
      </c>
      <c r="O186" s="55">
        <f>SUMIFS($J:$J,$C:$C,Data!$B$8,$B:$B,$B186)</f>
        <v>0</v>
      </c>
      <c r="P186" s="55">
        <f t="shared" si="34"/>
        <v>0</v>
      </c>
      <c r="Q186" s="55">
        <f t="shared" si="35"/>
        <v>0</v>
      </c>
      <c r="R186" s="25" t="b">
        <f>AND($L186="A",$C$5=Data!$G$24)</f>
        <v>0</v>
      </c>
      <c r="S186" s="25" t="b">
        <f>AND($L186="A",$C$5=Data!$G$23)</f>
        <v>0</v>
      </c>
      <c r="T186" s="55">
        <f t="shared" si="36"/>
        <v>0</v>
      </c>
      <c r="U186" s="55">
        <f t="shared" si="30"/>
        <v>0</v>
      </c>
      <c r="V186" s="25" t="b">
        <f>AND($L186="B",$C$6=Data!$G$24)</f>
        <v>0</v>
      </c>
      <c r="W186" s="25" t="b">
        <f>AND($L186="B",$C$6=Data!$G$23)</f>
        <v>0</v>
      </c>
      <c r="X186" s="55">
        <f t="shared" si="37"/>
        <v>0</v>
      </c>
      <c r="Y186" s="55">
        <f t="shared" si="31"/>
        <v>0</v>
      </c>
      <c r="Z186" s="25" t="b">
        <f>AND($L186="C",$C$7=Data!$G$24)</f>
        <v>0</v>
      </c>
      <c r="AA186" s="25" t="b">
        <f>AND($L186="C",$C$7=Data!$G$23)</f>
        <v>0</v>
      </c>
      <c r="AB186" s="55">
        <f t="shared" si="38"/>
        <v>0</v>
      </c>
      <c r="AC186" s="55">
        <f t="shared" si="32"/>
        <v>0</v>
      </c>
      <c r="AE186" s="55">
        <f t="shared" si="39"/>
        <v>0</v>
      </c>
      <c r="AG186" s="125" t="b">
        <f>OR(AND($C$5=Data!$G$24,K186="A"),AND($C$6=Data!$G$24,K186="B"),AND($C$7=Data!$G$24,K186="C"))*COUNTIFS(B:B,B186,K:K,K186,B:B,"&lt;&gt;"&amp;"",C:C,"&lt;&gt;"&amp;"")&gt;1</f>
        <v>0</v>
      </c>
      <c r="AH186" s="125" t="b">
        <f t="shared" si="40"/>
        <v>0</v>
      </c>
      <c r="AI186" s="55">
        <f t="shared" si="41"/>
        <v>0</v>
      </c>
    </row>
    <row r="187" spans="1:35" ht="30.75" customHeight="1" x14ac:dyDescent="0.25">
      <c r="A187" s="57"/>
      <c r="B187" s="57"/>
      <c r="C187" s="59"/>
      <c r="D187" s="119"/>
      <c r="E187" s="43"/>
      <c r="F187" s="43"/>
      <c r="G187" s="58"/>
      <c r="H187" s="123"/>
      <c r="I187" s="132"/>
      <c r="J187" s="135">
        <f t="shared" si="33"/>
        <v>0</v>
      </c>
      <c r="K187" s="64" t="str">
        <f t="shared" si="28"/>
        <v>0</v>
      </c>
      <c r="L187" s="65" t="str">
        <f t="shared" si="29"/>
        <v>0</v>
      </c>
      <c r="M187" s="55">
        <f>SUMIFS($J:$J,$C:$C,Data!$B$6,$B:$B,$B187)</f>
        <v>0</v>
      </c>
      <c r="N187" s="55">
        <f>SUMIFS($J:$J,$C:$C,Data!$B$7,$B:$B,$B187)</f>
        <v>0</v>
      </c>
      <c r="O187" s="55">
        <f>SUMIFS($J:$J,$C:$C,Data!$B$8,$B:$B,$B187)</f>
        <v>0</v>
      </c>
      <c r="P187" s="55">
        <f t="shared" si="34"/>
        <v>0</v>
      </c>
      <c r="Q187" s="55">
        <f t="shared" si="35"/>
        <v>0</v>
      </c>
      <c r="R187" s="25" t="b">
        <f>AND($L187="A",$C$5=Data!$G$24)</f>
        <v>0</v>
      </c>
      <c r="S187" s="25" t="b">
        <f>AND($L187="A",$C$5=Data!$G$23)</f>
        <v>0</v>
      </c>
      <c r="T187" s="55">
        <f t="shared" si="36"/>
        <v>0</v>
      </c>
      <c r="U187" s="55">
        <f t="shared" si="30"/>
        <v>0</v>
      </c>
      <c r="V187" s="25" t="b">
        <f>AND($L187="B",$C$6=Data!$G$24)</f>
        <v>0</v>
      </c>
      <c r="W187" s="25" t="b">
        <f>AND($L187="B",$C$6=Data!$G$23)</f>
        <v>0</v>
      </c>
      <c r="X187" s="55">
        <f t="shared" si="37"/>
        <v>0</v>
      </c>
      <c r="Y187" s="55">
        <f t="shared" si="31"/>
        <v>0</v>
      </c>
      <c r="Z187" s="25" t="b">
        <f>AND($L187="C",$C$7=Data!$G$24)</f>
        <v>0</v>
      </c>
      <c r="AA187" s="25" t="b">
        <f>AND($L187="C",$C$7=Data!$G$23)</f>
        <v>0</v>
      </c>
      <c r="AB187" s="55">
        <f t="shared" si="38"/>
        <v>0</v>
      </c>
      <c r="AC187" s="55">
        <f t="shared" si="32"/>
        <v>0</v>
      </c>
      <c r="AE187" s="55">
        <f t="shared" si="39"/>
        <v>0</v>
      </c>
      <c r="AG187" s="125" t="b">
        <f>OR(AND($C$5=Data!$G$24,K187="A"),AND($C$6=Data!$G$24,K187="B"),AND($C$7=Data!$G$24,K187="C"))*COUNTIFS(B:B,B187,K:K,K187,B:B,"&lt;&gt;"&amp;"",C:C,"&lt;&gt;"&amp;"")&gt;1</f>
        <v>0</v>
      </c>
      <c r="AH187" s="125" t="b">
        <f t="shared" si="40"/>
        <v>0</v>
      </c>
      <c r="AI187" s="55">
        <f t="shared" si="41"/>
        <v>0</v>
      </c>
    </row>
    <row r="188" spans="1:35" ht="30.75" customHeight="1" x14ac:dyDescent="0.25">
      <c r="A188" s="57"/>
      <c r="B188" s="57"/>
      <c r="C188" s="59"/>
      <c r="D188" s="119"/>
      <c r="E188" s="43"/>
      <c r="F188" s="43"/>
      <c r="G188" s="58"/>
      <c r="H188" s="123"/>
      <c r="I188" s="132"/>
      <c r="J188" s="135">
        <f t="shared" si="33"/>
        <v>0</v>
      </c>
      <c r="K188" s="64" t="str">
        <f t="shared" si="28"/>
        <v>0</v>
      </c>
      <c r="L188" s="65" t="str">
        <f t="shared" si="29"/>
        <v>0</v>
      </c>
      <c r="M188" s="55">
        <f>SUMIFS($J:$J,$C:$C,Data!$B$6,$B:$B,$B188)</f>
        <v>0</v>
      </c>
      <c r="N188" s="55">
        <f>SUMIFS($J:$J,$C:$C,Data!$B$7,$B:$B,$B188)</f>
        <v>0</v>
      </c>
      <c r="O188" s="55">
        <f>SUMIFS($J:$J,$C:$C,Data!$B$8,$B:$B,$B188)</f>
        <v>0</v>
      </c>
      <c r="P188" s="55">
        <f t="shared" si="34"/>
        <v>0</v>
      </c>
      <c r="Q188" s="55">
        <f t="shared" si="35"/>
        <v>0</v>
      </c>
      <c r="R188" s="25" t="b">
        <f>AND($L188="A",$C$5=Data!$G$24)</f>
        <v>0</v>
      </c>
      <c r="S188" s="25" t="b">
        <f>AND($L188="A",$C$5=Data!$G$23)</f>
        <v>0</v>
      </c>
      <c r="T188" s="55">
        <f t="shared" si="36"/>
        <v>0</v>
      </c>
      <c r="U188" s="55">
        <f t="shared" si="30"/>
        <v>0</v>
      </c>
      <c r="V188" s="25" t="b">
        <f>AND($L188="B",$C$6=Data!$G$24)</f>
        <v>0</v>
      </c>
      <c r="W188" s="25" t="b">
        <f>AND($L188="B",$C$6=Data!$G$23)</f>
        <v>0</v>
      </c>
      <c r="X188" s="55">
        <f t="shared" si="37"/>
        <v>0</v>
      </c>
      <c r="Y188" s="55">
        <f t="shared" si="31"/>
        <v>0</v>
      </c>
      <c r="Z188" s="25" t="b">
        <f>AND($L188="C",$C$7=Data!$G$24)</f>
        <v>0</v>
      </c>
      <c r="AA188" s="25" t="b">
        <f>AND($L188="C",$C$7=Data!$G$23)</f>
        <v>0</v>
      </c>
      <c r="AB188" s="55">
        <f t="shared" si="38"/>
        <v>0</v>
      </c>
      <c r="AC188" s="55">
        <f t="shared" si="32"/>
        <v>0</v>
      </c>
      <c r="AE188" s="55">
        <f t="shared" si="39"/>
        <v>0</v>
      </c>
      <c r="AG188" s="125" t="b">
        <f>OR(AND($C$5=Data!$G$24,K188="A"),AND($C$6=Data!$G$24,K188="B"),AND($C$7=Data!$G$24,K188="C"))*COUNTIFS(B:B,B188,K:K,K188,B:B,"&lt;&gt;"&amp;"",C:C,"&lt;&gt;"&amp;"")&gt;1</f>
        <v>0</v>
      </c>
      <c r="AH188" s="125" t="b">
        <f t="shared" si="40"/>
        <v>0</v>
      </c>
      <c r="AI188" s="55">
        <f t="shared" si="41"/>
        <v>0</v>
      </c>
    </row>
    <row r="189" spans="1:35" ht="30.75" customHeight="1" x14ac:dyDescent="0.25">
      <c r="A189" s="57"/>
      <c r="B189" s="57"/>
      <c r="C189" s="59"/>
      <c r="D189" s="119"/>
      <c r="E189" s="43"/>
      <c r="F189" s="43"/>
      <c r="G189" s="58"/>
      <c r="H189" s="123"/>
      <c r="I189" s="132"/>
      <c r="J189" s="135">
        <f t="shared" si="33"/>
        <v>0</v>
      </c>
      <c r="K189" s="64" t="str">
        <f t="shared" si="28"/>
        <v>0</v>
      </c>
      <c r="L189" s="65" t="str">
        <f t="shared" si="29"/>
        <v>0</v>
      </c>
      <c r="M189" s="55">
        <f>SUMIFS($J:$J,$C:$C,Data!$B$6,$B:$B,$B189)</f>
        <v>0</v>
      </c>
      <c r="N189" s="55">
        <f>SUMIFS($J:$J,$C:$C,Data!$B$7,$B:$B,$B189)</f>
        <v>0</v>
      </c>
      <c r="O189" s="55">
        <f>SUMIFS($J:$J,$C:$C,Data!$B$8,$B:$B,$B189)</f>
        <v>0</v>
      </c>
      <c r="P189" s="55">
        <f t="shared" si="34"/>
        <v>0</v>
      </c>
      <c r="Q189" s="55">
        <f t="shared" si="35"/>
        <v>0</v>
      </c>
      <c r="R189" s="25" t="b">
        <f>AND($L189="A",$C$5=Data!$G$24)</f>
        <v>0</v>
      </c>
      <c r="S189" s="25" t="b">
        <f>AND($L189="A",$C$5=Data!$G$23)</f>
        <v>0</v>
      </c>
      <c r="T189" s="55">
        <f t="shared" si="36"/>
        <v>0</v>
      </c>
      <c r="U189" s="55">
        <f t="shared" si="30"/>
        <v>0</v>
      </c>
      <c r="V189" s="25" t="b">
        <f>AND($L189="B",$C$6=Data!$G$24)</f>
        <v>0</v>
      </c>
      <c r="W189" s="25" t="b">
        <f>AND($L189="B",$C$6=Data!$G$23)</f>
        <v>0</v>
      </c>
      <c r="X189" s="55">
        <f t="shared" si="37"/>
        <v>0</v>
      </c>
      <c r="Y189" s="55">
        <f t="shared" si="31"/>
        <v>0</v>
      </c>
      <c r="Z189" s="25" t="b">
        <f>AND($L189="C",$C$7=Data!$G$24)</f>
        <v>0</v>
      </c>
      <c r="AA189" s="25" t="b">
        <f>AND($L189="C",$C$7=Data!$G$23)</f>
        <v>0</v>
      </c>
      <c r="AB189" s="55">
        <f t="shared" si="38"/>
        <v>0</v>
      </c>
      <c r="AC189" s="55">
        <f t="shared" si="32"/>
        <v>0</v>
      </c>
      <c r="AE189" s="55">
        <f t="shared" si="39"/>
        <v>0</v>
      </c>
      <c r="AG189" s="125" t="b">
        <f>OR(AND($C$5=Data!$G$24,K189="A"),AND($C$6=Data!$G$24,K189="B"),AND($C$7=Data!$G$24,K189="C"))*COUNTIFS(B:B,B189,K:K,K189,B:B,"&lt;&gt;"&amp;"",C:C,"&lt;&gt;"&amp;"")&gt;1</f>
        <v>0</v>
      </c>
      <c r="AH189" s="125" t="b">
        <f t="shared" si="40"/>
        <v>0</v>
      </c>
      <c r="AI189" s="55">
        <f t="shared" si="41"/>
        <v>0</v>
      </c>
    </row>
    <row r="190" spans="1:35" ht="30.75" customHeight="1" x14ac:dyDescent="0.25">
      <c r="A190" s="57"/>
      <c r="B190" s="57"/>
      <c r="C190" s="59"/>
      <c r="D190" s="119"/>
      <c r="E190" s="43"/>
      <c r="F190" s="43"/>
      <c r="G190" s="58"/>
      <c r="H190" s="123"/>
      <c r="I190" s="132"/>
      <c r="J190" s="135">
        <f t="shared" si="33"/>
        <v>0</v>
      </c>
      <c r="K190" s="64" t="str">
        <f t="shared" si="28"/>
        <v>0</v>
      </c>
      <c r="L190" s="65" t="str">
        <f t="shared" si="29"/>
        <v>0</v>
      </c>
      <c r="M190" s="55">
        <f>SUMIFS($J:$J,$C:$C,Data!$B$6,$B:$B,$B190)</f>
        <v>0</v>
      </c>
      <c r="N190" s="55">
        <f>SUMIFS($J:$J,$C:$C,Data!$B$7,$B:$B,$B190)</f>
        <v>0</v>
      </c>
      <c r="O190" s="55">
        <f>SUMIFS($J:$J,$C:$C,Data!$B$8,$B:$B,$B190)</f>
        <v>0</v>
      </c>
      <c r="P190" s="55">
        <f t="shared" si="34"/>
        <v>0</v>
      </c>
      <c r="Q190" s="55">
        <f t="shared" si="35"/>
        <v>0</v>
      </c>
      <c r="R190" s="25" t="b">
        <f>AND($L190="A",$C$5=Data!$G$24)</f>
        <v>0</v>
      </c>
      <c r="S190" s="25" t="b">
        <f>AND($L190="A",$C$5=Data!$G$23)</f>
        <v>0</v>
      </c>
      <c r="T190" s="55">
        <f t="shared" si="36"/>
        <v>0</v>
      </c>
      <c r="U190" s="55">
        <f t="shared" si="30"/>
        <v>0</v>
      </c>
      <c r="V190" s="25" t="b">
        <f>AND($L190="B",$C$6=Data!$G$24)</f>
        <v>0</v>
      </c>
      <c r="W190" s="25" t="b">
        <f>AND($L190="B",$C$6=Data!$G$23)</f>
        <v>0</v>
      </c>
      <c r="X190" s="55">
        <f t="shared" si="37"/>
        <v>0</v>
      </c>
      <c r="Y190" s="55">
        <f t="shared" si="31"/>
        <v>0</v>
      </c>
      <c r="Z190" s="25" t="b">
        <f>AND($L190="C",$C$7=Data!$G$24)</f>
        <v>0</v>
      </c>
      <c r="AA190" s="25" t="b">
        <f>AND($L190="C",$C$7=Data!$G$23)</f>
        <v>0</v>
      </c>
      <c r="AB190" s="55">
        <f t="shared" si="38"/>
        <v>0</v>
      </c>
      <c r="AC190" s="55">
        <f t="shared" si="32"/>
        <v>0</v>
      </c>
      <c r="AE190" s="55">
        <f t="shared" si="39"/>
        <v>0</v>
      </c>
      <c r="AG190" s="125" t="b">
        <f>OR(AND($C$5=Data!$G$24,K190="A"),AND($C$6=Data!$G$24,K190="B"),AND($C$7=Data!$G$24,K190="C"))*COUNTIFS(B:B,B190,K:K,K190,B:B,"&lt;&gt;"&amp;"",C:C,"&lt;&gt;"&amp;"")&gt;1</f>
        <v>0</v>
      </c>
      <c r="AH190" s="125" t="b">
        <f t="shared" si="40"/>
        <v>0</v>
      </c>
      <c r="AI190" s="55">
        <f t="shared" si="41"/>
        <v>0</v>
      </c>
    </row>
    <row r="191" spans="1:35" ht="30.75" customHeight="1" x14ac:dyDescent="0.25">
      <c r="A191" s="57"/>
      <c r="B191" s="57"/>
      <c r="C191" s="59"/>
      <c r="D191" s="119"/>
      <c r="E191" s="43"/>
      <c r="F191" s="43"/>
      <c r="G191" s="58"/>
      <c r="H191" s="123"/>
      <c r="I191" s="132"/>
      <c r="J191" s="135">
        <f t="shared" si="33"/>
        <v>0</v>
      </c>
      <c r="K191" s="64" t="str">
        <f t="shared" si="28"/>
        <v>0</v>
      </c>
      <c r="L191" s="65" t="str">
        <f t="shared" si="29"/>
        <v>0</v>
      </c>
      <c r="M191" s="55">
        <f>SUMIFS($J:$J,$C:$C,Data!$B$6,$B:$B,$B191)</f>
        <v>0</v>
      </c>
      <c r="N191" s="55">
        <f>SUMIFS($J:$J,$C:$C,Data!$B$7,$B:$B,$B191)</f>
        <v>0</v>
      </c>
      <c r="O191" s="55">
        <f>SUMIFS($J:$J,$C:$C,Data!$B$8,$B:$B,$B191)</f>
        <v>0</v>
      </c>
      <c r="P191" s="55">
        <f t="shared" si="34"/>
        <v>0</v>
      </c>
      <c r="Q191" s="55">
        <f t="shared" si="35"/>
        <v>0</v>
      </c>
      <c r="R191" s="25" t="b">
        <f>AND($L191="A",$C$5=Data!$G$24)</f>
        <v>0</v>
      </c>
      <c r="S191" s="25" t="b">
        <f>AND($L191="A",$C$5=Data!$G$23)</f>
        <v>0</v>
      </c>
      <c r="T191" s="55">
        <f t="shared" si="36"/>
        <v>0</v>
      </c>
      <c r="U191" s="55">
        <f t="shared" si="30"/>
        <v>0</v>
      </c>
      <c r="V191" s="25" t="b">
        <f>AND($L191="B",$C$6=Data!$G$24)</f>
        <v>0</v>
      </c>
      <c r="W191" s="25" t="b">
        <f>AND($L191="B",$C$6=Data!$G$23)</f>
        <v>0</v>
      </c>
      <c r="X191" s="55">
        <f t="shared" si="37"/>
        <v>0</v>
      </c>
      <c r="Y191" s="55">
        <f t="shared" si="31"/>
        <v>0</v>
      </c>
      <c r="Z191" s="25" t="b">
        <f>AND($L191="C",$C$7=Data!$G$24)</f>
        <v>0</v>
      </c>
      <c r="AA191" s="25" t="b">
        <f>AND($L191="C",$C$7=Data!$G$23)</f>
        <v>0</v>
      </c>
      <c r="AB191" s="55">
        <f t="shared" si="38"/>
        <v>0</v>
      </c>
      <c r="AC191" s="55">
        <f t="shared" si="32"/>
        <v>0</v>
      </c>
      <c r="AE191" s="55">
        <f t="shared" si="39"/>
        <v>0</v>
      </c>
      <c r="AG191" s="125" t="b">
        <f>OR(AND($C$5=Data!$G$24,K191="A"),AND($C$6=Data!$G$24,K191="B"),AND($C$7=Data!$G$24,K191="C"))*COUNTIFS(B:B,B191,K:K,K191,B:B,"&lt;&gt;"&amp;"",C:C,"&lt;&gt;"&amp;"")&gt;1</f>
        <v>0</v>
      </c>
      <c r="AH191" s="125" t="b">
        <f t="shared" si="40"/>
        <v>0</v>
      </c>
      <c r="AI191" s="55">
        <f t="shared" si="41"/>
        <v>0</v>
      </c>
    </row>
    <row r="192" spans="1:35" ht="30.75" customHeight="1" x14ac:dyDescent="0.25">
      <c r="A192" s="57"/>
      <c r="B192" s="57"/>
      <c r="C192" s="59"/>
      <c r="D192" s="119"/>
      <c r="E192" s="43"/>
      <c r="F192" s="43"/>
      <c r="G192" s="58"/>
      <c r="H192" s="123"/>
      <c r="I192" s="132"/>
      <c r="J192" s="135">
        <f t="shared" si="33"/>
        <v>0</v>
      </c>
      <c r="K192" s="64" t="str">
        <f t="shared" si="28"/>
        <v>0</v>
      </c>
      <c r="L192" s="65" t="str">
        <f t="shared" si="29"/>
        <v>0</v>
      </c>
      <c r="M192" s="55">
        <f>SUMIFS($J:$J,$C:$C,Data!$B$6,$B:$B,$B192)</f>
        <v>0</v>
      </c>
      <c r="N192" s="55">
        <f>SUMIFS($J:$J,$C:$C,Data!$B$7,$B:$B,$B192)</f>
        <v>0</v>
      </c>
      <c r="O192" s="55">
        <f>SUMIFS($J:$J,$C:$C,Data!$B$8,$B:$B,$B192)</f>
        <v>0</v>
      </c>
      <c r="P192" s="55">
        <f t="shared" si="34"/>
        <v>0</v>
      </c>
      <c r="Q192" s="55">
        <f t="shared" si="35"/>
        <v>0</v>
      </c>
      <c r="R192" s="25" t="b">
        <f>AND($L192="A",$C$5=Data!$G$24)</f>
        <v>0</v>
      </c>
      <c r="S192" s="25" t="b">
        <f>AND($L192="A",$C$5=Data!$G$23)</f>
        <v>0</v>
      </c>
      <c r="T192" s="55">
        <f t="shared" si="36"/>
        <v>0</v>
      </c>
      <c r="U192" s="55">
        <f t="shared" si="30"/>
        <v>0</v>
      </c>
      <c r="V192" s="25" t="b">
        <f>AND($L192="B",$C$6=Data!$G$24)</f>
        <v>0</v>
      </c>
      <c r="W192" s="25" t="b">
        <f>AND($L192="B",$C$6=Data!$G$23)</f>
        <v>0</v>
      </c>
      <c r="X192" s="55">
        <f t="shared" si="37"/>
        <v>0</v>
      </c>
      <c r="Y192" s="55">
        <f t="shared" si="31"/>
        <v>0</v>
      </c>
      <c r="Z192" s="25" t="b">
        <f>AND($L192="C",$C$7=Data!$G$24)</f>
        <v>0</v>
      </c>
      <c r="AA192" s="25" t="b">
        <f>AND($L192="C",$C$7=Data!$G$23)</f>
        <v>0</v>
      </c>
      <c r="AB192" s="55">
        <f t="shared" si="38"/>
        <v>0</v>
      </c>
      <c r="AC192" s="55">
        <f t="shared" si="32"/>
        <v>0</v>
      </c>
      <c r="AE192" s="55">
        <f t="shared" si="39"/>
        <v>0</v>
      </c>
      <c r="AG192" s="125" t="b">
        <f>OR(AND($C$5=Data!$G$24,K192="A"),AND($C$6=Data!$G$24,K192="B"),AND($C$7=Data!$G$24,K192="C"))*COUNTIFS(B:B,B192,K:K,K192,B:B,"&lt;&gt;"&amp;"",C:C,"&lt;&gt;"&amp;"")&gt;1</f>
        <v>0</v>
      </c>
      <c r="AH192" s="125" t="b">
        <f t="shared" si="40"/>
        <v>0</v>
      </c>
      <c r="AI192" s="55">
        <f t="shared" si="41"/>
        <v>0</v>
      </c>
    </row>
    <row r="193" spans="1:35" ht="30.75" customHeight="1" x14ac:dyDescent="0.25">
      <c r="A193" s="57"/>
      <c r="B193" s="57"/>
      <c r="C193" s="59"/>
      <c r="D193" s="119"/>
      <c r="E193" s="43"/>
      <c r="F193" s="43"/>
      <c r="G193" s="58"/>
      <c r="H193" s="123"/>
      <c r="I193" s="132"/>
      <c r="J193" s="135">
        <f t="shared" si="33"/>
        <v>0</v>
      </c>
      <c r="K193" s="64" t="str">
        <f t="shared" si="28"/>
        <v>0</v>
      </c>
      <c r="L193" s="65" t="str">
        <f t="shared" si="29"/>
        <v>0</v>
      </c>
      <c r="M193" s="55">
        <f>SUMIFS($J:$J,$C:$C,Data!$B$6,$B:$B,$B193)</f>
        <v>0</v>
      </c>
      <c r="N193" s="55">
        <f>SUMIFS($J:$J,$C:$C,Data!$B$7,$B:$B,$B193)</f>
        <v>0</v>
      </c>
      <c r="O193" s="55">
        <f>SUMIFS($J:$J,$C:$C,Data!$B$8,$B:$B,$B193)</f>
        <v>0</v>
      </c>
      <c r="P193" s="55">
        <f t="shared" si="34"/>
        <v>0</v>
      </c>
      <c r="Q193" s="55">
        <f t="shared" si="35"/>
        <v>0</v>
      </c>
      <c r="R193" s="25" t="b">
        <f>AND($L193="A",$C$5=Data!$G$24)</f>
        <v>0</v>
      </c>
      <c r="S193" s="25" t="b">
        <f>AND($L193="A",$C$5=Data!$G$23)</f>
        <v>0</v>
      </c>
      <c r="T193" s="55">
        <f t="shared" si="36"/>
        <v>0</v>
      </c>
      <c r="U193" s="55">
        <f t="shared" si="30"/>
        <v>0</v>
      </c>
      <c r="V193" s="25" t="b">
        <f>AND($L193="B",$C$6=Data!$G$24)</f>
        <v>0</v>
      </c>
      <c r="W193" s="25" t="b">
        <f>AND($L193="B",$C$6=Data!$G$23)</f>
        <v>0</v>
      </c>
      <c r="X193" s="55">
        <f t="shared" si="37"/>
        <v>0</v>
      </c>
      <c r="Y193" s="55">
        <f t="shared" si="31"/>
        <v>0</v>
      </c>
      <c r="Z193" s="25" t="b">
        <f>AND($L193="C",$C$7=Data!$G$24)</f>
        <v>0</v>
      </c>
      <c r="AA193" s="25" t="b">
        <f>AND($L193="C",$C$7=Data!$G$23)</f>
        <v>0</v>
      </c>
      <c r="AB193" s="55">
        <f t="shared" si="38"/>
        <v>0</v>
      </c>
      <c r="AC193" s="55">
        <f t="shared" si="32"/>
        <v>0</v>
      </c>
      <c r="AE193" s="55">
        <f t="shared" si="39"/>
        <v>0</v>
      </c>
      <c r="AG193" s="125" t="b">
        <f>OR(AND($C$5=Data!$G$24,K193="A"),AND($C$6=Data!$G$24,K193="B"),AND($C$7=Data!$G$24,K193="C"))*COUNTIFS(B:B,B193,K:K,K193,B:B,"&lt;&gt;"&amp;"",C:C,"&lt;&gt;"&amp;"")&gt;1</f>
        <v>0</v>
      </c>
      <c r="AH193" s="125" t="b">
        <f t="shared" si="40"/>
        <v>0</v>
      </c>
      <c r="AI193" s="55">
        <f t="shared" si="41"/>
        <v>0</v>
      </c>
    </row>
    <row r="194" spans="1:35" ht="30.75" customHeight="1" x14ac:dyDescent="0.25">
      <c r="A194" s="57"/>
      <c r="B194" s="57"/>
      <c r="C194" s="59"/>
      <c r="D194" s="119"/>
      <c r="E194" s="43"/>
      <c r="F194" s="43"/>
      <c r="G194" s="58"/>
      <c r="H194" s="123"/>
      <c r="I194" s="132"/>
      <c r="J194" s="135">
        <f t="shared" si="33"/>
        <v>0</v>
      </c>
      <c r="K194" s="64" t="str">
        <f t="shared" si="28"/>
        <v>0</v>
      </c>
      <c r="L194" s="65" t="str">
        <f t="shared" si="29"/>
        <v>0</v>
      </c>
      <c r="M194" s="55">
        <f>SUMIFS($J:$J,$C:$C,Data!$B$6,$B:$B,$B194)</f>
        <v>0</v>
      </c>
      <c r="N194" s="55">
        <f>SUMIFS($J:$J,$C:$C,Data!$B$7,$B:$B,$B194)</f>
        <v>0</v>
      </c>
      <c r="O194" s="55">
        <f>SUMIFS($J:$J,$C:$C,Data!$B$8,$B:$B,$B194)</f>
        <v>0</v>
      </c>
      <c r="P194" s="55">
        <f t="shared" si="34"/>
        <v>0</v>
      </c>
      <c r="Q194" s="55">
        <f t="shared" si="35"/>
        <v>0</v>
      </c>
      <c r="R194" s="25" t="b">
        <f>AND($L194="A",$C$5=Data!$G$24)</f>
        <v>0</v>
      </c>
      <c r="S194" s="25" t="b">
        <f>AND($L194="A",$C$5=Data!$G$23)</f>
        <v>0</v>
      </c>
      <c r="T194" s="55">
        <f t="shared" si="36"/>
        <v>0</v>
      </c>
      <c r="U194" s="55">
        <f t="shared" si="30"/>
        <v>0</v>
      </c>
      <c r="V194" s="25" t="b">
        <f>AND($L194="B",$C$6=Data!$G$24)</f>
        <v>0</v>
      </c>
      <c r="W194" s="25" t="b">
        <f>AND($L194="B",$C$6=Data!$G$23)</f>
        <v>0</v>
      </c>
      <c r="X194" s="55">
        <f t="shared" si="37"/>
        <v>0</v>
      </c>
      <c r="Y194" s="55">
        <f t="shared" si="31"/>
        <v>0</v>
      </c>
      <c r="Z194" s="25" t="b">
        <f>AND($L194="C",$C$7=Data!$G$24)</f>
        <v>0</v>
      </c>
      <c r="AA194" s="25" t="b">
        <f>AND($L194="C",$C$7=Data!$G$23)</f>
        <v>0</v>
      </c>
      <c r="AB194" s="55">
        <f t="shared" si="38"/>
        <v>0</v>
      </c>
      <c r="AC194" s="55">
        <f t="shared" si="32"/>
        <v>0</v>
      </c>
      <c r="AE194" s="55">
        <f t="shared" si="39"/>
        <v>0</v>
      </c>
      <c r="AG194" s="125" t="b">
        <f>OR(AND($C$5=Data!$G$24,K194="A"),AND($C$6=Data!$G$24,K194="B"),AND($C$7=Data!$G$24,K194="C"))*COUNTIFS(B:B,B194,K:K,K194,B:B,"&lt;&gt;"&amp;"",C:C,"&lt;&gt;"&amp;"")&gt;1</f>
        <v>0</v>
      </c>
      <c r="AH194" s="125" t="b">
        <f t="shared" si="40"/>
        <v>0</v>
      </c>
      <c r="AI194" s="55">
        <f t="shared" si="41"/>
        <v>0</v>
      </c>
    </row>
    <row r="195" spans="1:35" ht="30.75" customHeight="1" x14ac:dyDescent="0.25">
      <c r="A195" s="57"/>
      <c r="B195" s="57"/>
      <c r="C195" s="59"/>
      <c r="D195" s="119"/>
      <c r="E195" s="43"/>
      <c r="F195" s="43"/>
      <c r="G195" s="58"/>
      <c r="H195" s="123"/>
      <c r="I195" s="132"/>
      <c r="J195" s="135">
        <f t="shared" si="33"/>
        <v>0</v>
      </c>
      <c r="K195" s="64" t="str">
        <f t="shared" si="28"/>
        <v>0</v>
      </c>
      <c r="L195" s="65" t="str">
        <f t="shared" si="29"/>
        <v>0</v>
      </c>
      <c r="M195" s="55">
        <f>SUMIFS($J:$J,$C:$C,Data!$B$6,$B:$B,$B195)</f>
        <v>0</v>
      </c>
      <c r="N195" s="55">
        <f>SUMIFS($J:$J,$C:$C,Data!$B$7,$B:$B,$B195)</f>
        <v>0</v>
      </c>
      <c r="O195" s="55">
        <f>SUMIFS($J:$J,$C:$C,Data!$B$8,$B:$B,$B195)</f>
        <v>0</v>
      </c>
      <c r="P195" s="55">
        <f t="shared" si="34"/>
        <v>0</v>
      </c>
      <c r="Q195" s="55">
        <f t="shared" si="35"/>
        <v>0</v>
      </c>
      <c r="R195" s="25" t="b">
        <f>AND($L195="A",$C$5=Data!$G$24)</f>
        <v>0</v>
      </c>
      <c r="S195" s="25" t="b">
        <f>AND($L195="A",$C$5=Data!$G$23)</f>
        <v>0</v>
      </c>
      <c r="T195" s="55">
        <f t="shared" si="36"/>
        <v>0</v>
      </c>
      <c r="U195" s="55">
        <f t="shared" si="30"/>
        <v>0</v>
      </c>
      <c r="V195" s="25" t="b">
        <f>AND($L195="B",$C$6=Data!$G$24)</f>
        <v>0</v>
      </c>
      <c r="W195" s="25" t="b">
        <f>AND($L195="B",$C$6=Data!$G$23)</f>
        <v>0</v>
      </c>
      <c r="X195" s="55">
        <f t="shared" si="37"/>
        <v>0</v>
      </c>
      <c r="Y195" s="55">
        <f t="shared" si="31"/>
        <v>0</v>
      </c>
      <c r="Z195" s="25" t="b">
        <f>AND($L195="C",$C$7=Data!$G$24)</f>
        <v>0</v>
      </c>
      <c r="AA195" s="25" t="b">
        <f>AND($L195="C",$C$7=Data!$G$23)</f>
        <v>0</v>
      </c>
      <c r="AB195" s="55">
        <f t="shared" si="38"/>
        <v>0</v>
      </c>
      <c r="AC195" s="55">
        <f t="shared" si="32"/>
        <v>0</v>
      </c>
      <c r="AE195" s="55">
        <f t="shared" si="39"/>
        <v>0</v>
      </c>
      <c r="AG195" s="125" t="b">
        <f>OR(AND($C$5=Data!$G$24,K195="A"),AND($C$6=Data!$G$24,K195="B"),AND($C$7=Data!$G$24,K195="C"))*COUNTIFS(B:B,B195,K:K,K195,B:B,"&lt;&gt;"&amp;"",C:C,"&lt;&gt;"&amp;"")&gt;1</f>
        <v>0</v>
      </c>
      <c r="AH195" s="125" t="b">
        <f t="shared" si="40"/>
        <v>0</v>
      </c>
      <c r="AI195" s="55">
        <f t="shared" si="41"/>
        <v>0</v>
      </c>
    </row>
    <row r="196" spans="1:35" ht="30.75" customHeight="1" x14ac:dyDescent="0.25">
      <c r="A196" s="57"/>
      <c r="B196" s="57"/>
      <c r="C196" s="59"/>
      <c r="D196" s="119"/>
      <c r="E196" s="43"/>
      <c r="F196" s="43"/>
      <c r="G196" s="58"/>
      <c r="H196" s="123"/>
      <c r="I196" s="132"/>
      <c r="J196" s="135">
        <f t="shared" si="33"/>
        <v>0</v>
      </c>
      <c r="K196" s="64" t="str">
        <f t="shared" si="28"/>
        <v>0</v>
      </c>
      <c r="L196" s="65" t="str">
        <f t="shared" si="29"/>
        <v>0</v>
      </c>
      <c r="M196" s="55">
        <f>SUMIFS($J:$J,$C:$C,Data!$B$6,$B:$B,$B196)</f>
        <v>0</v>
      </c>
      <c r="N196" s="55">
        <f>SUMIFS($J:$J,$C:$C,Data!$B$7,$B:$B,$B196)</f>
        <v>0</v>
      </c>
      <c r="O196" s="55">
        <f>SUMIFS($J:$J,$C:$C,Data!$B$8,$B:$B,$B196)</f>
        <v>0</v>
      </c>
      <c r="P196" s="55">
        <f t="shared" si="34"/>
        <v>0</v>
      </c>
      <c r="Q196" s="55">
        <f t="shared" si="35"/>
        <v>0</v>
      </c>
      <c r="R196" s="25" t="b">
        <f>AND($L196="A",$C$5=Data!$G$24)</f>
        <v>0</v>
      </c>
      <c r="S196" s="25" t="b">
        <f>AND($L196="A",$C$5=Data!$G$23)</f>
        <v>0</v>
      </c>
      <c r="T196" s="55">
        <f t="shared" si="36"/>
        <v>0</v>
      </c>
      <c r="U196" s="55">
        <f t="shared" si="30"/>
        <v>0</v>
      </c>
      <c r="V196" s="25" t="b">
        <f>AND($L196="B",$C$6=Data!$G$24)</f>
        <v>0</v>
      </c>
      <c r="W196" s="25" t="b">
        <f>AND($L196="B",$C$6=Data!$G$23)</f>
        <v>0</v>
      </c>
      <c r="X196" s="55">
        <f t="shared" si="37"/>
        <v>0</v>
      </c>
      <c r="Y196" s="55">
        <f t="shared" si="31"/>
        <v>0</v>
      </c>
      <c r="Z196" s="25" t="b">
        <f>AND($L196="C",$C$7=Data!$G$24)</f>
        <v>0</v>
      </c>
      <c r="AA196" s="25" t="b">
        <f>AND($L196="C",$C$7=Data!$G$23)</f>
        <v>0</v>
      </c>
      <c r="AB196" s="55">
        <f t="shared" si="38"/>
        <v>0</v>
      </c>
      <c r="AC196" s="55">
        <f t="shared" si="32"/>
        <v>0</v>
      </c>
      <c r="AE196" s="55">
        <f t="shared" si="39"/>
        <v>0</v>
      </c>
      <c r="AG196" s="125" t="b">
        <f>OR(AND($C$5=Data!$G$24,K196="A"),AND($C$6=Data!$G$24,K196="B"),AND($C$7=Data!$G$24,K196="C"))*COUNTIFS(B:B,B196,K:K,K196,B:B,"&lt;&gt;"&amp;"",C:C,"&lt;&gt;"&amp;"")&gt;1</f>
        <v>0</v>
      </c>
      <c r="AH196" s="125" t="b">
        <f t="shared" si="40"/>
        <v>0</v>
      </c>
      <c r="AI196" s="55">
        <f t="shared" si="41"/>
        <v>0</v>
      </c>
    </row>
    <row r="197" spans="1:35" ht="30.75" customHeight="1" x14ac:dyDescent="0.25">
      <c r="A197" s="57"/>
      <c r="B197" s="57"/>
      <c r="C197" s="59"/>
      <c r="D197" s="119"/>
      <c r="E197" s="43"/>
      <c r="F197" s="43"/>
      <c r="G197" s="58"/>
      <c r="H197" s="123"/>
      <c r="I197" s="132"/>
      <c r="J197" s="135">
        <f t="shared" si="33"/>
        <v>0</v>
      </c>
      <c r="K197" s="64" t="str">
        <f t="shared" si="28"/>
        <v>0</v>
      </c>
      <c r="L197" s="65" t="str">
        <f t="shared" si="29"/>
        <v>0</v>
      </c>
      <c r="M197" s="55">
        <f>SUMIFS($J:$J,$C:$C,Data!$B$6,$B:$B,$B197)</f>
        <v>0</v>
      </c>
      <c r="N197" s="55">
        <f>SUMIFS($J:$J,$C:$C,Data!$B$7,$B:$B,$B197)</f>
        <v>0</v>
      </c>
      <c r="O197" s="55">
        <f>SUMIFS($J:$J,$C:$C,Data!$B$8,$B:$B,$B197)</f>
        <v>0</v>
      </c>
      <c r="P197" s="55">
        <f t="shared" si="34"/>
        <v>0</v>
      </c>
      <c r="Q197" s="55">
        <f t="shared" si="35"/>
        <v>0</v>
      </c>
      <c r="R197" s="25" t="b">
        <f>AND($L197="A",$C$5=Data!$G$24)</f>
        <v>0</v>
      </c>
      <c r="S197" s="25" t="b">
        <f>AND($L197="A",$C$5=Data!$G$23)</f>
        <v>0</v>
      </c>
      <c r="T197" s="55">
        <f t="shared" si="36"/>
        <v>0</v>
      </c>
      <c r="U197" s="55">
        <f t="shared" si="30"/>
        <v>0</v>
      </c>
      <c r="V197" s="25" t="b">
        <f>AND($L197="B",$C$6=Data!$G$24)</f>
        <v>0</v>
      </c>
      <c r="W197" s="25" t="b">
        <f>AND($L197="B",$C$6=Data!$G$23)</f>
        <v>0</v>
      </c>
      <c r="X197" s="55">
        <f t="shared" si="37"/>
        <v>0</v>
      </c>
      <c r="Y197" s="55">
        <f t="shared" si="31"/>
        <v>0</v>
      </c>
      <c r="Z197" s="25" t="b">
        <f>AND($L197="C",$C$7=Data!$G$24)</f>
        <v>0</v>
      </c>
      <c r="AA197" s="25" t="b">
        <f>AND($L197="C",$C$7=Data!$G$23)</f>
        <v>0</v>
      </c>
      <c r="AB197" s="55">
        <f t="shared" si="38"/>
        <v>0</v>
      </c>
      <c r="AC197" s="55">
        <f t="shared" si="32"/>
        <v>0</v>
      </c>
      <c r="AE197" s="55">
        <f t="shared" si="39"/>
        <v>0</v>
      </c>
      <c r="AG197" s="125" t="b">
        <f>OR(AND($C$5=Data!$G$24,K197="A"),AND($C$6=Data!$G$24,K197="B"),AND($C$7=Data!$G$24,K197="C"))*COUNTIFS(B:B,B197,K:K,K197,B:B,"&lt;&gt;"&amp;"",C:C,"&lt;&gt;"&amp;"")&gt;1</f>
        <v>0</v>
      </c>
      <c r="AH197" s="125" t="b">
        <f t="shared" si="40"/>
        <v>0</v>
      </c>
      <c r="AI197" s="55">
        <f t="shared" si="41"/>
        <v>0</v>
      </c>
    </row>
    <row r="198" spans="1:35" ht="30.75" customHeight="1" x14ac:dyDescent="0.25">
      <c r="A198" s="57"/>
      <c r="B198" s="57"/>
      <c r="C198" s="59"/>
      <c r="D198" s="119"/>
      <c r="E198" s="43"/>
      <c r="F198" s="43"/>
      <c r="G198" s="58"/>
      <c r="H198" s="123"/>
      <c r="I198" s="132"/>
      <c r="J198" s="135">
        <f t="shared" si="33"/>
        <v>0</v>
      </c>
      <c r="K198" s="64" t="str">
        <f t="shared" si="28"/>
        <v>0</v>
      </c>
      <c r="L198" s="65" t="str">
        <f t="shared" si="29"/>
        <v>0</v>
      </c>
      <c r="M198" s="55">
        <f>SUMIFS($J:$J,$C:$C,Data!$B$6,$B:$B,$B198)</f>
        <v>0</v>
      </c>
      <c r="N198" s="55">
        <f>SUMIFS($J:$J,$C:$C,Data!$B$7,$B:$B,$B198)</f>
        <v>0</v>
      </c>
      <c r="O198" s="55">
        <f>SUMIFS($J:$J,$C:$C,Data!$B$8,$B:$B,$B198)</f>
        <v>0</v>
      </c>
      <c r="P198" s="55">
        <f t="shared" si="34"/>
        <v>0</v>
      </c>
      <c r="Q198" s="55">
        <f t="shared" si="35"/>
        <v>0</v>
      </c>
      <c r="R198" s="25" t="b">
        <f>AND($L198="A",$C$5=Data!$G$24)</f>
        <v>0</v>
      </c>
      <c r="S198" s="25" t="b">
        <f>AND($L198="A",$C$5=Data!$G$23)</f>
        <v>0</v>
      </c>
      <c r="T198" s="55">
        <f t="shared" si="36"/>
        <v>0</v>
      </c>
      <c r="U198" s="55">
        <f t="shared" si="30"/>
        <v>0</v>
      </c>
      <c r="V198" s="25" t="b">
        <f>AND($L198="B",$C$6=Data!$G$24)</f>
        <v>0</v>
      </c>
      <c r="W198" s="25" t="b">
        <f>AND($L198="B",$C$6=Data!$G$23)</f>
        <v>0</v>
      </c>
      <c r="X198" s="55">
        <f t="shared" si="37"/>
        <v>0</v>
      </c>
      <c r="Y198" s="55">
        <f t="shared" si="31"/>
        <v>0</v>
      </c>
      <c r="Z198" s="25" t="b">
        <f>AND($L198="C",$C$7=Data!$G$24)</f>
        <v>0</v>
      </c>
      <c r="AA198" s="25" t="b">
        <f>AND($L198="C",$C$7=Data!$G$23)</f>
        <v>0</v>
      </c>
      <c r="AB198" s="55">
        <f t="shared" si="38"/>
        <v>0</v>
      </c>
      <c r="AC198" s="55">
        <f t="shared" si="32"/>
        <v>0</v>
      </c>
      <c r="AE198" s="55">
        <f t="shared" si="39"/>
        <v>0</v>
      </c>
      <c r="AG198" s="125" t="b">
        <f>OR(AND($C$5=Data!$G$24,K198="A"),AND($C$6=Data!$G$24,K198="B"),AND($C$7=Data!$G$24,K198="C"))*COUNTIFS(B:B,B198,K:K,K198,B:B,"&lt;&gt;"&amp;"",C:C,"&lt;&gt;"&amp;"")&gt;1</f>
        <v>0</v>
      </c>
      <c r="AH198" s="125" t="b">
        <f t="shared" si="40"/>
        <v>0</v>
      </c>
      <c r="AI198" s="55">
        <f t="shared" si="41"/>
        <v>0</v>
      </c>
    </row>
    <row r="199" spans="1:35" ht="30.75" customHeight="1" x14ac:dyDescent="0.25">
      <c r="A199" s="57"/>
      <c r="B199" s="57"/>
      <c r="C199" s="59"/>
      <c r="D199" s="119"/>
      <c r="E199" s="43"/>
      <c r="F199" s="43"/>
      <c r="G199" s="58"/>
      <c r="H199" s="123"/>
      <c r="I199" s="132"/>
      <c r="J199" s="135">
        <f t="shared" si="33"/>
        <v>0</v>
      </c>
      <c r="K199" s="64" t="str">
        <f t="shared" si="28"/>
        <v>0</v>
      </c>
      <c r="L199" s="65" t="str">
        <f t="shared" si="29"/>
        <v>0</v>
      </c>
      <c r="M199" s="55">
        <f>SUMIFS($J:$J,$C:$C,Data!$B$6,$B:$B,$B199)</f>
        <v>0</v>
      </c>
      <c r="N199" s="55">
        <f>SUMIFS($J:$J,$C:$C,Data!$B$7,$B:$B,$B199)</f>
        <v>0</v>
      </c>
      <c r="O199" s="55">
        <f>SUMIFS($J:$J,$C:$C,Data!$B$8,$B:$B,$B199)</f>
        <v>0</v>
      </c>
      <c r="P199" s="55">
        <f t="shared" si="34"/>
        <v>0</v>
      </c>
      <c r="Q199" s="55">
        <f t="shared" si="35"/>
        <v>0</v>
      </c>
      <c r="R199" s="25" t="b">
        <f>AND($L199="A",$C$5=Data!$G$24)</f>
        <v>0</v>
      </c>
      <c r="S199" s="25" t="b">
        <f>AND($L199="A",$C$5=Data!$G$23)</f>
        <v>0</v>
      </c>
      <c r="T199" s="55">
        <f t="shared" si="36"/>
        <v>0</v>
      </c>
      <c r="U199" s="55">
        <f t="shared" si="30"/>
        <v>0</v>
      </c>
      <c r="V199" s="25" t="b">
        <f>AND($L199="B",$C$6=Data!$G$24)</f>
        <v>0</v>
      </c>
      <c r="W199" s="25" t="b">
        <f>AND($L199="B",$C$6=Data!$G$23)</f>
        <v>0</v>
      </c>
      <c r="X199" s="55">
        <f t="shared" si="37"/>
        <v>0</v>
      </c>
      <c r="Y199" s="55">
        <f t="shared" si="31"/>
        <v>0</v>
      </c>
      <c r="Z199" s="25" t="b">
        <f>AND($L199="C",$C$7=Data!$G$24)</f>
        <v>0</v>
      </c>
      <c r="AA199" s="25" t="b">
        <f>AND($L199="C",$C$7=Data!$G$23)</f>
        <v>0</v>
      </c>
      <c r="AB199" s="55">
        <f t="shared" si="38"/>
        <v>0</v>
      </c>
      <c r="AC199" s="55">
        <f t="shared" si="32"/>
        <v>0</v>
      </c>
      <c r="AE199" s="55">
        <f t="shared" si="39"/>
        <v>0</v>
      </c>
      <c r="AG199" s="125" t="b">
        <f>OR(AND($C$5=Data!$G$24,K199="A"),AND($C$6=Data!$G$24,K199="B"),AND($C$7=Data!$G$24,K199="C"))*COUNTIFS(B:B,B199,K:K,K199,B:B,"&lt;&gt;"&amp;"",C:C,"&lt;&gt;"&amp;"")&gt;1</f>
        <v>0</v>
      </c>
      <c r="AH199" s="125" t="b">
        <f t="shared" si="40"/>
        <v>0</v>
      </c>
      <c r="AI199" s="55">
        <f t="shared" si="41"/>
        <v>0</v>
      </c>
    </row>
    <row r="200" spans="1:35" ht="30.75" customHeight="1" x14ac:dyDescent="0.25">
      <c r="A200" s="57"/>
      <c r="B200" s="57"/>
      <c r="C200" s="59"/>
      <c r="D200" s="119"/>
      <c r="E200" s="43"/>
      <c r="F200" s="43"/>
      <c r="G200" s="58"/>
      <c r="H200" s="123"/>
      <c r="I200" s="132"/>
      <c r="J200" s="135">
        <f t="shared" si="33"/>
        <v>0</v>
      </c>
      <c r="K200" s="64" t="str">
        <f t="shared" si="28"/>
        <v>0</v>
      </c>
      <c r="L200" s="65" t="str">
        <f t="shared" si="29"/>
        <v>0</v>
      </c>
      <c r="M200" s="55">
        <f>SUMIFS($J:$J,$C:$C,Data!$B$6,$B:$B,$B200)</f>
        <v>0</v>
      </c>
      <c r="N200" s="55">
        <f>SUMIFS($J:$J,$C:$C,Data!$B$7,$B:$B,$B200)</f>
        <v>0</v>
      </c>
      <c r="O200" s="55">
        <f>SUMIFS($J:$J,$C:$C,Data!$B$8,$B:$B,$B200)</f>
        <v>0</v>
      </c>
      <c r="P200" s="55">
        <f t="shared" si="34"/>
        <v>0</v>
      </c>
      <c r="Q200" s="55">
        <f t="shared" si="35"/>
        <v>0</v>
      </c>
      <c r="R200" s="25" t="b">
        <f>AND($L200="A",$C$5=Data!$G$24)</f>
        <v>0</v>
      </c>
      <c r="S200" s="25" t="b">
        <f>AND($L200="A",$C$5=Data!$G$23)</f>
        <v>0</v>
      </c>
      <c r="T200" s="55">
        <f t="shared" si="36"/>
        <v>0</v>
      </c>
      <c r="U200" s="55">
        <f t="shared" si="30"/>
        <v>0</v>
      </c>
      <c r="V200" s="25" t="b">
        <f>AND($L200="B",$C$6=Data!$G$24)</f>
        <v>0</v>
      </c>
      <c r="W200" s="25" t="b">
        <f>AND($L200="B",$C$6=Data!$G$23)</f>
        <v>0</v>
      </c>
      <c r="X200" s="55">
        <f t="shared" si="37"/>
        <v>0</v>
      </c>
      <c r="Y200" s="55">
        <f t="shared" si="31"/>
        <v>0</v>
      </c>
      <c r="Z200" s="25" t="b">
        <f>AND($L200="C",$C$7=Data!$G$24)</f>
        <v>0</v>
      </c>
      <c r="AA200" s="25" t="b">
        <f>AND($L200="C",$C$7=Data!$G$23)</f>
        <v>0</v>
      </c>
      <c r="AB200" s="55">
        <f t="shared" si="38"/>
        <v>0</v>
      </c>
      <c r="AC200" s="55">
        <f t="shared" si="32"/>
        <v>0</v>
      </c>
      <c r="AE200" s="55">
        <f t="shared" si="39"/>
        <v>0</v>
      </c>
      <c r="AG200" s="125" t="b">
        <f>OR(AND($C$5=Data!$G$24,K200="A"),AND($C$6=Data!$G$24,K200="B"),AND($C$7=Data!$G$24,K200="C"))*COUNTIFS(B:B,B200,K:K,K200,B:B,"&lt;&gt;"&amp;"",C:C,"&lt;&gt;"&amp;"")&gt;1</f>
        <v>0</v>
      </c>
      <c r="AH200" s="125" t="b">
        <f t="shared" si="40"/>
        <v>0</v>
      </c>
      <c r="AI200" s="55">
        <f t="shared" si="41"/>
        <v>0</v>
      </c>
    </row>
    <row r="201" spans="1:35" ht="30.75" customHeight="1" x14ac:dyDescent="0.25">
      <c r="A201" s="57"/>
      <c r="B201" s="57"/>
      <c r="C201" s="59"/>
      <c r="D201" s="119"/>
      <c r="E201" s="43"/>
      <c r="F201" s="43"/>
      <c r="G201" s="58"/>
      <c r="H201" s="123"/>
      <c r="I201" s="132"/>
      <c r="J201" s="135">
        <f t="shared" si="33"/>
        <v>0</v>
      </c>
      <c r="K201" s="64" t="str">
        <f t="shared" si="28"/>
        <v>0</v>
      </c>
      <c r="L201" s="65" t="str">
        <f t="shared" si="29"/>
        <v>0</v>
      </c>
      <c r="M201" s="55">
        <f>SUMIFS($J:$J,$C:$C,Data!$B$6,$B:$B,$B201)</f>
        <v>0</v>
      </c>
      <c r="N201" s="55">
        <f>SUMIFS($J:$J,$C:$C,Data!$B$7,$B:$B,$B201)</f>
        <v>0</v>
      </c>
      <c r="O201" s="55">
        <f>SUMIFS($J:$J,$C:$C,Data!$B$8,$B:$B,$B201)</f>
        <v>0</v>
      </c>
      <c r="P201" s="55">
        <f t="shared" si="34"/>
        <v>0</v>
      </c>
      <c r="Q201" s="55">
        <f t="shared" si="35"/>
        <v>0</v>
      </c>
      <c r="R201" s="25" t="b">
        <f>AND($L201="A",$C$5=Data!$G$24)</f>
        <v>0</v>
      </c>
      <c r="S201" s="25" t="b">
        <f>AND($L201="A",$C$5=Data!$G$23)</f>
        <v>0</v>
      </c>
      <c r="T201" s="55">
        <f t="shared" si="36"/>
        <v>0</v>
      </c>
      <c r="U201" s="55">
        <f t="shared" si="30"/>
        <v>0</v>
      </c>
      <c r="V201" s="25" t="b">
        <f>AND($L201="B",$C$6=Data!$G$24)</f>
        <v>0</v>
      </c>
      <c r="W201" s="25" t="b">
        <f>AND($L201="B",$C$6=Data!$G$23)</f>
        <v>0</v>
      </c>
      <c r="X201" s="55">
        <f t="shared" si="37"/>
        <v>0</v>
      </c>
      <c r="Y201" s="55">
        <f t="shared" si="31"/>
        <v>0</v>
      </c>
      <c r="Z201" s="25" t="b">
        <f>AND($L201="C",$C$7=Data!$G$24)</f>
        <v>0</v>
      </c>
      <c r="AA201" s="25" t="b">
        <f>AND($L201="C",$C$7=Data!$G$23)</f>
        <v>0</v>
      </c>
      <c r="AB201" s="55">
        <f t="shared" si="38"/>
        <v>0</v>
      </c>
      <c r="AC201" s="55">
        <f t="shared" si="32"/>
        <v>0</v>
      </c>
      <c r="AE201" s="55">
        <f t="shared" si="39"/>
        <v>0</v>
      </c>
      <c r="AG201" s="125" t="b">
        <f>OR(AND($C$5=Data!$G$24,K201="A"),AND($C$6=Data!$G$24,K201="B"),AND($C$7=Data!$G$24,K201="C"))*COUNTIFS(B:B,B201,K:K,K201,B:B,"&lt;&gt;"&amp;"",C:C,"&lt;&gt;"&amp;"")&gt;1</f>
        <v>0</v>
      </c>
      <c r="AH201" s="125" t="b">
        <f t="shared" si="40"/>
        <v>0</v>
      </c>
      <c r="AI201" s="55">
        <f t="shared" si="41"/>
        <v>0</v>
      </c>
    </row>
    <row r="202" spans="1:35" ht="30.75" customHeight="1" x14ac:dyDescent="0.25">
      <c r="A202" s="57"/>
      <c r="B202" s="57"/>
      <c r="C202" s="59"/>
      <c r="D202" s="119"/>
      <c r="E202" s="43"/>
      <c r="F202" s="43"/>
      <c r="G202" s="58"/>
      <c r="H202" s="123"/>
      <c r="I202" s="132"/>
      <c r="J202" s="135">
        <f t="shared" si="33"/>
        <v>0</v>
      </c>
      <c r="K202" s="64" t="str">
        <f t="shared" ref="K202:K208" si="42">IF(C202&lt;&gt;"",VLOOKUP(C202,budgetLine11ext,2,FALSE),"0")</f>
        <v>0</v>
      </c>
      <c r="L202" s="65" t="str">
        <f t="shared" ref="L202:L208" si="43">IF(C202&lt;&gt;"",VLOOKUP(C202,budgetLine11ext,3,FALSE),"0")</f>
        <v>0</v>
      </c>
      <c r="M202" s="55">
        <f>SUMIFS($J:$J,$C:$C,Data!$B$6,$B:$B,$B202)</f>
        <v>0</v>
      </c>
      <c r="N202" s="55">
        <f>SUMIFS($J:$J,$C:$C,Data!$B$7,$B:$B,$B202)</f>
        <v>0</v>
      </c>
      <c r="O202" s="55">
        <f>SUMIFS($J:$J,$C:$C,Data!$B$8,$B:$B,$B202)</f>
        <v>0</v>
      </c>
      <c r="P202" s="55">
        <f t="shared" si="34"/>
        <v>0</v>
      </c>
      <c r="Q202" s="55">
        <f t="shared" si="35"/>
        <v>0</v>
      </c>
      <c r="R202" s="25" t="b">
        <f>AND($L202="A",$C$5=Data!$G$24)</f>
        <v>0</v>
      </c>
      <c r="S202" s="25" t="b">
        <f>AND($L202="A",$C$5=Data!$G$23)</f>
        <v>0</v>
      </c>
      <c r="T202" s="55">
        <f t="shared" si="36"/>
        <v>0</v>
      </c>
      <c r="U202" s="55">
        <f t="shared" ref="U202:U208" si="44">IF(R202,P202*$D$5,0)</f>
        <v>0</v>
      </c>
      <c r="V202" s="25" t="b">
        <f>AND($L202="B",$C$6=Data!$G$24)</f>
        <v>0</v>
      </c>
      <c r="W202" s="25" t="b">
        <f>AND($L202="B",$C$6=Data!$G$23)</f>
        <v>0</v>
      </c>
      <c r="X202" s="55">
        <f t="shared" si="37"/>
        <v>0</v>
      </c>
      <c r="Y202" s="55">
        <f t="shared" ref="Y202:Y208" si="45">IF(V202,Q202*$D$6,0)</f>
        <v>0</v>
      </c>
      <c r="Z202" s="25" t="b">
        <f>AND($L202="C",$C$7=Data!$G$24)</f>
        <v>0</v>
      </c>
      <c r="AA202" s="25" t="b">
        <f>AND($L202="C",$C$7=Data!$G$23)</f>
        <v>0</v>
      </c>
      <c r="AB202" s="55">
        <f t="shared" si="38"/>
        <v>0</v>
      </c>
      <c r="AC202" s="55">
        <f t="shared" ref="AC202:AC208" si="46">IF(Z202,Q202*$D$7,0)</f>
        <v>0</v>
      </c>
      <c r="AE202" s="55">
        <f t="shared" si="39"/>
        <v>0</v>
      </c>
      <c r="AG202" s="125" t="b">
        <f>OR(AND($C$5=Data!$G$24,K202="A"),AND($C$6=Data!$G$24,K202="B"),AND($C$7=Data!$G$24,K202="C"))*COUNTIFS(B:B,B202,K:K,K202,B:B,"&lt;&gt;"&amp;"",C:C,"&lt;&gt;"&amp;"")&gt;1</f>
        <v>0</v>
      </c>
      <c r="AH202" s="125" t="b">
        <f t="shared" si="40"/>
        <v>0</v>
      </c>
      <c r="AI202" s="55">
        <f t="shared" si="41"/>
        <v>0</v>
      </c>
    </row>
    <row r="203" spans="1:35" ht="30.75" customHeight="1" x14ac:dyDescent="0.25">
      <c r="A203" s="57"/>
      <c r="B203" s="57"/>
      <c r="C203" s="59"/>
      <c r="D203" s="119"/>
      <c r="E203" s="43"/>
      <c r="F203" s="43"/>
      <c r="G203" s="58"/>
      <c r="H203" s="123"/>
      <c r="I203" s="132"/>
      <c r="J203" s="135">
        <f t="shared" ref="J203:J208" si="47">AI203</f>
        <v>0</v>
      </c>
      <c r="K203" s="64" t="str">
        <f t="shared" si="42"/>
        <v>0</v>
      </c>
      <c r="L203" s="65" t="str">
        <f t="shared" si="43"/>
        <v>0</v>
      </c>
      <c r="M203" s="55">
        <f>SUMIFS($J:$J,$C:$C,Data!$B$6,$B:$B,$B203)</f>
        <v>0</v>
      </c>
      <c r="N203" s="55">
        <f>SUMIFS($J:$J,$C:$C,Data!$B$7,$B:$B,$B203)</f>
        <v>0</v>
      </c>
      <c r="O203" s="55">
        <f>SUMIFS($J:$J,$C:$C,Data!$B$8,$B:$B,$B203)</f>
        <v>0</v>
      </c>
      <c r="P203" s="55">
        <f t="shared" ref="P203:P208" si="48">M203+N203+O203</f>
        <v>0</v>
      </c>
      <c r="Q203" s="55">
        <f t="shared" ref="Q203:Q208" si="49">SUMIFS(J:J,L:L,"A*",B:B,B203)</f>
        <v>0</v>
      </c>
      <c r="R203" s="25" t="b">
        <f>AND($L203="A",$C$5=Data!$G$24)</f>
        <v>0</v>
      </c>
      <c r="S203" s="25" t="b">
        <f>AND($L203="A",$C$5=Data!$G$23)</f>
        <v>0</v>
      </c>
      <c r="T203" s="55">
        <f t="shared" ref="T203:T208" si="50">IF(S203,$G203*$H203*$I203,0)</f>
        <v>0</v>
      </c>
      <c r="U203" s="55">
        <f t="shared" si="44"/>
        <v>0</v>
      </c>
      <c r="V203" s="25" t="b">
        <f>AND($L203="B",$C$6=Data!$G$24)</f>
        <v>0</v>
      </c>
      <c r="W203" s="25" t="b">
        <f>AND($L203="B",$C$6=Data!$G$23)</f>
        <v>0</v>
      </c>
      <c r="X203" s="55">
        <f t="shared" ref="X203:X208" si="51">IF(W203,$G203*$I203,0)</f>
        <v>0</v>
      </c>
      <c r="Y203" s="55">
        <f t="shared" si="45"/>
        <v>0</v>
      </c>
      <c r="Z203" s="25" t="b">
        <f>AND($L203="C",$C$7=Data!$G$24)</f>
        <v>0</v>
      </c>
      <c r="AA203" s="25" t="b">
        <f>AND($L203="C",$C$7=Data!$G$23)</f>
        <v>0</v>
      </c>
      <c r="AB203" s="55">
        <f t="shared" ref="AB203:AB208" si="52">IF(AA203,$G203*$H203*$I203,0)</f>
        <v>0</v>
      </c>
      <c r="AC203" s="55">
        <f t="shared" si="46"/>
        <v>0</v>
      </c>
      <c r="AE203" s="55">
        <f t="shared" ref="AE203:AE208" si="53">IF(OR(L203="D",L203="E",L203="F"),$G203*$I203,0)</f>
        <v>0</v>
      </c>
      <c r="AG203" s="125" t="b">
        <f>OR(AND($C$5=Data!$G$24,K203="A"),AND($C$6=Data!$G$24,K203="B"),AND($C$7=Data!$G$24,K203="C"))*COUNTIFS(B:B,B203,K:K,K203,B:B,"&lt;&gt;"&amp;"",C:C,"&lt;&gt;"&amp;"")&gt;1</f>
        <v>0</v>
      </c>
      <c r="AH203" s="125" t="b">
        <f t="shared" ref="AH203:AH208" si="54">AND(AND(A203&lt;&gt;"",B203&lt;&gt;""),RIGHT(A203,1)&lt;&gt;MID(B203,3,1))</f>
        <v>0</v>
      </c>
      <c r="AI203" s="55">
        <f t="shared" ref="AI203:AI208" si="55">T203+U203+X203+Y203+AB203+AC203+AE203</f>
        <v>0</v>
      </c>
    </row>
    <row r="204" spans="1:35" ht="30.75" customHeight="1" x14ac:dyDescent="0.25">
      <c r="A204" s="57"/>
      <c r="B204" s="57"/>
      <c r="C204" s="59"/>
      <c r="D204" s="119"/>
      <c r="E204" s="43"/>
      <c r="F204" s="43"/>
      <c r="G204" s="58"/>
      <c r="H204" s="123"/>
      <c r="I204" s="132"/>
      <c r="J204" s="135">
        <f t="shared" si="47"/>
        <v>0</v>
      </c>
      <c r="K204" s="64" t="str">
        <f t="shared" si="42"/>
        <v>0</v>
      </c>
      <c r="L204" s="65" t="str">
        <f t="shared" si="43"/>
        <v>0</v>
      </c>
      <c r="M204" s="55">
        <f>SUMIFS($J:$J,$C:$C,Data!$B$6,$B:$B,$B204)</f>
        <v>0</v>
      </c>
      <c r="N204" s="55">
        <f>SUMIFS($J:$J,$C:$C,Data!$B$7,$B:$B,$B204)</f>
        <v>0</v>
      </c>
      <c r="O204" s="55">
        <f>SUMIFS($J:$J,$C:$C,Data!$B$8,$B:$B,$B204)</f>
        <v>0</v>
      </c>
      <c r="P204" s="55">
        <f t="shared" si="48"/>
        <v>0</v>
      </c>
      <c r="Q204" s="55">
        <f t="shared" si="49"/>
        <v>0</v>
      </c>
      <c r="R204" s="25" t="b">
        <f>AND($L204="A",$C$5=Data!$G$24)</f>
        <v>0</v>
      </c>
      <c r="S204" s="25" t="b">
        <f>AND($L204="A",$C$5=Data!$G$23)</f>
        <v>0</v>
      </c>
      <c r="T204" s="55">
        <f t="shared" si="50"/>
        <v>0</v>
      </c>
      <c r="U204" s="55">
        <f t="shared" si="44"/>
        <v>0</v>
      </c>
      <c r="V204" s="25" t="b">
        <f>AND($L204="B",$C$6=Data!$G$24)</f>
        <v>0</v>
      </c>
      <c r="W204" s="25" t="b">
        <f>AND($L204="B",$C$6=Data!$G$23)</f>
        <v>0</v>
      </c>
      <c r="X204" s="55">
        <f t="shared" si="51"/>
        <v>0</v>
      </c>
      <c r="Y204" s="55">
        <f t="shared" si="45"/>
        <v>0</v>
      </c>
      <c r="Z204" s="25" t="b">
        <f>AND($L204="C",$C$7=Data!$G$24)</f>
        <v>0</v>
      </c>
      <c r="AA204" s="25" t="b">
        <f>AND($L204="C",$C$7=Data!$G$23)</f>
        <v>0</v>
      </c>
      <c r="AB204" s="55">
        <f t="shared" si="52"/>
        <v>0</v>
      </c>
      <c r="AC204" s="55">
        <f t="shared" si="46"/>
        <v>0</v>
      </c>
      <c r="AE204" s="55">
        <f t="shared" si="53"/>
        <v>0</v>
      </c>
      <c r="AG204" s="125" t="b">
        <f>OR(AND($C$5=Data!$G$24,K204="A"),AND($C$6=Data!$G$24,K204="B"),AND($C$7=Data!$G$24,K204="C"))*COUNTIFS(B:B,B204,K:K,K204,B:B,"&lt;&gt;"&amp;"",C:C,"&lt;&gt;"&amp;"")&gt;1</f>
        <v>0</v>
      </c>
      <c r="AH204" s="125" t="b">
        <f t="shared" si="54"/>
        <v>0</v>
      </c>
      <c r="AI204" s="55">
        <f t="shared" si="55"/>
        <v>0</v>
      </c>
    </row>
    <row r="205" spans="1:35" ht="30.75" customHeight="1" x14ac:dyDescent="0.25">
      <c r="A205" s="57"/>
      <c r="B205" s="57"/>
      <c r="C205" s="59"/>
      <c r="D205" s="119"/>
      <c r="E205" s="43"/>
      <c r="F205" s="43"/>
      <c r="G205" s="58"/>
      <c r="H205" s="123"/>
      <c r="I205" s="132"/>
      <c r="J205" s="135">
        <f t="shared" si="47"/>
        <v>0</v>
      </c>
      <c r="K205" s="64" t="str">
        <f t="shared" si="42"/>
        <v>0</v>
      </c>
      <c r="L205" s="65" t="str">
        <f t="shared" si="43"/>
        <v>0</v>
      </c>
      <c r="M205" s="55">
        <f>SUMIFS($J:$J,$C:$C,Data!$B$6,$B:$B,$B205)</f>
        <v>0</v>
      </c>
      <c r="N205" s="55">
        <f>SUMIFS($J:$J,$C:$C,Data!$B$7,$B:$B,$B205)</f>
        <v>0</v>
      </c>
      <c r="O205" s="55">
        <f>SUMIFS($J:$J,$C:$C,Data!$B$8,$B:$B,$B205)</f>
        <v>0</v>
      </c>
      <c r="P205" s="55">
        <f t="shared" si="48"/>
        <v>0</v>
      </c>
      <c r="Q205" s="55">
        <f t="shared" si="49"/>
        <v>0</v>
      </c>
      <c r="R205" s="25" t="b">
        <f>AND($L205="A",$C$5=Data!$G$24)</f>
        <v>0</v>
      </c>
      <c r="S205" s="25" t="b">
        <f>AND($L205="A",$C$5=Data!$G$23)</f>
        <v>0</v>
      </c>
      <c r="T205" s="55">
        <f t="shared" si="50"/>
        <v>0</v>
      </c>
      <c r="U205" s="55">
        <f t="shared" si="44"/>
        <v>0</v>
      </c>
      <c r="V205" s="25" t="b">
        <f>AND($L205="B",$C$6=Data!$G$24)</f>
        <v>0</v>
      </c>
      <c r="W205" s="25" t="b">
        <f>AND($L205="B",$C$6=Data!$G$23)</f>
        <v>0</v>
      </c>
      <c r="X205" s="55">
        <f t="shared" si="51"/>
        <v>0</v>
      </c>
      <c r="Y205" s="55">
        <f t="shared" si="45"/>
        <v>0</v>
      </c>
      <c r="Z205" s="25" t="b">
        <f>AND($L205="C",$C$7=Data!$G$24)</f>
        <v>0</v>
      </c>
      <c r="AA205" s="25" t="b">
        <f>AND($L205="C",$C$7=Data!$G$23)</f>
        <v>0</v>
      </c>
      <c r="AB205" s="55">
        <f t="shared" si="52"/>
        <v>0</v>
      </c>
      <c r="AC205" s="55">
        <f t="shared" si="46"/>
        <v>0</v>
      </c>
      <c r="AE205" s="55">
        <f t="shared" si="53"/>
        <v>0</v>
      </c>
      <c r="AG205" s="125" t="b">
        <f>OR(AND($C$5=Data!$G$24,K205="A"),AND($C$6=Data!$G$24,K205="B"),AND($C$7=Data!$G$24,K205="C"))*COUNTIFS(B:B,B205,K:K,K205,B:B,"&lt;&gt;"&amp;"",C:C,"&lt;&gt;"&amp;"")&gt;1</f>
        <v>0</v>
      </c>
      <c r="AH205" s="125" t="b">
        <f t="shared" si="54"/>
        <v>0</v>
      </c>
      <c r="AI205" s="55">
        <f t="shared" si="55"/>
        <v>0</v>
      </c>
    </row>
    <row r="206" spans="1:35" ht="30.75" customHeight="1" x14ac:dyDescent="0.25">
      <c r="A206" s="57"/>
      <c r="B206" s="57"/>
      <c r="C206" s="59"/>
      <c r="D206" s="119"/>
      <c r="E206" s="43"/>
      <c r="F206" s="43"/>
      <c r="G206" s="58"/>
      <c r="H206" s="123"/>
      <c r="I206" s="132"/>
      <c r="J206" s="135">
        <f t="shared" si="47"/>
        <v>0</v>
      </c>
      <c r="K206" s="64" t="str">
        <f t="shared" si="42"/>
        <v>0</v>
      </c>
      <c r="L206" s="65" t="str">
        <f t="shared" si="43"/>
        <v>0</v>
      </c>
      <c r="M206" s="55">
        <f>SUMIFS($J:$J,$C:$C,Data!$B$6,$B:$B,$B206)</f>
        <v>0</v>
      </c>
      <c r="N206" s="55">
        <f>SUMIFS($J:$J,$C:$C,Data!$B$7,$B:$B,$B206)</f>
        <v>0</v>
      </c>
      <c r="O206" s="55">
        <f>SUMIFS($J:$J,$C:$C,Data!$B$8,$B:$B,$B206)</f>
        <v>0</v>
      </c>
      <c r="P206" s="55">
        <f t="shared" si="48"/>
        <v>0</v>
      </c>
      <c r="Q206" s="55">
        <f t="shared" si="49"/>
        <v>0</v>
      </c>
      <c r="R206" s="25" t="b">
        <f>AND($L206="A",$C$5=Data!$G$24)</f>
        <v>0</v>
      </c>
      <c r="S206" s="25" t="b">
        <f>AND($L206="A",$C$5=Data!$G$23)</f>
        <v>0</v>
      </c>
      <c r="T206" s="55">
        <f t="shared" si="50"/>
        <v>0</v>
      </c>
      <c r="U206" s="55">
        <f t="shared" si="44"/>
        <v>0</v>
      </c>
      <c r="V206" s="25" t="b">
        <f>AND($L206="B",$C$6=Data!$G$24)</f>
        <v>0</v>
      </c>
      <c r="W206" s="25" t="b">
        <f>AND($L206="B",$C$6=Data!$G$23)</f>
        <v>0</v>
      </c>
      <c r="X206" s="55">
        <f t="shared" si="51"/>
        <v>0</v>
      </c>
      <c r="Y206" s="55">
        <f t="shared" si="45"/>
        <v>0</v>
      </c>
      <c r="Z206" s="25" t="b">
        <f>AND($L206="C",$C$7=Data!$G$24)</f>
        <v>0</v>
      </c>
      <c r="AA206" s="25" t="b">
        <f>AND($L206="C",$C$7=Data!$G$23)</f>
        <v>0</v>
      </c>
      <c r="AB206" s="55">
        <f t="shared" si="52"/>
        <v>0</v>
      </c>
      <c r="AC206" s="55">
        <f t="shared" si="46"/>
        <v>0</v>
      </c>
      <c r="AE206" s="55">
        <f t="shared" si="53"/>
        <v>0</v>
      </c>
      <c r="AG206" s="125" t="b">
        <f>OR(AND($C$5=Data!$G$24,K206="A"),AND($C$6=Data!$G$24,K206="B"),AND($C$7=Data!$G$24,K206="C"))*COUNTIFS(B:B,B206,K:K,K206,B:B,"&lt;&gt;"&amp;"",C:C,"&lt;&gt;"&amp;"")&gt;1</f>
        <v>0</v>
      </c>
      <c r="AH206" s="125" t="b">
        <f t="shared" si="54"/>
        <v>0</v>
      </c>
      <c r="AI206" s="55">
        <f t="shared" si="55"/>
        <v>0</v>
      </c>
    </row>
    <row r="207" spans="1:35" ht="30.75" customHeight="1" x14ac:dyDescent="0.25">
      <c r="A207" s="57"/>
      <c r="B207" s="57"/>
      <c r="C207" s="59"/>
      <c r="D207" s="119"/>
      <c r="E207" s="43"/>
      <c r="F207" s="43"/>
      <c r="G207" s="58"/>
      <c r="H207" s="123"/>
      <c r="I207" s="132"/>
      <c r="J207" s="135">
        <f t="shared" si="47"/>
        <v>0</v>
      </c>
      <c r="K207" s="64" t="str">
        <f t="shared" si="42"/>
        <v>0</v>
      </c>
      <c r="L207" s="65" t="str">
        <f t="shared" si="43"/>
        <v>0</v>
      </c>
      <c r="M207" s="55">
        <f>SUMIFS($J:$J,$C:$C,Data!$B$6,$B:$B,$B207)</f>
        <v>0</v>
      </c>
      <c r="N207" s="55">
        <f>SUMIFS($J:$J,$C:$C,Data!$B$7,$B:$B,$B207)</f>
        <v>0</v>
      </c>
      <c r="O207" s="55">
        <f>SUMIFS($J:$J,$C:$C,Data!$B$8,$B:$B,$B207)</f>
        <v>0</v>
      </c>
      <c r="P207" s="55">
        <f t="shared" si="48"/>
        <v>0</v>
      </c>
      <c r="Q207" s="55">
        <f t="shared" si="49"/>
        <v>0</v>
      </c>
      <c r="R207" s="25" t="b">
        <f>AND($L207="A",$C$5=Data!$G$24)</f>
        <v>0</v>
      </c>
      <c r="S207" s="25" t="b">
        <f>AND($L207="A",$C$5=Data!$G$23)</f>
        <v>0</v>
      </c>
      <c r="T207" s="55">
        <f t="shared" si="50"/>
        <v>0</v>
      </c>
      <c r="U207" s="55">
        <f t="shared" si="44"/>
        <v>0</v>
      </c>
      <c r="V207" s="25" t="b">
        <f>AND($L207="B",$C$6=Data!$G$24)</f>
        <v>0</v>
      </c>
      <c r="W207" s="25" t="b">
        <f>AND($L207="B",$C$6=Data!$G$23)</f>
        <v>0</v>
      </c>
      <c r="X207" s="55">
        <f t="shared" si="51"/>
        <v>0</v>
      </c>
      <c r="Y207" s="55">
        <f t="shared" si="45"/>
        <v>0</v>
      </c>
      <c r="Z207" s="25" t="b">
        <f>AND($L207="C",$C$7=Data!$G$24)</f>
        <v>0</v>
      </c>
      <c r="AA207" s="25" t="b">
        <f>AND($L207="C",$C$7=Data!$G$23)</f>
        <v>0</v>
      </c>
      <c r="AB207" s="55">
        <f t="shared" si="52"/>
        <v>0</v>
      </c>
      <c r="AC207" s="55">
        <f t="shared" si="46"/>
        <v>0</v>
      </c>
      <c r="AE207" s="55">
        <f t="shared" si="53"/>
        <v>0</v>
      </c>
      <c r="AG207" s="125" t="b">
        <f>OR(AND($C$5=Data!$G$24,K207="A"),AND($C$6=Data!$G$24,K207="B"),AND($C$7=Data!$G$24,K207="C"))*COUNTIFS(B:B,B207,K:K,K207,B:B,"&lt;&gt;"&amp;"",C:C,"&lt;&gt;"&amp;"")&gt;1</f>
        <v>0</v>
      </c>
      <c r="AH207" s="125" t="b">
        <f t="shared" si="54"/>
        <v>0</v>
      </c>
      <c r="AI207" s="55">
        <f t="shared" si="55"/>
        <v>0</v>
      </c>
    </row>
    <row r="208" spans="1:35" ht="30.75" customHeight="1" thickBot="1" x14ac:dyDescent="0.3">
      <c r="A208" s="57"/>
      <c r="B208" s="57"/>
      <c r="C208" s="59"/>
      <c r="D208" s="119"/>
      <c r="E208" s="43"/>
      <c r="F208" s="43"/>
      <c r="G208" s="58"/>
      <c r="H208" s="123"/>
      <c r="I208" s="132"/>
      <c r="J208" s="136">
        <f t="shared" si="47"/>
        <v>0</v>
      </c>
      <c r="K208" s="64" t="str">
        <f t="shared" si="42"/>
        <v>0</v>
      </c>
      <c r="L208" s="65" t="str">
        <f t="shared" si="43"/>
        <v>0</v>
      </c>
      <c r="M208" s="55">
        <f>SUMIFS($J:$J,$C:$C,Data!$B$6,$B:$B,$B208)</f>
        <v>0</v>
      </c>
      <c r="N208" s="55">
        <f>SUMIFS($J:$J,$C:$C,Data!$B$7,$B:$B,$B208)</f>
        <v>0</v>
      </c>
      <c r="O208" s="55">
        <f>SUMIFS($J:$J,$C:$C,Data!$B$8,$B:$B,$B208)</f>
        <v>0</v>
      </c>
      <c r="P208" s="55">
        <f t="shared" si="48"/>
        <v>0</v>
      </c>
      <c r="Q208" s="55">
        <f t="shared" si="49"/>
        <v>0</v>
      </c>
      <c r="R208" s="25" t="b">
        <f>AND($L208="A",$C$5=Data!$G$24)</f>
        <v>0</v>
      </c>
      <c r="S208" s="25" t="b">
        <f>AND($L208="A",$C$5=Data!$G$23)</f>
        <v>0</v>
      </c>
      <c r="T208" s="55">
        <f t="shared" si="50"/>
        <v>0</v>
      </c>
      <c r="U208" s="55">
        <f t="shared" si="44"/>
        <v>0</v>
      </c>
      <c r="V208" s="25" t="b">
        <f>AND($L208="B",$C$6=Data!$G$24)</f>
        <v>0</v>
      </c>
      <c r="W208" s="25" t="b">
        <f>AND($L208="B",$C$6=Data!$G$23)</f>
        <v>0</v>
      </c>
      <c r="X208" s="55">
        <f t="shared" si="51"/>
        <v>0</v>
      </c>
      <c r="Y208" s="55">
        <f t="shared" si="45"/>
        <v>0</v>
      </c>
      <c r="Z208" s="25" t="b">
        <f>AND($L208="C",$C$7=Data!$G$24)</f>
        <v>0</v>
      </c>
      <c r="AA208" s="25" t="b">
        <f>AND($L208="C",$C$7=Data!$G$23)</f>
        <v>0</v>
      </c>
      <c r="AB208" s="55">
        <f t="shared" si="52"/>
        <v>0</v>
      </c>
      <c r="AC208" s="55">
        <f t="shared" si="46"/>
        <v>0</v>
      </c>
      <c r="AE208" s="55">
        <f t="shared" si="53"/>
        <v>0</v>
      </c>
      <c r="AG208" s="125" t="b">
        <f>OR(AND($C$5=Data!$G$24,K208="A"),AND($C$6=Data!$G$24,K208="B"),AND($C$7=Data!$G$24,K208="C"))*COUNTIFS(B:B,B208,K:K,K208,B:B,"&lt;&gt;"&amp;"",C:C,"&lt;&gt;"&amp;"")&gt;1</f>
        <v>0</v>
      </c>
      <c r="AH208" s="125" t="b">
        <f t="shared" si="54"/>
        <v>0</v>
      </c>
      <c r="AI208" s="55">
        <f t="shared" si="55"/>
        <v>0</v>
      </c>
    </row>
  </sheetData>
  <sheetProtection algorithmName="SHA-512" hashValue="kbquHoe65El3vtztix9mBIo0Kk2vDVhEcHcM3gAywvC3arxV6BREcZB+tXB4yheTiOWxfnEoXVuwuSGCKb+ttg==" saltValue="r/Q7+8DAx7BqXfeAtH2VAg==" spinCount="100000" sheet="1" formatRows="0" selectLockedCells="1" autoFilter="0"/>
  <autoFilter ref="A9:K208" xr:uid="{00000000-0009-0000-0000-000007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118" priority="8">
      <formula>$AH10</formula>
    </cfRule>
  </conditionalFormatting>
  <conditionalFormatting sqref="B10:C208">
    <cfRule type="expression" dxfId="117" priority="9">
      <formula>$AG10</formula>
    </cfRule>
  </conditionalFormatting>
  <conditionalFormatting sqref="C1">
    <cfRule type="cellIs" dxfId="116" priority="4" stopIfTrue="1" operator="equal">
      <formula>0</formula>
    </cfRule>
  </conditionalFormatting>
  <conditionalFormatting sqref="D5:D7">
    <cfRule type="expression" dxfId="115" priority="1">
      <formula>$M5=TRUE</formula>
    </cfRule>
  </conditionalFormatting>
  <conditionalFormatting sqref="E1">
    <cfRule type="cellIs" dxfId="113" priority="35" stopIfTrue="1" operator="equal">
      <formula>0</formula>
    </cfRule>
  </conditionalFormatting>
  <conditionalFormatting sqref="E2:F2 F3:F4">
    <cfRule type="cellIs" dxfId="112" priority="59" stopIfTrue="1" operator="equal">
      <formula>0</formula>
    </cfRule>
  </conditionalFormatting>
  <conditionalFormatting sqref="E5:F8">
    <cfRule type="cellIs" dxfId="111" priority="17" stopIfTrue="1" operator="equal">
      <formula>0</formula>
    </cfRule>
  </conditionalFormatting>
  <conditionalFormatting sqref="G10:I208">
    <cfRule type="expression" dxfId="110" priority="19" stopIfTrue="1">
      <formula>OR($R10,$V10,$Z10)</formula>
    </cfRule>
  </conditionalFormatting>
  <conditionalFormatting sqref="H10:H208">
    <cfRule type="expression" dxfId="109" priority="18" stopIfTrue="1">
      <formula>OR(S10,AA10)</formula>
    </cfRule>
  </conditionalFormatting>
  <conditionalFormatting sqref="M10:O208">
    <cfRule type="expression" dxfId="108" priority="48" stopIfTrue="1">
      <formula>AND(D10="",NOT(J10=""))</formula>
    </cfRule>
    <cfRule type="expression" dxfId="107" priority="65" stopIfTrue="1">
      <formula>AND(C10="",NOT(J10=""))</formula>
    </cfRule>
  </conditionalFormatting>
  <conditionalFormatting sqref="P10:P208">
    <cfRule type="expression" dxfId="106" priority="62" stopIfTrue="1">
      <formula>AND(E10="",NOT(K10=""))</formula>
    </cfRule>
    <cfRule type="expression" dxfId="105" priority="63" stopIfTrue="1">
      <formula>AND(D10="",NOT(K10=""))</formula>
    </cfRule>
  </conditionalFormatting>
  <conditionalFormatting sqref="Q10:Q208">
    <cfRule type="expression" dxfId="104" priority="57" stopIfTrue="1">
      <formula>AND(D10="",NOT(K10=""))</formula>
    </cfRule>
    <cfRule type="expression" dxfId="103" priority="58" stopIfTrue="1">
      <formula>AND(E10="",NOT(K10=""))</formula>
    </cfRule>
  </conditionalFormatting>
  <conditionalFormatting sqref="T10:U208">
    <cfRule type="expression" dxfId="102" priority="55" stopIfTrue="1">
      <formula>AND(E10="",NOT(L10=""))</formula>
    </cfRule>
    <cfRule type="expression" dxfId="101" priority="56" stopIfTrue="1">
      <formula>AND(F10="",NOT(L10=""))</formula>
    </cfRule>
  </conditionalFormatting>
  <conditionalFormatting sqref="X10:Y208">
    <cfRule type="expression" dxfId="100" priority="49" stopIfTrue="1">
      <formula>AND(H10="",NOT(T10=""))</formula>
    </cfRule>
    <cfRule type="expression" dxfId="99" priority="50" stopIfTrue="1">
      <formula>AND(I10="",NOT(T10=""))</formula>
    </cfRule>
  </conditionalFormatting>
  <conditionalFormatting sqref="AB10:AC208">
    <cfRule type="expression" dxfId="98" priority="20" stopIfTrue="1">
      <formula>AND(K10="",NOT(X10=""))</formula>
    </cfRule>
    <cfRule type="expression" dxfId="97" priority="21" stopIfTrue="1">
      <formula>AND(L10="",NOT(X10=""))</formula>
    </cfRule>
  </conditionalFormatting>
  <conditionalFormatting sqref="AE10:AE208">
    <cfRule type="expression" dxfId="96" priority="45" stopIfTrue="1">
      <formula>AND(N10="",NOT(AB10=""))</formula>
    </cfRule>
    <cfRule type="expression" dxfId="95" priority="46" stopIfTrue="1">
      <formula>AND(O10="",NOT(AB10=""))</formula>
    </cfRule>
  </conditionalFormatting>
  <conditionalFormatting sqref="AI10:AI208">
    <cfRule type="expression" dxfId="94" priority="43" stopIfTrue="1">
      <formula>AND(P10="",NOT(AD10=""))</formula>
    </cfRule>
    <cfRule type="expression" dxfId="93" priority="44" stopIfTrue="1">
      <formula>AND(Q10="",NOT(AD10=""))</formula>
    </cfRule>
  </conditionalFormatting>
  <dataValidations count="6">
    <dataValidation type="list" allowBlank="1" showInputMessage="1" showErrorMessage="1" sqref="A10:A208" xr:uid="{BEE0A678-92C0-49BF-9A81-BCA13AD42E33}">
      <formula1>WPs</formula1>
    </dataValidation>
    <dataValidation type="textLength" operator="lessThan" allowBlank="1" showInputMessage="1" showErrorMessage="1" error="Please reduce the description to 1000 characters" sqref="E10:F208" xr:uid="{083511BD-D135-4287-94AA-9FCAC7F5B257}">
      <formula1>1000</formula1>
    </dataValidation>
    <dataValidation type="list" allowBlank="1" showInputMessage="1" showErrorMessage="1" sqref="B10:B208" xr:uid="{F8BBA543-33AF-4300-B994-1C566B4151E5}">
      <formula1>INDIRECT("del"&amp;A10)</formula1>
    </dataValidation>
    <dataValidation type="list" allowBlank="1" showInputMessage="1" showErrorMessage="1" sqref="C5:C7" xr:uid="{DAE62E91-CD70-4D44-B380-7C49C681BFF7}">
      <formula1>costType</formula1>
    </dataValidation>
    <dataValidation type="list" allowBlank="1" showInputMessage="1" showErrorMessage="1" sqref="D10:D208" xr:uid="{880C5367-A271-4E2A-A408-6207C10C9A0F}">
      <formula1>INDIRECT("Item"&amp;K10)</formula1>
    </dataValidation>
    <dataValidation type="list" allowBlank="1" showInputMessage="1" showErrorMessage="1" sqref="C10:C208" xr:uid="{F6D25209-3363-4066-92A6-258F0D84B9C7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7CBC245-8DBC-4BB8-89CF-E22CADC4FF7A}">
            <xm:f>$C5=Data!$G$23</xm:f>
            <x14:dxf>
              <fill>
                <patternFill patternType="darkTrellis">
                  <fgColor theme="3" tint="-0.24994659260841701"/>
                  <bgColor theme="0" tint="-0.34998626667073579"/>
                </patternFill>
              </fill>
            </x14:dxf>
          </x14:cfRule>
          <x14:cfRule type="expression" priority="3" id="{5CC21EDA-2824-4492-A156-D92F15E8C8AA}">
            <xm:f>$C5=Data!$G$24</xm:f>
            <x14:dxf/>
          </x14:cfRule>
          <xm:sqref>D5:D7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D79B22E1-50CA-4B2C-B642-4E139A53A7BC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Φύλλο14">
    <tabColor theme="9" tint="0.79998168889431442"/>
    <pageSetUpPr fitToPage="1"/>
  </sheetPr>
  <dimension ref="A1:AK208"/>
  <sheetViews>
    <sheetView showGridLines="0" zoomScaleNormal="100" zoomScaleSheetLayoutView="70" workbookViewId="0">
      <selection activeCell="C1" sqref="C1:D1"/>
    </sheetView>
  </sheetViews>
  <sheetFormatPr defaultColWidth="0" defaultRowHeight="18.75" x14ac:dyDescent="0.3"/>
  <cols>
    <col min="1" max="1" width="9.85546875" customWidth="1"/>
    <col min="2" max="2" width="18.28515625" customWidth="1"/>
    <col min="3" max="3" width="57.28515625" style="60" customWidth="1"/>
    <col min="4" max="4" width="28.140625" customWidth="1"/>
    <col min="5" max="6" width="57.42578125" customWidth="1"/>
    <col min="7" max="9" width="17.5703125" customWidth="1"/>
    <col min="10" max="10" width="21.28515625" style="56" customWidth="1"/>
    <col min="11" max="11" width="15.5703125" style="64" hidden="1" customWidth="1"/>
    <col min="12" max="12" width="15.5703125" style="65" hidden="1" customWidth="1"/>
    <col min="13" max="17" width="17.42578125" style="66" hidden="1" customWidth="1"/>
    <col min="18" max="19" width="8.5703125" style="25" hidden="1" customWidth="1"/>
    <col min="20" max="21" width="17.42578125" style="66" hidden="1" customWidth="1"/>
    <col min="22" max="23" width="9" style="25" hidden="1" customWidth="1"/>
    <col min="24" max="25" width="17.42578125" style="66" hidden="1" customWidth="1"/>
    <col min="26" max="27" width="9" style="25" hidden="1" customWidth="1"/>
    <col min="28" max="29" width="17.42578125" style="66" hidden="1" customWidth="1"/>
    <col min="30" max="30" width="3.5703125" style="25" hidden="1" customWidth="1"/>
    <col min="31" max="31" width="17.42578125" style="66" hidden="1" customWidth="1"/>
    <col min="32" max="32" width="3.5703125" style="25" hidden="1" customWidth="1"/>
    <col min="33" max="33" width="30.85546875" style="25" hidden="1" customWidth="1"/>
    <col min="34" max="34" width="12.7109375" style="25" hidden="1" customWidth="1"/>
    <col min="35" max="35" width="17.42578125" style="66" hidden="1" customWidth="1"/>
    <col min="36" max="36" width="9.140625" style="25" hidden="1" customWidth="1"/>
    <col min="37" max="37" width="0" style="25" hidden="1" customWidth="1"/>
    <col min="38" max="16384" width="9.140625" hidden="1"/>
  </cols>
  <sheetData>
    <row r="1" spans="1:37" s="44" customFormat="1" ht="34.5" customHeight="1" thickBot="1" x14ac:dyDescent="0.3">
      <c r="A1" s="80" t="s">
        <v>430</v>
      </c>
      <c r="B1" s="79" t="s">
        <v>326</v>
      </c>
      <c r="C1" s="205">
        <f>'Cover page'!C18</f>
        <v>0</v>
      </c>
      <c r="D1" s="206"/>
      <c r="E1" s="73"/>
      <c r="K1" s="61"/>
      <c r="L1" s="62"/>
      <c r="AJ1" s="63"/>
      <c r="AK1" s="63"/>
    </row>
    <row r="2" spans="1:37" s="68" customFormat="1" ht="20.25" customHeight="1" x14ac:dyDescent="0.25">
      <c r="C2" s="69"/>
      <c r="D2" s="73"/>
      <c r="E2" s="73"/>
      <c r="F2" s="73"/>
      <c r="G2" s="74"/>
      <c r="H2" s="74"/>
      <c r="I2" s="74"/>
      <c r="J2" s="75"/>
      <c r="K2" s="76"/>
      <c r="L2" s="77"/>
      <c r="M2" s="78"/>
      <c r="N2" s="78"/>
      <c r="O2" s="78"/>
      <c r="P2" s="78"/>
      <c r="Q2" s="78"/>
      <c r="R2" s="92"/>
      <c r="S2" s="92"/>
      <c r="T2" s="75"/>
      <c r="U2" s="75"/>
      <c r="V2" s="92"/>
      <c r="W2" s="92"/>
      <c r="X2" s="75"/>
      <c r="Y2" s="75"/>
      <c r="Z2" s="92"/>
      <c r="AA2" s="92"/>
      <c r="AB2" s="75"/>
      <c r="AC2" s="75"/>
      <c r="AD2" s="73"/>
      <c r="AE2" s="75"/>
      <c r="AF2" s="73"/>
      <c r="AG2" s="73"/>
      <c r="AH2" s="73"/>
      <c r="AI2" s="78"/>
      <c r="AJ2" s="73"/>
      <c r="AK2" s="73"/>
    </row>
    <row r="3" spans="1:37" s="68" customFormat="1" ht="25.5" customHeight="1" x14ac:dyDescent="0.25">
      <c r="A3" s="81" t="s">
        <v>484</v>
      </c>
      <c r="B3" s="81"/>
      <c r="C3" s="82"/>
      <c r="D3" s="83"/>
      <c r="F3" s="73"/>
      <c r="G3" s="74"/>
      <c r="H3" s="74"/>
      <c r="I3" s="74"/>
      <c r="J3" s="75"/>
      <c r="K3" s="76"/>
      <c r="L3" s="77"/>
      <c r="M3" s="78"/>
      <c r="N3" s="78"/>
      <c r="O3" s="78"/>
      <c r="P3" s="78"/>
      <c r="Q3" s="78"/>
      <c r="R3" s="92"/>
      <c r="S3" s="92"/>
      <c r="T3" s="75"/>
      <c r="U3" s="75"/>
      <c r="V3" s="92"/>
      <c r="W3" s="92"/>
      <c r="X3" s="75"/>
      <c r="Y3" s="75"/>
      <c r="Z3" s="92"/>
      <c r="AA3" s="92"/>
      <c r="AB3" s="75"/>
      <c r="AC3" s="75"/>
      <c r="AD3" s="73"/>
      <c r="AE3" s="75"/>
      <c r="AF3" s="73"/>
      <c r="AG3" s="73"/>
      <c r="AH3" s="73"/>
      <c r="AI3" s="78"/>
      <c r="AJ3" s="73"/>
      <c r="AK3" s="73"/>
    </row>
    <row r="4" spans="1:37" s="68" customFormat="1" ht="25.5" customHeight="1" x14ac:dyDescent="0.25">
      <c r="A4" s="204" t="s">
        <v>345</v>
      </c>
      <c r="B4" s="204"/>
      <c r="C4" s="84" t="s">
        <v>415</v>
      </c>
      <c r="D4" s="84" t="s">
        <v>417</v>
      </c>
      <c r="F4" s="73"/>
      <c r="G4" s="74"/>
      <c r="H4" s="74"/>
      <c r="I4" s="74"/>
      <c r="J4" s="75"/>
      <c r="K4" s="76"/>
      <c r="L4" s="77"/>
      <c r="M4" s="78"/>
      <c r="N4" s="78"/>
      <c r="O4" s="78"/>
      <c r="P4" s="78"/>
      <c r="Q4" s="78"/>
      <c r="R4" s="92"/>
      <c r="S4" s="92"/>
      <c r="T4" s="75"/>
      <c r="U4" s="75"/>
      <c r="V4" s="92"/>
      <c r="W4" s="92"/>
      <c r="X4" s="75"/>
      <c r="Y4" s="75"/>
      <c r="Z4" s="92"/>
      <c r="AA4" s="92"/>
      <c r="AB4" s="75"/>
      <c r="AC4" s="75"/>
      <c r="AD4" s="73"/>
      <c r="AE4" s="75"/>
      <c r="AF4" s="73"/>
      <c r="AG4" s="73"/>
      <c r="AH4" s="73"/>
      <c r="AI4" s="78"/>
      <c r="AJ4" s="73"/>
      <c r="AK4" s="73"/>
    </row>
    <row r="5" spans="1:37" s="68" customFormat="1" ht="25.5" customHeight="1" x14ac:dyDescent="0.25">
      <c r="A5" s="203" t="s">
        <v>18</v>
      </c>
      <c r="B5" s="203"/>
      <c r="C5" s="149"/>
      <c r="D5" s="150"/>
      <c r="E5" s="73"/>
      <c r="F5" s="73"/>
      <c r="G5" s="74"/>
      <c r="H5" s="74"/>
      <c r="J5" s="75"/>
      <c r="K5" s="76"/>
      <c r="L5" s="77"/>
      <c r="M5" s="74" t="b">
        <f>AND(C5=Data!$G$24,INT(D5*100)&lt;&gt;D5*100)</f>
        <v>0</v>
      </c>
      <c r="N5" s="78"/>
      <c r="O5" s="78"/>
      <c r="P5" s="78"/>
      <c r="Q5" s="78"/>
      <c r="R5" s="92"/>
      <c r="S5" s="92"/>
      <c r="T5" s="75"/>
      <c r="U5" s="75"/>
      <c r="V5" s="92"/>
      <c r="W5" s="92"/>
      <c r="X5" s="75"/>
      <c r="Y5" s="75"/>
      <c r="Z5" s="92"/>
      <c r="AA5" s="92"/>
      <c r="AB5" s="75"/>
      <c r="AC5" s="75"/>
      <c r="AD5" s="73"/>
      <c r="AE5" s="75"/>
      <c r="AF5" s="73"/>
      <c r="AG5" s="73"/>
      <c r="AH5" s="73"/>
      <c r="AI5" s="78"/>
      <c r="AJ5" s="73"/>
      <c r="AK5" s="73"/>
    </row>
    <row r="6" spans="1:37" s="68" customFormat="1" ht="25.5" customHeight="1" x14ac:dyDescent="0.25">
      <c r="A6" s="203" t="s">
        <v>385</v>
      </c>
      <c r="B6" s="203"/>
      <c r="C6" s="149"/>
      <c r="D6" s="150"/>
      <c r="E6" s="73"/>
      <c r="F6" s="73"/>
      <c r="G6" s="74"/>
      <c r="H6" s="74"/>
      <c r="I6" s="74"/>
      <c r="J6" s="75"/>
      <c r="K6" s="76"/>
      <c r="L6" s="77"/>
      <c r="M6" s="74" t="b">
        <f>AND(C6=Data!$G$24,INT(D6*100)&lt;&gt;D6*100)</f>
        <v>0</v>
      </c>
      <c r="N6" s="78"/>
      <c r="O6" s="78"/>
      <c r="P6" s="78"/>
      <c r="Q6" s="78"/>
      <c r="R6" s="92"/>
      <c r="S6" s="92"/>
      <c r="T6" s="75"/>
      <c r="U6" s="75"/>
      <c r="V6" s="92"/>
      <c r="W6" s="92"/>
      <c r="X6" s="75"/>
      <c r="Y6" s="75"/>
      <c r="Z6" s="92"/>
      <c r="AA6" s="92"/>
      <c r="AB6" s="75"/>
      <c r="AC6" s="75"/>
      <c r="AD6" s="73"/>
      <c r="AE6" s="75"/>
      <c r="AF6" s="73"/>
      <c r="AG6" s="73"/>
      <c r="AH6" s="73"/>
      <c r="AI6" s="78"/>
      <c r="AJ6" s="73"/>
      <c r="AK6" s="73"/>
    </row>
    <row r="7" spans="1:37" s="68" customFormat="1" ht="25.5" customHeight="1" thickBot="1" x14ac:dyDescent="0.3">
      <c r="A7" s="203" t="s">
        <v>386</v>
      </c>
      <c r="B7" s="203"/>
      <c r="C7" s="149"/>
      <c r="D7" s="150"/>
      <c r="E7" s="73"/>
      <c r="F7" s="73"/>
      <c r="G7" s="74"/>
      <c r="H7" s="74"/>
      <c r="I7" s="74"/>
      <c r="J7" s="75"/>
      <c r="K7" s="76"/>
      <c r="L7" s="77"/>
      <c r="M7" s="74" t="b">
        <f>AND(C7=Data!$G$24,INT(D7*100)&lt;&gt;D7*100)</f>
        <v>0</v>
      </c>
      <c r="N7" s="78"/>
      <c r="O7" s="78"/>
      <c r="P7" s="78"/>
      <c r="Q7" s="78"/>
      <c r="R7" s="92"/>
      <c r="S7" s="92"/>
      <c r="T7" s="75"/>
      <c r="U7" s="75"/>
      <c r="V7" s="92"/>
      <c r="W7" s="92"/>
      <c r="X7" s="75"/>
      <c r="Y7" s="75"/>
      <c r="Z7" s="92"/>
      <c r="AA7" s="92"/>
      <c r="AB7" s="75"/>
      <c r="AC7" s="75"/>
      <c r="AD7" s="73"/>
      <c r="AE7" s="75"/>
      <c r="AF7" s="73"/>
      <c r="AG7" s="73"/>
      <c r="AH7" s="73"/>
      <c r="AI7" s="78"/>
      <c r="AJ7" s="73"/>
      <c r="AK7" s="73"/>
    </row>
    <row r="8" spans="1:37" s="68" customFormat="1" ht="34.5" customHeight="1" thickBot="1" x14ac:dyDescent="0.3">
      <c r="C8" s="69"/>
      <c r="D8" s="73"/>
      <c r="E8" s="73"/>
      <c r="F8" s="73"/>
      <c r="G8" s="74"/>
      <c r="H8" s="74"/>
      <c r="I8" s="130" t="s">
        <v>505</v>
      </c>
      <c r="J8" s="85">
        <f>SUMIF(B10:B208,"D*",J10:J208)</f>
        <v>0</v>
      </c>
      <c r="K8" s="76" t="s">
        <v>421</v>
      </c>
      <c r="L8" s="77" t="s">
        <v>422</v>
      </c>
      <c r="M8" s="71" t="s">
        <v>388</v>
      </c>
      <c r="N8" s="71" t="s">
        <v>396</v>
      </c>
      <c r="O8" s="71" t="s">
        <v>397</v>
      </c>
      <c r="P8" s="71" t="s">
        <v>398</v>
      </c>
      <c r="Q8" s="71" t="s">
        <v>391</v>
      </c>
      <c r="R8" s="92" t="s">
        <v>403</v>
      </c>
      <c r="S8" s="92" t="s">
        <v>402</v>
      </c>
      <c r="T8" s="70" t="s">
        <v>389</v>
      </c>
      <c r="U8" s="70" t="s">
        <v>390</v>
      </c>
      <c r="V8" s="92" t="s">
        <v>404</v>
      </c>
      <c r="W8" s="92" t="s">
        <v>405</v>
      </c>
      <c r="X8" s="70" t="s">
        <v>394</v>
      </c>
      <c r="Y8" s="70" t="s">
        <v>395</v>
      </c>
      <c r="Z8" s="92" t="s">
        <v>406</v>
      </c>
      <c r="AA8" s="92" t="s">
        <v>407</v>
      </c>
      <c r="AB8" s="70" t="s">
        <v>392</v>
      </c>
      <c r="AC8" s="70" t="s">
        <v>393</v>
      </c>
      <c r="AD8" s="63"/>
      <c r="AE8" s="70" t="s">
        <v>399</v>
      </c>
      <c r="AF8" s="63"/>
      <c r="AG8" s="70" t="s">
        <v>485</v>
      </c>
      <c r="AH8" s="70" t="s">
        <v>487</v>
      </c>
      <c r="AI8" s="71" t="s">
        <v>240</v>
      </c>
      <c r="AJ8" s="73"/>
      <c r="AK8" s="73"/>
    </row>
    <row r="9" spans="1:37" s="44" customFormat="1" ht="34.5" customHeight="1" thickBot="1" x14ac:dyDescent="0.3">
      <c r="A9" s="87" t="s">
        <v>16</v>
      </c>
      <c r="B9" s="88" t="s">
        <v>333</v>
      </c>
      <c r="C9" s="88" t="s">
        <v>17</v>
      </c>
      <c r="D9" s="88" t="s">
        <v>239</v>
      </c>
      <c r="E9" s="89" t="s">
        <v>328</v>
      </c>
      <c r="F9" s="89" t="s">
        <v>319</v>
      </c>
      <c r="G9" s="90" t="s">
        <v>331</v>
      </c>
      <c r="H9" s="91" t="s">
        <v>273</v>
      </c>
      <c r="I9" s="131" t="s">
        <v>400</v>
      </c>
      <c r="J9" s="134" t="s">
        <v>238</v>
      </c>
      <c r="K9" s="61"/>
      <c r="L9" s="62"/>
      <c r="M9" s="72"/>
      <c r="N9" s="72"/>
      <c r="O9" s="72"/>
      <c r="P9" s="72"/>
      <c r="Q9" s="72"/>
      <c r="R9" s="128"/>
      <c r="S9" s="128"/>
      <c r="T9" s="72"/>
      <c r="U9" s="72"/>
      <c r="V9" s="128"/>
      <c r="W9" s="128"/>
      <c r="X9" s="72"/>
      <c r="Y9" s="72"/>
      <c r="Z9" s="128"/>
      <c r="AA9" s="128"/>
      <c r="AB9" s="72"/>
      <c r="AC9" s="72"/>
      <c r="AD9" s="63"/>
      <c r="AE9" s="72"/>
      <c r="AF9" s="63"/>
      <c r="AG9" s="72"/>
      <c r="AH9" s="72"/>
      <c r="AI9" s="72"/>
      <c r="AJ9" s="63"/>
      <c r="AK9" s="63"/>
    </row>
    <row r="10" spans="1:37" ht="32.25" customHeight="1" x14ac:dyDescent="0.25">
      <c r="A10" s="57"/>
      <c r="B10" s="57"/>
      <c r="C10" s="59"/>
      <c r="D10" s="119"/>
      <c r="E10" s="86"/>
      <c r="F10" s="42"/>
      <c r="G10" s="58"/>
      <c r="H10" s="123"/>
      <c r="I10" s="133"/>
      <c r="J10" s="137">
        <f>AI10</f>
        <v>0</v>
      </c>
      <c r="K10" s="64" t="str">
        <f t="shared" ref="K10:K73" si="0">IF(C10&lt;&gt;"",VLOOKUP(C10,budgetLine11ext,2,FALSE),"0")</f>
        <v>0</v>
      </c>
      <c r="L10" s="65" t="str">
        <f t="shared" ref="L10:L73" si="1">IF(C10&lt;&gt;"",VLOOKUP(C10,budgetLine11ext,3,FALSE),"0")</f>
        <v>0</v>
      </c>
      <c r="M10" s="55">
        <f>SUMIFS($J:$J,$C:$C,Data!$B$6,$B:$B,$B10)</f>
        <v>0</v>
      </c>
      <c r="N10" s="55">
        <f>SUMIFS($J:$J,$C:$C,Data!$B$7,$B:$B,$B10)</f>
        <v>0</v>
      </c>
      <c r="O10" s="55">
        <f>SUMIFS($J:$J,$C:$C,Data!$B$8,$B:$B,$B10)</f>
        <v>0</v>
      </c>
      <c r="P10" s="55">
        <f>M10+N10+O10</f>
        <v>0</v>
      </c>
      <c r="Q10" s="55">
        <f>SUMIFS(J:J,K:K,"A",B:B,B10)</f>
        <v>0</v>
      </c>
      <c r="R10" s="25" t="b">
        <f>AND($L10="A",$C$5=Data!$G$24)</f>
        <v>0</v>
      </c>
      <c r="S10" s="25" t="b">
        <f>OR(OR(L10="AL",L10="AU"),AND($L10="A",$C$5=Data!$G$23))</f>
        <v>0</v>
      </c>
      <c r="T10" s="55">
        <f>IF(S10,$G10*$H10*$I10,0)</f>
        <v>0</v>
      </c>
      <c r="U10" s="55">
        <f t="shared" ref="U10:U73" si="2">IF(R10,P10*$D$5,0)</f>
        <v>0</v>
      </c>
      <c r="V10" s="25" t="b">
        <f>AND($L10="B",$C$6=Data!$G$24)</f>
        <v>0</v>
      </c>
      <c r="W10" s="25" t="b">
        <f>OR(OR(L10="BL",L10="BU"),AND($L10="B",$C$6=Data!$G$23))</f>
        <v>0</v>
      </c>
      <c r="X10" s="55">
        <f>IF(W10,$G10*$I10,0)</f>
        <v>0</v>
      </c>
      <c r="Y10" s="55">
        <f t="shared" ref="Y10:Y73" si="3">IF(V10,Q10*$D$6,0)</f>
        <v>0</v>
      </c>
      <c r="Z10" s="25" t="b">
        <f>AND($L10="C",$C$7=Data!$G$24)</f>
        <v>0</v>
      </c>
      <c r="AA10" s="25" t="b">
        <f>OR(OR(L10="CL",L10="CU"),AND($L10="C",$C$7=Data!$G$23))</f>
        <v>0</v>
      </c>
      <c r="AB10" s="55">
        <f>IF(AA10,$G10*$H10*$I10,0)</f>
        <v>0</v>
      </c>
      <c r="AC10" s="55">
        <f t="shared" ref="AC10:AC73" si="4">IF(Z10,Q10*$D$7,0)</f>
        <v>0</v>
      </c>
      <c r="AE10" s="55">
        <f>IF(OR(L10="D",L10="E",L10="F"),$G10*$I10,0)</f>
        <v>0</v>
      </c>
      <c r="AG10" s="125" t="b">
        <f>OR(AND($C$5=Data!$G$24,K10="A"),AND($C$6=Data!$G$24,K10="B"),AND($C$7=Data!$G$24,K10="C"))*COUNTIFS(B:B,B10,K:K,K10,B:B,"&lt;&gt;"&amp;"",C:C,"&lt;&gt;"&amp;"")&gt;1</f>
        <v>0</v>
      </c>
      <c r="AH10" s="125" t="b">
        <f>AND(AND(A10&lt;&gt;"",B10&lt;&gt;""),RIGHT(A10,1)&lt;&gt;MID(B10,3,1))</f>
        <v>0</v>
      </c>
      <c r="AI10" s="55">
        <f>T10+U10+X10+Y10+AB10+AC10+AE10</f>
        <v>0</v>
      </c>
    </row>
    <row r="11" spans="1:37" ht="30.75" customHeight="1" x14ac:dyDescent="0.25">
      <c r="A11" s="57"/>
      <c r="B11" s="57"/>
      <c r="C11" s="59"/>
      <c r="D11" s="119"/>
      <c r="E11" s="43"/>
      <c r="F11" s="43"/>
      <c r="G11" s="58"/>
      <c r="H11" s="123"/>
      <c r="I11" s="132"/>
      <c r="J11" s="135">
        <f t="shared" ref="J11:J74" si="5">AI11</f>
        <v>0</v>
      </c>
      <c r="K11" s="64" t="str">
        <f t="shared" si="0"/>
        <v>0</v>
      </c>
      <c r="L11" s="65" t="str">
        <f t="shared" si="1"/>
        <v>0</v>
      </c>
      <c r="M11" s="55">
        <f>SUMIFS($J:$J,$C:$C,Data!$B$6,$B:$B,$B11)</f>
        <v>0</v>
      </c>
      <c r="N11" s="55">
        <f>SUMIFS($J:$J,$C:$C,Data!$B$7,$B:$B,$B11)</f>
        <v>0</v>
      </c>
      <c r="O11" s="55">
        <f>SUMIFS($J:$J,$C:$C,Data!$B$8,$B:$B,$B11)</f>
        <v>0</v>
      </c>
      <c r="P11" s="55">
        <f t="shared" ref="P11:P74" si="6">M11+N11+O11</f>
        <v>0</v>
      </c>
      <c r="Q11" s="55">
        <f t="shared" ref="Q11:Q74" si="7">SUMIFS(J:J,L:L,"A*",B:B,B11)</f>
        <v>0</v>
      </c>
      <c r="R11" s="25" t="b">
        <f>AND($L11="A",$C$5=Data!$G$24)</f>
        <v>0</v>
      </c>
      <c r="S11" s="25" t="b">
        <f>AND($L11="A",$C$5=Data!$G$23)</f>
        <v>0</v>
      </c>
      <c r="T11" s="55">
        <f t="shared" ref="T11:T74" si="8">IF(S11,$G11*$H11*$I11,0)</f>
        <v>0</v>
      </c>
      <c r="U11" s="55">
        <f t="shared" si="2"/>
        <v>0</v>
      </c>
      <c r="V11" s="25" t="b">
        <f>AND($L11="B",$C$6=Data!$G$24)</f>
        <v>0</v>
      </c>
      <c r="W11" s="25" t="b">
        <f>AND($L11="B",$C$6=Data!$G$23)</f>
        <v>0</v>
      </c>
      <c r="X11" s="55">
        <f t="shared" ref="X11:X74" si="9">IF(W11,$G11*$I11,0)</f>
        <v>0</v>
      </c>
      <c r="Y11" s="55">
        <f t="shared" si="3"/>
        <v>0</v>
      </c>
      <c r="Z11" s="25" t="b">
        <f>AND($L11="C",$C$7=Data!$G$24)</f>
        <v>0</v>
      </c>
      <c r="AA11" s="25" t="b">
        <f>AND($L11="C",$C$7=Data!$G$23)</f>
        <v>0</v>
      </c>
      <c r="AB11" s="55">
        <f t="shared" ref="AB11:AB74" si="10">IF(AA11,$G11*$H11*$I11,0)</f>
        <v>0</v>
      </c>
      <c r="AC11" s="55">
        <f t="shared" si="4"/>
        <v>0</v>
      </c>
      <c r="AE11" s="55">
        <f t="shared" ref="AE11:AE74" si="11">IF(OR(L11="D",L11="E",L11="F"),$G11*$I11,0)</f>
        <v>0</v>
      </c>
      <c r="AG11" s="125" t="b">
        <f>OR(AND($C$5=Data!$G$24,K11="A"),AND($C$6=Data!$G$24,K11="B"),AND($C$7=Data!$G$24,K11="C"))*COUNTIFS(B:B,B11,K:K,K11,B:B,"&lt;&gt;"&amp;"",C:C,"&lt;&gt;"&amp;"")&gt;1</f>
        <v>0</v>
      </c>
      <c r="AH11" s="125" t="b">
        <f t="shared" ref="AH11:AH74" si="12">AND(AND(A11&lt;&gt;"",B11&lt;&gt;""),RIGHT(A11,1)&lt;&gt;MID(B11,3,1))</f>
        <v>0</v>
      </c>
      <c r="AI11" s="55">
        <f t="shared" ref="AI11:AI74" si="13">T11+U11+X11+Y11+AB11+AC11+AE11</f>
        <v>0</v>
      </c>
    </row>
    <row r="12" spans="1:37" ht="30.75" customHeight="1" x14ac:dyDescent="0.25">
      <c r="A12" s="57"/>
      <c r="B12" s="57"/>
      <c r="C12" s="59"/>
      <c r="D12" s="119"/>
      <c r="E12" s="43"/>
      <c r="F12" s="43"/>
      <c r="G12" s="58"/>
      <c r="H12" s="123"/>
      <c r="I12" s="132"/>
      <c r="J12" s="135">
        <f t="shared" si="5"/>
        <v>0</v>
      </c>
      <c r="K12" s="64" t="str">
        <f t="shared" si="0"/>
        <v>0</v>
      </c>
      <c r="L12" s="65" t="str">
        <f t="shared" si="1"/>
        <v>0</v>
      </c>
      <c r="M12" s="55">
        <f>SUMIFS($J:$J,$C:$C,Data!$B$6,$B:$B,$B12)</f>
        <v>0</v>
      </c>
      <c r="N12" s="55">
        <f>SUMIFS($J:$J,$C:$C,Data!$B$7,$B:$B,$B12)</f>
        <v>0</v>
      </c>
      <c r="O12" s="55">
        <f>SUMIFS($J:$J,$C:$C,Data!$B$8,$B:$B,$B12)</f>
        <v>0</v>
      </c>
      <c r="P12" s="55">
        <f t="shared" si="6"/>
        <v>0</v>
      </c>
      <c r="Q12" s="55">
        <f t="shared" si="7"/>
        <v>0</v>
      </c>
      <c r="R12" s="25" t="b">
        <f>AND($L12="A",$C$5=Data!$G$24)</f>
        <v>0</v>
      </c>
      <c r="S12" s="25" t="b">
        <f>AND($L12="A",$C$5=Data!$G$23)</f>
        <v>0</v>
      </c>
      <c r="T12" s="55">
        <f t="shared" si="8"/>
        <v>0</v>
      </c>
      <c r="U12" s="55">
        <f t="shared" si="2"/>
        <v>0</v>
      </c>
      <c r="V12" s="25" t="b">
        <f>AND($L12="B",$C$6=Data!$G$24)</f>
        <v>0</v>
      </c>
      <c r="W12" s="25" t="b">
        <f>AND($L12="B",$C$6=Data!$G$23)</f>
        <v>0</v>
      </c>
      <c r="X12" s="55">
        <f t="shared" si="9"/>
        <v>0</v>
      </c>
      <c r="Y12" s="55">
        <f t="shared" si="3"/>
        <v>0</v>
      </c>
      <c r="Z12" s="25" t="b">
        <f>AND($L12="C",$C$7=Data!$G$24)</f>
        <v>0</v>
      </c>
      <c r="AA12" s="25" t="b">
        <f>AND($L12="C",$C$7=Data!$G$23)</f>
        <v>0</v>
      </c>
      <c r="AB12" s="55">
        <f t="shared" si="10"/>
        <v>0</v>
      </c>
      <c r="AC12" s="55">
        <f t="shared" si="4"/>
        <v>0</v>
      </c>
      <c r="AE12" s="55">
        <f t="shared" si="11"/>
        <v>0</v>
      </c>
      <c r="AG12" s="125" t="b">
        <f>OR(AND($C$5=Data!$G$24,K12="A"),AND($C$6=Data!$G$24,K12="B"),AND($C$7=Data!$G$24,K12="C"))*COUNTIFS(B:B,B12,K:K,K12,B:B,"&lt;&gt;"&amp;"",C:C,"&lt;&gt;"&amp;"")&gt;1</f>
        <v>0</v>
      </c>
      <c r="AH12" s="125" t="b">
        <f t="shared" si="12"/>
        <v>0</v>
      </c>
      <c r="AI12" s="55">
        <f t="shared" si="13"/>
        <v>0</v>
      </c>
    </row>
    <row r="13" spans="1:37" ht="30.75" customHeight="1" x14ac:dyDescent="0.25">
      <c r="A13" s="57"/>
      <c r="B13" s="57"/>
      <c r="C13" s="59"/>
      <c r="D13" s="119"/>
      <c r="E13" s="124"/>
      <c r="F13" s="43"/>
      <c r="G13" s="58"/>
      <c r="H13" s="123"/>
      <c r="I13" s="132"/>
      <c r="J13" s="135">
        <f t="shared" si="5"/>
        <v>0</v>
      </c>
      <c r="K13" s="64" t="str">
        <f t="shared" si="0"/>
        <v>0</v>
      </c>
      <c r="L13" s="65" t="str">
        <f t="shared" si="1"/>
        <v>0</v>
      </c>
      <c r="M13" s="55">
        <f>SUMIFS($J:$J,$C:$C,Data!$B$6,$B:$B,$B13)</f>
        <v>0</v>
      </c>
      <c r="N13" s="55">
        <f>SUMIFS($J:$J,$C:$C,Data!$B$7,$B:$B,$B13)</f>
        <v>0</v>
      </c>
      <c r="O13" s="55">
        <f>SUMIFS($J:$J,$C:$C,Data!$B$8,$B:$B,$B13)</f>
        <v>0</v>
      </c>
      <c r="P13" s="55">
        <f t="shared" si="6"/>
        <v>0</v>
      </c>
      <c r="Q13" s="55">
        <f t="shared" si="7"/>
        <v>0</v>
      </c>
      <c r="R13" s="25" t="b">
        <f>AND($L13="A",$C$5=Data!$G$24)</f>
        <v>0</v>
      </c>
      <c r="S13" s="25" t="b">
        <f>AND($L13="A",$C$5=Data!$G$23)</f>
        <v>0</v>
      </c>
      <c r="T13" s="55">
        <f t="shared" si="8"/>
        <v>0</v>
      </c>
      <c r="U13" s="55">
        <f t="shared" si="2"/>
        <v>0</v>
      </c>
      <c r="V13" s="25" t="b">
        <f>AND($L13="B",$C$6=Data!$G$24)</f>
        <v>0</v>
      </c>
      <c r="W13" s="25" t="b">
        <f>AND($L13="B",$C$6=Data!$G$23)</f>
        <v>0</v>
      </c>
      <c r="X13" s="55">
        <f t="shared" si="9"/>
        <v>0</v>
      </c>
      <c r="Y13" s="55">
        <f t="shared" si="3"/>
        <v>0</v>
      </c>
      <c r="Z13" s="25" t="b">
        <f>AND($L13="C",$C$7=Data!$G$24)</f>
        <v>0</v>
      </c>
      <c r="AA13" s="25" t="b">
        <f>AND($L13="C",$C$7=Data!$G$23)</f>
        <v>0</v>
      </c>
      <c r="AB13" s="55">
        <f t="shared" si="10"/>
        <v>0</v>
      </c>
      <c r="AC13" s="55">
        <f t="shared" si="4"/>
        <v>0</v>
      </c>
      <c r="AE13" s="55">
        <f t="shared" si="11"/>
        <v>0</v>
      </c>
      <c r="AG13" s="125" t="b">
        <f>OR(AND($C$5=Data!$G$24,K13="A"),AND($C$6=Data!$G$24,K13="B"),AND($C$7=Data!$G$24,K13="C"))*COUNTIFS(B:B,B13,K:K,K13,B:B,"&lt;&gt;"&amp;"",C:C,"&lt;&gt;"&amp;"")&gt;1</f>
        <v>0</v>
      </c>
      <c r="AH13" s="125" t="b">
        <f t="shared" si="12"/>
        <v>0</v>
      </c>
      <c r="AI13" s="55">
        <f t="shared" si="13"/>
        <v>0</v>
      </c>
    </row>
    <row r="14" spans="1:37" ht="30.75" customHeight="1" x14ac:dyDescent="0.25">
      <c r="A14" s="57"/>
      <c r="B14" s="57"/>
      <c r="C14" s="59"/>
      <c r="D14" s="119"/>
      <c r="E14" s="124"/>
      <c r="F14" s="43"/>
      <c r="G14" s="58"/>
      <c r="H14" s="123"/>
      <c r="I14" s="132"/>
      <c r="J14" s="135">
        <f t="shared" si="5"/>
        <v>0</v>
      </c>
      <c r="K14" s="64" t="str">
        <f t="shared" si="0"/>
        <v>0</v>
      </c>
      <c r="L14" s="65" t="str">
        <f t="shared" si="1"/>
        <v>0</v>
      </c>
      <c r="M14" s="55">
        <f>SUMIFS($J:$J,$C:$C,Data!$B$6,$B:$B,$B14)</f>
        <v>0</v>
      </c>
      <c r="N14" s="55">
        <f>SUMIFS($J:$J,$C:$C,Data!$B$7,$B:$B,$B14)</f>
        <v>0</v>
      </c>
      <c r="O14" s="55">
        <f>SUMIFS($J:$J,$C:$C,Data!$B$8,$B:$B,$B14)</f>
        <v>0</v>
      </c>
      <c r="P14" s="55">
        <f t="shared" si="6"/>
        <v>0</v>
      </c>
      <c r="Q14" s="55">
        <f t="shared" si="7"/>
        <v>0</v>
      </c>
      <c r="R14" s="25" t="b">
        <f>AND($L14="A",$C$5=Data!$G$24)</f>
        <v>0</v>
      </c>
      <c r="S14" s="25" t="b">
        <f>AND($L14="A",$C$5=Data!$G$23)</f>
        <v>0</v>
      </c>
      <c r="T14" s="55">
        <f t="shared" si="8"/>
        <v>0</v>
      </c>
      <c r="U14" s="55">
        <f t="shared" si="2"/>
        <v>0</v>
      </c>
      <c r="V14" s="25" t="b">
        <f>AND($L14="B",$C$6=Data!$G$24)</f>
        <v>0</v>
      </c>
      <c r="W14" s="25" t="b">
        <f>AND($L14="B",$C$6=Data!$G$23)</f>
        <v>0</v>
      </c>
      <c r="X14" s="55">
        <f t="shared" si="9"/>
        <v>0</v>
      </c>
      <c r="Y14" s="55">
        <f t="shared" si="3"/>
        <v>0</v>
      </c>
      <c r="Z14" s="25" t="b">
        <f>AND($L14="C",$C$7=Data!$G$24)</f>
        <v>0</v>
      </c>
      <c r="AA14" s="25" t="b">
        <f>AND($L14="C",$C$7=Data!$G$23)</f>
        <v>0</v>
      </c>
      <c r="AB14" s="55">
        <f t="shared" si="10"/>
        <v>0</v>
      </c>
      <c r="AC14" s="55">
        <f t="shared" si="4"/>
        <v>0</v>
      </c>
      <c r="AE14" s="55">
        <f t="shared" si="11"/>
        <v>0</v>
      </c>
      <c r="AG14" s="125" t="b">
        <f>OR(AND($C$5=Data!$G$24,K14="A"),AND($C$6=Data!$G$24,K14="B"),AND($C$7=Data!$G$24,K14="C"))*COUNTIFS(B:B,B14,K:K,K14,B:B,"&lt;&gt;"&amp;"",C:C,"&lt;&gt;"&amp;"")&gt;1</f>
        <v>0</v>
      </c>
      <c r="AH14" s="125" t="b">
        <f t="shared" si="12"/>
        <v>0</v>
      </c>
      <c r="AI14" s="55">
        <f t="shared" si="13"/>
        <v>0</v>
      </c>
    </row>
    <row r="15" spans="1:37" ht="30.75" customHeight="1" x14ac:dyDescent="0.25">
      <c r="A15" s="57"/>
      <c r="B15" s="57"/>
      <c r="C15" s="59"/>
      <c r="D15" s="119"/>
      <c r="E15" s="124"/>
      <c r="F15" s="43"/>
      <c r="G15" s="58"/>
      <c r="H15" s="123"/>
      <c r="I15" s="132"/>
      <c r="J15" s="135">
        <f t="shared" si="5"/>
        <v>0</v>
      </c>
      <c r="K15" s="64" t="str">
        <f t="shared" si="0"/>
        <v>0</v>
      </c>
      <c r="L15" s="65" t="str">
        <f t="shared" si="1"/>
        <v>0</v>
      </c>
      <c r="M15" s="55">
        <f>SUMIFS($J:$J,$C:$C,Data!$B$6,$B:$B,$B15)</f>
        <v>0</v>
      </c>
      <c r="N15" s="55">
        <f>SUMIFS($J:$J,$C:$C,Data!$B$7,$B:$B,$B15)</f>
        <v>0</v>
      </c>
      <c r="O15" s="55">
        <f>SUMIFS($J:$J,$C:$C,Data!$B$8,$B:$B,$B15)</f>
        <v>0</v>
      </c>
      <c r="P15" s="55">
        <f t="shared" si="6"/>
        <v>0</v>
      </c>
      <c r="Q15" s="55">
        <f t="shared" si="7"/>
        <v>0</v>
      </c>
      <c r="R15" s="25" t="b">
        <f>AND($L15="A",$C$5=Data!$G$24)</f>
        <v>0</v>
      </c>
      <c r="S15" s="25" t="b">
        <f>AND($L15="A",$C$5=Data!$G$23)</f>
        <v>0</v>
      </c>
      <c r="T15" s="55">
        <f t="shared" si="8"/>
        <v>0</v>
      </c>
      <c r="U15" s="55">
        <f t="shared" si="2"/>
        <v>0</v>
      </c>
      <c r="V15" s="25" t="b">
        <f>AND($L15="B",$C$6=Data!$G$24)</f>
        <v>0</v>
      </c>
      <c r="W15" s="25" t="b">
        <f>AND($L15="B",$C$6=Data!$G$23)</f>
        <v>0</v>
      </c>
      <c r="X15" s="55">
        <f t="shared" si="9"/>
        <v>0</v>
      </c>
      <c r="Y15" s="55">
        <f t="shared" si="3"/>
        <v>0</v>
      </c>
      <c r="Z15" s="25" t="b">
        <f>AND($L15="C",$C$7=Data!$G$24)</f>
        <v>0</v>
      </c>
      <c r="AA15" s="25" t="b">
        <f>AND($L15="C",$C$7=Data!$G$23)</f>
        <v>0</v>
      </c>
      <c r="AB15" s="55">
        <f t="shared" si="10"/>
        <v>0</v>
      </c>
      <c r="AC15" s="55">
        <f t="shared" si="4"/>
        <v>0</v>
      </c>
      <c r="AE15" s="55">
        <f t="shared" si="11"/>
        <v>0</v>
      </c>
      <c r="AG15" s="125" t="b">
        <f>OR(AND($C$5=Data!$G$24,K15="A"),AND($C$6=Data!$G$24,K15="B"),AND($C$7=Data!$G$24,K15="C"))*COUNTIFS(B:B,B15,K:K,K15,B:B,"&lt;&gt;"&amp;"",C:C,"&lt;&gt;"&amp;"")&gt;1</f>
        <v>0</v>
      </c>
      <c r="AH15" s="125" t="b">
        <f t="shared" si="12"/>
        <v>0</v>
      </c>
      <c r="AI15" s="55">
        <f t="shared" si="13"/>
        <v>0</v>
      </c>
    </row>
    <row r="16" spans="1:37" ht="30.75" customHeight="1" x14ac:dyDescent="0.25">
      <c r="A16" s="57"/>
      <c r="B16" s="57"/>
      <c r="C16" s="59"/>
      <c r="D16" s="119"/>
      <c r="E16" s="43"/>
      <c r="F16" s="43"/>
      <c r="G16" s="58"/>
      <c r="H16" s="123"/>
      <c r="I16" s="132"/>
      <c r="J16" s="135">
        <f t="shared" si="5"/>
        <v>0</v>
      </c>
      <c r="K16" s="64" t="str">
        <f t="shared" si="0"/>
        <v>0</v>
      </c>
      <c r="L16" s="65" t="str">
        <f t="shared" si="1"/>
        <v>0</v>
      </c>
      <c r="M16" s="55">
        <f>SUMIFS($J:$J,$C:$C,Data!$B$6,$B:$B,$B16)</f>
        <v>0</v>
      </c>
      <c r="N16" s="55">
        <f>SUMIFS($J:$J,$C:$C,Data!$B$7,$B:$B,$B16)</f>
        <v>0</v>
      </c>
      <c r="O16" s="55">
        <f>SUMIFS($J:$J,$C:$C,Data!$B$8,$B:$B,$B16)</f>
        <v>0</v>
      </c>
      <c r="P16" s="55">
        <f t="shared" si="6"/>
        <v>0</v>
      </c>
      <c r="Q16" s="55">
        <f t="shared" si="7"/>
        <v>0</v>
      </c>
      <c r="R16" s="25" t="b">
        <f>AND($L16="A",$C$5=Data!$G$24)</f>
        <v>0</v>
      </c>
      <c r="S16" s="25" t="b">
        <f>AND($L16="A",$C$5=Data!$G$23)</f>
        <v>0</v>
      </c>
      <c r="T16" s="55">
        <f t="shared" si="8"/>
        <v>0</v>
      </c>
      <c r="U16" s="55">
        <f t="shared" si="2"/>
        <v>0</v>
      </c>
      <c r="V16" s="25" t="b">
        <f>AND($L16="B",$C$6=Data!$G$24)</f>
        <v>0</v>
      </c>
      <c r="W16" s="25" t="b">
        <f>AND($L16="B",$C$6=Data!$G$23)</f>
        <v>0</v>
      </c>
      <c r="X16" s="55">
        <f t="shared" si="9"/>
        <v>0</v>
      </c>
      <c r="Y16" s="55">
        <f t="shared" si="3"/>
        <v>0</v>
      </c>
      <c r="Z16" s="25" t="b">
        <f>AND($L16="C",$C$7=Data!$G$24)</f>
        <v>0</v>
      </c>
      <c r="AA16" s="25" t="b">
        <f>AND($L16="C",$C$7=Data!$G$23)</f>
        <v>0</v>
      </c>
      <c r="AB16" s="55">
        <f t="shared" si="10"/>
        <v>0</v>
      </c>
      <c r="AC16" s="55">
        <f t="shared" si="4"/>
        <v>0</v>
      </c>
      <c r="AE16" s="55">
        <f t="shared" si="11"/>
        <v>0</v>
      </c>
      <c r="AG16" s="125" t="b">
        <f>OR(AND($C$5=Data!$G$24,K16="A"),AND($C$6=Data!$G$24,K16="B"),AND($C$7=Data!$G$24,K16="C"))*COUNTIFS(B:B,B16,K:K,K16,B:B,"&lt;&gt;"&amp;"",C:C,"&lt;&gt;"&amp;"")&gt;1</f>
        <v>0</v>
      </c>
      <c r="AH16" s="125" t="b">
        <f t="shared" si="12"/>
        <v>0</v>
      </c>
      <c r="AI16" s="55">
        <f t="shared" si="13"/>
        <v>0</v>
      </c>
    </row>
    <row r="17" spans="1:35" ht="30.75" customHeight="1" x14ac:dyDescent="0.25">
      <c r="A17" s="57"/>
      <c r="B17" s="57"/>
      <c r="C17" s="59"/>
      <c r="D17" s="119"/>
      <c r="E17" s="43"/>
      <c r="F17" s="43"/>
      <c r="G17" s="58"/>
      <c r="H17" s="123"/>
      <c r="I17" s="132"/>
      <c r="J17" s="135">
        <f t="shared" si="5"/>
        <v>0</v>
      </c>
      <c r="K17" s="64" t="str">
        <f t="shared" si="0"/>
        <v>0</v>
      </c>
      <c r="L17" s="65" t="str">
        <f t="shared" si="1"/>
        <v>0</v>
      </c>
      <c r="M17" s="55">
        <f>SUMIFS($J:$J,$C:$C,Data!$B$6,$B:$B,$B17)</f>
        <v>0</v>
      </c>
      <c r="N17" s="55">
        <f>SUMIFS($J:$J,$C:$C,Data!$B$7,$B:$B,$B17)</f>
        <v>0</v>
      </c>
      <c r="O17" s="55">
        <f>SUMIFS($J:$J,$C:$C,Data!$B$8,$B:$B,$B17)</f>
        <v>0</v>
      </c>
      <c r="P17" s="55">
        <f t="shared" si="6"/>
        <v>0</v>
      </c>
      <c r="Q17" s="55">
        <f t="shared" si="7"/>
        <v>0</v>
      </c>
      <c r="R17" s="25" t="b">
        <f>AND($L17="A",$C$5=Data!$G$24)</f>
        <v>0</v>
      </c>
      <c r="S17" s="25" t="b">
        <f>AND($L17="A",$C$5=Data!$G$23)</f>
        <v>0</v>
      </c>
      <c r="T17" s="55">
        <f t="shared" si="8"/>
        <v>0</v>
      </c>
      <c r="U17" s="55">
        <f t="shared" si="2"/>
        <v>0</v>
      </c>
      <c r="V17" s="25" t="b">
        <f>AND($L17="B",$C$6=Data!$G$24)</f>
        <v>0</v>
      </c>
      <c r="W17" s="25" t="b">
        <f>AND($L17="B",$C$6=Data!$G$23)</f>
        <v>0</v>
      </c>
      <c r="X17" s="55">
        <f t="shared" si="9"/>
        <v>0</v>
      </c>
      <c r="Y17" s="55">
        <f t="shared" si="3"/>
        <v>0</v>
      </c>
      <c r="Z17" s="25" t="b">
        <f>AND($L17="C",$C$7=Data!$G$24)</f>
        <v>0</v>
      </c>
      <c r="AA17" s="25" t="b">
        <f>AND($L17="C",$C$7=Data!$G$23)</f>
        <v>0</v>
      </c>
      <c r="AB17" s="55">
        <f t="shared" si="10"/>
        <v>0</v>
      </c>
      <c r="AC17" s="55">
        <f t="shared" si="4"/>
        <v>0</v>
      </c>
      <c r="AE17" s="55">
        <f t="shared" si="11"/>
        <v>0</v>
      </c>
      <c r="AG17" s="125" t="b">
        <f>OR(AND($C$5=Data!$G$24,K17="A"),AND($C$6=Data!$G$24,K17="B"),AND($C$7=Data!$G$24,K17="C"))*COUNTIFS(B:B,B17,K:K,K17,B:B,"&lt;&gt;"&amp;"",C:C,"&lt;&gt;"&amp;"")&gt;1</f>
        <v>0</v>
      </c>
      <c r="AH17" s="125" t="b">
        <f t="shared" si="12"/>
        <v>0</v>
      </c>
      <c r="AI17" s="55">
        <f t="shared" si="13"/>
        <v>0</v>
      </c>
    </row>
    <row r="18" spans="1:35" ht="30.75" customHeight="1" x14ac:dyDescent="0.25">
      <c r="A18" s="57"/>
      <c r="B18" s="57"/>
      <c r="C18" s="59"/>
      <c r="D18" s="119"/>
      <c r="E18" s="43"/>
      <c r="F18" s="43"/>
      <c r="G18" s="58"/>
      <c r="H18" s="123"/>
      <c r="I18" s="132"/>
      <c r="J18" s="135">
        <f t="shared" si="5"/>
        <v>0</v>
      </c>
      <c r="K18" s="64" t="str">
        <f t="shared" si="0"/>
        <v>0</v>
      </c>
      <c r="L18" s="65" t="str">
        <f t="shared" si="1"/>
        <v>0</v>
      </c>
      <c r="M18" s="55">
        <f>SUMIFS($J:$J,$C:$C,Data!$B$6,$B:$B,$B18)</f>
        <v>0</v>
      </c>
      <c r="N18" s="55">
        <f>SUMIFS($J:$J,$C:$C,Data!$B$7,$B:$B,$B18)</f>
        <v>0</v>
      </c>
      <c r="O18" s="55">
        <f>SUMIFS($J:$J,$C:$C,Data!$B$8,$B:$B,$B18)</f>
        <v>0</v>
      </c>
      <c r="P18" s="55">
        <f t="shared" si="6"/>
        <v>0</v>
      </c>
      <c r="Q18" s="55">
        <f t="shared" si="7"/>
        <v>0</v>
      </c>
      <c r="R18" s="25" t="b">
        <f>AND($L18="A",$C$5=Data!$G$24)</f>
        <v>0</v>
      </c>
      <c r="S18" s="25" t="b">
        <f>AND($L18="A",$C$5=Data!$G$23)</f>
        <v>0</v>
      </c>
      <c r="T18" s="55">
        <f t="shared" si="8"/>
        <v>0</v>
      </c>
      <c r="U18" s="55">
        <f t="shared" si="2"/>
        <v>0</v>
      </c>
      <c r="V18" s="25" t="b">
        <f>AND($L18="B",$C$6=Data!$G$24)</f>
        <v>0</v>
      </c>
      <c r="W18" s="25" t="b">
        <f>AND($L18="B",$C$6=Data!$G$23)</f>
        <v>0</v>
      </c>
      <c r="X18" s="55">
        <f t="shared" si="9"/>
        <v>0</v>
      </c>
      <c r="Y18" s="55">
        <f t="shared" si="3"/>
        <v>0</v>
      </c>
      <c r="Z18" s="25" t="b">
        <f>AND($L18="C",$C$7=Data!$G$24)</f>
        <v>0</v>
      </c>
      <c r="AA18" s="25" t="b">
        <f>AND($L18="C",$C$7=Data!$G$23)</f>
        <v>0</v>
      </c>
      <c r="AB18" s="55">
        <f t="shared" si="10"/>
        <v>0</v>
      </c>
      <c r="AC18" s="55">
        <f t="shared" si="4"/>
        <v>0</v>
      </c>
      <c r="AE18" s="55">
        <f t="shared" si="11"/>
        <v>0</v>
      </c>
      <c r="AG18" s="125" t="b">
        <f>OR(AND($C$5=Data!$G$24,K18="A"),AND($C$6=Data!$G$24,K18="B"),AND($C$7=Data!$G$24,K18="C"))*COUNTIFS(B:B,B18,K:K,K18,B:B,"&lt;&gt;"&amp;"",C:C,"&lt;&gt;"&amp;"")&gt;1</f>
        <v>0</v>
      </c>
      <c r="AH18" s="125" t="b">
        <f t="shared" si="12"/>
        <v>0</v>
      </c>
      <c r="AI18" s="55">
        <f t="shared" si="13"/>
        <v>0</v>
      </c>
    </row>
    <row r="19" spans="1:35" ht="30.75" customHeight="1" x14ac:dyDescent="0.25">
      <c r="A19" s="57"/>
      <c r="B19" s="57"/>
      <c r="C19" s="59"/>
      <c r="D19" s="119"/>
      <c r="E19" s="43"/>
      <c r="F19" s="43"/>
      <c r="G19" s="58"/>
      <c r="H19" s="123"/>
      <c r="I19" s="132"/>
      <c r="J19" s="135">
        <f t="shared" si="5"/>
        <v>0</v>
      </c>
      <c r="K19" s="64" t="str">
        <f t="shared" si="0"/>
        <v>0</v>
      </c>
      <c r="L19" s="65" t="str">
        <f t="shared" si="1"/>
        <v>0</v>
      </c>
      <c r="M19" s="55">
        <f>SUMIFS($J:$J,$C:$C,Data!$B$6,$B:$B,$B19)</f>
        <v>0</v>
      </c>
      <c r="N19" s="55">
        <f>SUMIFS($J:$J,$C:$C,Data!$B$7,$B:$B,$B19)</f>
        <v>0</v>
      </c>
      <c r="O19" s="55">
        <f>SUMIFS($J:$J,$C:$C,Data!$B$8,$B:$B,$B19)</f>
        <v>0</v>
      </c>
      <c r="P19" s="55">
        <f t="shared" si="6"/>
        <v>0</v>
      </c>
      <c r="Q19" s="55">
        <f t="shared" si="7"/>
        <v>0</v>
      </c>
      <c r="R19" s="25" t="b">
        <f>AND($L19="A",$C$5=Data!$G$24)</f>
        <v>0</v>
      </c>
      <c r="S19" s="25" t="b">
        <f>AND($L19="A",$C$5=Data!$G$23)</f>
        <v>0</v>
      </c>
      <c r="T19" s="55">
        <f t="shared" si="8"/>
        <v>0</v>
      </c>
      <c r="U19" s="55">
        <f t="shared" si="2"/>
        <v>0</v>
      </c>
      <c r="V19" s="25" t="b">
        <f>AND($L19="B",$C$6=Data!$G$24)</f>
        <v>0</v>
      </c>
      <c r="W19" s="25" t="b">
        <f>AND($L19="B",$C$6=Data!$G$23)</f>
        <v>0</v>
      </c>
      <c r="X19" s="55">
        <f t="shared" si="9"/>
        <v>0</v>
      </c>
      <c r="Y19" s="55">
        <f t="shared" si="3"/>
        <v>0</v>
      </c>
      <c r="Z19" s="25" t="b">
        <f>AND($L19="C",$C$7=Data!$G$24)</f>
        <v>0</v>
      </c>
      <c r="AA19" s="25" t="b">
        <f>AND($L19="C",$C$7=Data!$G$23)</f>
        <v>0</v>
      </c>
      <c r="AB19" s="55">
        <f t="shared" si="10"/>
        <v>0</v>
      </c>
      <c r="AC19" s="55">
        <f t="shared" si="4"/>
        <v>0</v>
      </c>
      <c r="AE19" s="55">
        <f t="shared" si="11"/>
        <v>0</v>
      </c>
      <c r="AG19" s="125" t="b">
        <f>OR(AND($C$5=Data!$G$24,K19="A"),AND($C$6=Data!$G$24,K19="B"),AND($C$7=Data!$G$24,K19="C"))*COUNTIFS(B:B,B19,K:K,K19,B:B,"&lt;&gt;"&amp;"",C:C,"&lt;&gt;"&amp;"")&gt;1</f>
        <v>0</v>
      </c>
      <c r="AH19" s="125" t="b">
        <f t="shared" si="12"/>
        <v>0</v>
      </c>
      <c r="AI19" s="55">
        <f t="shared" si="13"/>
        <v>0</v>
      </c>
    </row>
    <row r="20" spans="1:35" ht="30.75" customHeight="1" x14ac:dyDescent="0.25">
      <c r="A20" s="57"/>
      <c r="B20" s="57"/>
      <c r="C20" s="59"/>
      <c r="D20" s="119"/>
      <c r="E20" s="43"/>
      <c r="F20" s="43"/>
      <c r="G20" s="58"/>
      <c r="H20" s="123"/>
      <c r="I20" s="132"/>
      <c r="J20" s="135">
        <f t="shared" si="5"/>
        <v>0</v>
      </c>
      <c r="K20" s="64" t="str">
        <f t="shared" si="0"/>
        <v>0</v>
      </c>
      <c r="L20" s="65" t="str">
        <f t="shared" si="1"/>
        <v>0</v>
      </c>
      <c r="M20" s="55">
        <f>SUMIFS($J:$J,$C:$C,Data!$B$6,$B:$B,$B20)</f>
        <v>0</v>
      </c>
      <c r="N20" s="55">
        <f>SUMIFS($J:$J,$C:$C,Data!$B$7,$B:$B,$B20)</f>
        <v>0</v>
      </c>
      <c r="O20" s="55">
        <f>SUMIFS($J:$J,$C:$C,Data!$B$8,$B:$B,$B20)</f>
        <v>0</v>
      </c>
      <c r="P20" s="55">
        <f t="shared" si="6"/>
        <v>0</v>
      </c>
      <c r="Q20" s="55">
        <f t="shared" si="7"/>
        <v>0</v>
      </c>
      <c r="R20" s="25" t="b">
        <f>AND($L20="A",$C$5=Data!$G$24)</f>
        <v>0</v>
      </c>
      <c r="S20" s="25" t="b">
        <f>AND($L20="A",$C$5=Data!$G$23)</f>
        <v>0</v>
      </c>
      <c r="T20" s="55">
        <f t="shared" si="8"/>
        <v>0</v>
      </c>
      <c r="U20" s="55">
        <f t="shared" si="2"/>
        <v>0</v>
      </c>
      <c r="V20" s="25" t="b">
        <f>AND($L20="B",$C$6=Data!$G$24)</f>
        <v>0</v>
      </c>
      <c r="W20" s="25" t="b">
        <f>AND($L20="B",$C$6=Data!$G$23)</f>
        <v>0</v>
      </c>
      <c r="X20" s="55">
        <f t="shared" si="9"/>
        <v>0</v>
      </c>
      <c r="Y20" s="55">
        <f t="shared" si="3"/>
        <v>0</v>
      </c>
      <c r="Z20" s="25" t="b">
        <f>AND($L20="C",$C$7=Data!$G$24)</f>
        <v>0</v>
      </c>
      <c r="AA20" s="25" t="b">
        <f>AND($L20="C",$C$7=Data!$G$23)</f>
        <v>0</v>
      </c>
      <c r="AB20" s="55">
        <f t="shared" si="10"/>
        <v>0</v>
      </c>
      <c r="AC20" s="55">
        <f t="shared" si="4"/>
        <v>0</v>
      </c>
      <c r="AE20" s="55">
        <f t="shared" si="11"/>
        <v>0</v>
      </c>
      <c r="AG20" s="125" t="b">
        <f>OR(AND($C$5=Data!$G$24,K20="A"),AND($C$6=Data!$G$24,K20="B"),AND($C$7=Data!$G$24,K20="C"))*COUNTIFS(B:B,B20,K:K,K20,B:B,"&lt;&gt;"&amp;"",C:C,"&lt;&gt;"&amp;"")&gt;1</f>
        <v>0</v>
      </c>
      <c r="AH20" s="125" t="b">
        <f t="shared" si="12"/>
        <v>0</v>
      </c>
      <c r="AI20" s="55">
        <f t="shared" si="13"/>
        <v>0</v>
      </c>
    </row>
    <row r="21" spans="1:35" ht="30.75" customHeight="1" x14ac:dyDescent="0.25">
      <c r="A21" s="57"/>
      <c r="B21" s="57"/>
      <c r="C21" s="59"/>
      <c r="D21" s="119"/>
      <c r="E21" s="43"/>
      <c r="F21" s="43"/>
      <c r="G21" s="58"/>
      <c r="H21" s="123"/>
      <c r="I21" s="132"/>
      <c r="J21" s="135">
        <f t="shared" si="5"/>
        <v>0</v>
      </c>
      <c r="K21" s="64" t="str">
        <f t="shared" si="0"/>
        <v>0</v>
      </c>
      <c r="L21" s="65" t="str">
        <f t="shared" si="1"/>
        <v>0</v>
      </c>
      <c r="M21" s="55">
        <f>SUMIFS($J:$J,$C:$C,Data!$B$6,$B:$B,$B21)</f>
        <v>0</v>
      </c>
      <c r="N21" s="55">
        <f>SUMIFS($J:$J,$C:$C,Data!$B$7,$B:$B,$B21)</f>
        <v>0</v>
      </c>
      <c r="O21" s="55">
        <f>SUMIFS($J:$J,$C:$C,Data!$B$8,$B:$B,$B21)</f>
        <v>0</v>
      </c>
      <c r="P21" s="55">
        <f t="shared" si="6"/>
        <v>0</v>
      </c>
      <c r="Q21" s="55">
        <f t="shared" si="7"/>
        <v>0</v>
      </c>
      <c r="R21" s="25" t="b">
        <f>AND($L21="A",$C$5=Data!$G$24)</f>
        <v>0</v>
      </c>
      <c r="S21" s="25" t="b">
        <f>AND($L21="A",$C$5=Data!$G$23)</f>
        <v>0</v>
      </c>
      <c r="T21" s="55">
        <f t="shared" si="8"/>
        <v>0</v>
      </c>
      <c r="U21" s="55">
        <f t="shared" si="2"/>
        <v>0</v>
      </c>
      <c r="V21" s="25" t="b">
        <f>AND($L21="B",$C$6=Data!$G$24)</f>
        <v>0</v>
      </c>
      <c r="W21" s="25" t="b">
        <f>AND($L21="B",$C$6=Data!$G$23)</f>
        <v>0</v>
      </c>
      <c r="X21" s="55">
        <f t="shared" si="9"/>
        <v>0</v>
      </c>
      <c r="Y21" s="55">
        <f t="shared" si="3"/>
        <v>0</v>
      </c>
      <c r="Z21" s="25" t="b">
        <f>AND($L21="C",$C$7=Data!$G$24)</f>
        <v>0</v>
      </c>
      <c r="AA21" s="25" t="b">
        <f>AND($L21="C",$C$7=Data!$G$23)</f>
        <v>0</v>
      </c>
      <c r="AB21" s="55">
        <f t="shared" si="10"/>
        <v>0</v>
      </c>
      <c r="AC21" s="55">
        <f t="shared" si="4"/>
        <v>0</v>
      </c>
      <c r="AE21" s="55">
        <f t="shared" si="11"/>
        <v>0</v>
      </c>
      <c r="AG21" s="125" t="b">
        <f>OR(AND($C$5=Data!$G$24,K21="A"),AND($C$6=Data!$G$24,K21="B"),AND($C$7=Data!$G$24,K21="C"))*COUNTIFS(B:B,B21,K:K,K21,B:B,"&lt;&gt;"&amp;"",C:C,"&lt;&gt;"&amp;"")&gt;1</f>
        <v>0</v>
      </c>
      <c r="AH21" s="125" t="b">
        <f t="shared" si="12"/>
        <v>0</v>
      </c>
      <c r="AI21" s="55">
        <f t="shared" si="13"/>
        <v>0</v>
      </c>
    </row>
    <row r="22" spans="1:35" ht="30.75" customHeight="1" x14ac:dyDescent="0.25">
      <c r="A22" s="57"/>
      <c r="B22" s="57"/>
      <c r="C22" s="59"/>
      <c r="D22" s="119"/>
      <c r="E22" s="43"/>
      <c r="F22" s="43"/>
      <c r="G22" s="58"/>
      <c r="H22" s="123"/>
      <c r="I22" s="132"/>
      <c r="J22" s="135">
        <f t="shared" si="5"/>
        <v>0</v>
      </c>
      <c r="K22" s="64" t="str">
        <f t="shared" si="0"/>
        <v>0</v>
      </c>
      <c r="L22" s="65" t="str">
        <f t="shared" si="1"/>
        <v>0</v>
      </c>
      <c r="M22" s="55">
        <f>SUMIFS($J:$J,$C:$C,Data!$B$6,$B:$B,$B22)</f>
        <v>0</v>
      </c>
      <c r="N22" s="55">
        <f>SUMIFS($J:$J,$C:$C,Data!$B$7,$B:$B,$B22)</f>
        <v>0</v>
      </c>
      <c r="O22" s="55">
        <f>SUMIFS($J:$J,$C:$C,Data!$B$8,$B:$B,$B22)</f>
        <v>0</v>
      </c>
      <c r="P22" s="55">
        <f t="shared" si="6"/>
        <v>0</v>
      </c>
      <c r="Q22" s="55">
        <f t="shared" si="7"/>
        <v>0</v>
      </c>
      <c r="R22" s="25" t="b">
        <f>AND($L22="A",$C$5=Data!$G$24)</f>
        <v>0</v>
      </c>
      <c r="S22" s="25" t="b">
        <f>AND($L22="A",$C$5=Data!$G$23)</f>
        <v>0</v>
      </c>
      <c r="T22" s="55">
        <f t="shared" si="8"/>
        <v>0</v>
      </c>
      <c r="U22" s="55">
        <f t="shared" si="2"/>
        <v>0</v>
      </c>
      <c r="V22" s="25" t="b">
        <f>AND($L22="B",$C$6=Data!$G$24)</f>
        <v>0</v>
      </c>
      <c r="W22" s="25" t="b">
        <f>AND($L22="B",$C$6=Data!$G$23)</f>
        <v>0</v>
      </c>
      <c r="X22" s="55">
        <f t="shared" si="9"/>
        <v>0</v>
      </c>
      <c r="Y22" s="55">
        <f t="shared" si="3"/>
        <v>0</v>
      </c>
      <c r="Z22" s="25" t="b">
        <f>AND($L22="C",$C$7=Data!$G$24)</f>
        <v>0</v>
      </c>
      <c r="AA22" s="25" t="b">
        <f>AND($L22="C",$C$7=Data!$G$23)</f>
        <v>0</v>
      </c>
      <c r="AB22" s="55">
        <f t="shared" si="10"/>
        <v>0</v>
      </c>
      <c r="AC22" s="55">
        <f t="shared" si="4"/>
        <v>0</v>
      </c>
      <c r="AE22" s="55">
        <f t="shared" si="11"/>
        <v>0</v>
      </c>
      <c r="AG22" s="125" t="b">
        <f>OR(AND($C$5=Data!$G$24,K22="A"),AND($C$6=Data!$G$24,K22="B"),AND($C$7=Data!$G$24,K22="C"))*COUNTIFS(B:B,B22,K:K,K22,B:B,"&lt;&gt;"&amp;"",C:C,"&lt;&gt;"&amp;"")&gt;1</f>
        <v>0</v>
      </c>
      <c r="AH22" s="125" t="b">
        <f t="shared" si="12"/>
        <v>0</v>
      </c>
      <c r="AI22" s="55">
        <f t="shared" si="13"/>
        <v>0</v>
      </c>
    </row>
    <row r="23" spans="1:35" ht="30.75" customHeight="1" x14ac:dyDescent="0.25">
      <c r="A23" s="57"/>
      <c r="B23" s="57"/>
      <c r="C23" s="59"/>
      <c r="D23" s="119"/>
      <c r="E23" s="43"/>
      <c r="F23" s="43"/>
      <c r="G23" s="58"/>
      <c r="H23" s="123"/>
      <c r="I23" s="132"/>
      <c r="J23" s="135">
        <f t="shared" si="5"/>
        <v>0</v>
      </c>
      <c r="K23" s="64" t="str">
        <f t="shared" si="0"/>
        <v>0</v>
      </c>
      <c r="L23" s="65" t="str">
        <f t="shared" si="1"/>
        <v>0</v>
      </c>
      <c r="M23" s="55">
        <f>SUMIFS($J:$J,$C:$C,Data!$B$6,$B:$B,$B23)</f>
        <v>0</v>
      </c>
      <c r="N23" s="55">
        <f>SUMIFS($J:$J,$C:$C,Data!$B$7,$B:$B,$B23)</f>
        <v>0</v>
      </c>
      <c r="O23" s="55">
        <f>SUMIFS($J:$J,$C:$C,Data!$B$8,$B:$B,$B23)</f>
        <v>0</v>
      </c>
      <c r="P23" s="55">
        <f t="shared" si="6"/>
        <v>0</v>
      </c>
      <c r="Q23" s="55">
        <f t="shared" si="7"/>
        <v>0</v>
      </c>
      <c r="R23" s="25" t="b">
        <f>AND($L23="A",$C$5=Data!$G$24)</f>
        <v>0</v>
      </c>
      <c r="S23" s="25" t="b">
        <f>AND($L23="A",$C$5=Data!$G$23)</f>
        <v>0</v>
      </c>
      <c r="T23" s="55">
        <f t="shared" si="8"/>
        <v>0</v>
      </c>
      <c r="U23" s="55">
        <f t="shared" si="2"/>
        <v>0</v>
      </c>
      <c r="V23" s="25" t="b">
        <f>AND($L23="B",$C$6=Data!$G$24)</f>
        <v>0</v>
      </c>
      <c r="W23" s="25" t="b">
        <f>AND($L23="B",$C$6=Data!$G$23)</f>
        <v>0</v>
      </c>
      <c r="X23" s="55">
        <f t="shared" si="9"/>
        <v>0</v>
      </c>
      <c r="Y23" s="55">
        <f t="shared" si="3"/>
        <v>0</v>
      </c>
      <c r="Z23" s="25" t="b">
        <f>AND($L23="C",$C$7=Data!$G$24)</f>
        <v>0</v>
      </c>
      <c r="AA23" s="25" t="b">
        <f>AND($L23="C",$C$7=Data!$G$23)</f>
        <v>0</v>
      </c>
      <c r="AB23" s="55">
        <f t="shared" si="10"/>
        <v>0</v>
      </c>
      <c r="AC23" s="55">
        <f t="shared" si="4"/>
        <v>0</v>
      </c>
      <c r="AE23" s="55">
        <f t="shared" si="11"/>
        <v>0</v>
      </c>
      <c r="AG23" s="125" t="b">
        <f>OR(AND($C$5=Data!$G$24,K23="A"),AND($C$6=Data!$G$24,K23="B"),AND($C$7=Data!$G$24,K23="C"))*COUNTIFS(B:B,B23,K:K,K23,B:B,"&lt;&gt;"&amp;"",C:C,"&lt;&gt;"&amp;"")&gt;1</f>
        <v>0</v>
      </c>
      <c r="AH23" s="125" t="b">
        <f t="shared" si="12"/>
        <v>0</v>
      </c>
      <c r="AI23" s="55">
        <f t="shared" si="13"/>
        <v>0</v>
      </c>
    </row>
    <row r="24" spans="1:35" ht="30.75" customHeight="1" x14ac:dyDescent="0.25">
      <c r="A24" s="57"/>
      <c r="B24" s="57"/>
      <c r="C24" s="59"/>
      <c r="D24" s="119"/>
      <c r="E24" s="43"/>
      <c r="F24" s="43"/>
      <c r="G24" s="58"/>
      <c r="H24" s="123"/>
      <c r="I24" s="132"/>
      <c r="J24" s="135">
        <f t="shared" si="5"/>
        <v>0</v>
      </c>
      <c r="K24" s="64" t="str">
        <f t="shared" si="0"/>
        <v>0</v>
      </c>
      <c r="L24" s="65" t="str">
        <f t="shared" si="1"/>
        <v>0</v>
      </c>
      <c r="M24" s="55">
        <f>SUMIFS($J:$J,$C:$C,Data!$B$6,$B:$B,$B24)</f>
        <v>0</v>
      </c>
      <c r="N24" s="55">
        <f>SUMIFS($J:$J,$C:$C,Data!$B$7,$B:$B,$B24)</f>
        <v>0</v>
      </c>
      <c r="O24" s="55">
        <f>SUMIFS($J:$J,$C:$C,Data!$B$8,$B:$B,$B24)</f>
        <v>0</v>
      </c>
      <c r="P24" s="55">
        <f t="shared" si="6"/>
        <v>0</v>
      </c>
      <c r="Q24" s="55">
        <f t="shared" si="7"/>
        <v>0</v>
      </c>
      <c r="R24" s="25" t="b">
        <f>AND($L24="A",$C$5=Data!$G$24)</f>
        <v>0</v>
      </c>
      <c r="S24" s="25" t="b">
        <f>AND($L24="A",$C$5=Data!$G$23)</f>
        <v>0</v>
      </c>
      <c r="T24" s="55">
        <f t="shared" si="8"/>
        <v>0</v>
      </c>
      <c r="U24" s="55">
        <f t="shared" si="2"/>
        <v>0</v>
      </c>
      <c r="V24" s="25" t="b">
        <f>AND($L24="B",$C$6=Data!$G$24)</f>
        <v>0</v>
      </c>
      <c r="W24" s="25" t="b">
        <f>AND($L24="B",$C$6=Data!$G$23)</f>
        <v>0</v>
      </c>
      <c r="X24" s="55">
        <f t="shared" si="9"/>
        <v>0</v>
      </c>
      <c r="Y24" s="55">
        <f t="shared" si="3"/>
        <v>0</v>
      </c>
      <c r="Z24" s="25" t="b">
        <f>AND($L24="C",$C$7=Data!$G$24)</f>
        <v>0</v>
      </c>
      <c r="AA24" s="25" t="b">
        <f>AND($L24="C",$C$7=Data!$G$23)</f>
        <v>0</v>
      </c>
      <c r="AB24" s="55">
        <f t="shared" si="10"/>
        <v>0</v>
      </c>
      <c r="AC24" s="55">
        <f t="shared" si="4"/>
        <v>0</v>
      </c>
      <c r="AE24" s="55">
        <f t="shared" si="11"/>
        <v>0</v>
      </c>
      <c r="AG24" s="125" t="b">
        <f>OR(AND($C$5=Data!$G$24,K24="A"),AND($C$6=Data!$G$24,K24="B"),AND($C$7=Data!$G$24,K24="C"))*COUNTIFS(B:B,B24,K:K,K24,B:B,"&lt;&gt;"&amp;"",C:C,"&lt;&gt;"&amp;"")&gt;1</f>
        <v>0</v>
      </c>
      <c r="AH24" s="125" t="b">
        <f t="shared" si="12"/>
        <v>0</v>
      </c>
      <c r="AI24" s="55">
        <f t="shared" si="13"/>
        <v>0</v>
      </c>
    </row>
    <row r="25" spans="1:35" ht="30.75" customHeight="1" x14ac:dyDescent="0.25">
      <c r="A25" s="57"/>
      <c r="B25" s="57"/>
      <c r="C25" s="59"/>
      <c r="D25" s="119"/>
      <c r="E25" s="43"/>
      <c r="F25" s="43"/>
      <c r="G25" s="58"/>
      <c r="H25" s="123"/>
      <c r="I25" s="132"/>
      <c r="J25" s="135">
        <f t="shared" si="5"/>
        <v>0</v>
      </c>
      <c r="K25" s="64" t="str">
        <f t="shared" si="0"/>
        <v>0</v>
      </c>
      <c r="L25" s="65" t="str">
        <f t="shared" si="1"/>
        <v>0</v>
      </c>
      <c r="M25" s="55">
        <f>SUMIFS($J:$J,$C:$C,Data!$B$6,$B:$B,$B25)</f>
        <v>0</v>
      </c>
      <c r="N25" s="55">
        <f>SUMIFS($J:$J,$C:$C,Data!$B$7,$B:$B,$B25)</f>
        <v>0</v>
      </c>
      <c r="O25" s="55">
        <f>SUMIFS($J:$J,$C:$C,Data!$B$8,$B:$B,$B25)</f>
        <v>0</v>
      </c>
      <c r="P25" s="55">
        <f t="shared" si="6"/>
        <v>0</v>
      </c>
      <c r="Q25" s="55">
        <f t="shared" si="7"/>
        <v>0</v>
      </c>
      <c r="R25" s="25" t="b">
        <f>AND($L25="A",$C$5=Data!$G$24)</f>
        <v>0</v>
      </c>
      <c r="S25" s="25" t="b">
        <f>AND($L25="A",$C$5=Data!$G$23)</f>
        <v>0</v>
      </c>
      <c r="T25" s="55">
        <f t="shared" si="8"/>
        <v>0</v>
      </c>
      <c r="U25" s="55">
        <f t="shared" si="2"/>
        <v>0</v>
      </c>
      <c r="V25" s="25" t="b">
        <f>AND($L25="B",$C$6=Data!$G$24)</f>
        <v>0</v>
      </c>
      <c r="W25" s="25" t="b">
        <f>AND($L25="B",$C$6=Data!$G$23)</f>
        <v>0</v>
      </c>
      <c r="X25" s="55">
        <f t="shared" si="9"/>
        <v>0</v>
      </c>
      <c r="Y25" s="55">
        <f t="shared" si="3"/>
        <v>0</v>
      </c>
      <c r="Z25" s="25" t="b">
        <f>AND($L25="C",$C$7=Data!$G$24)</f>
        <v>0</v>
      </c>
      <c r="AA25" s="25" t="b">
        <f>AND($L25="C",$C$7=Data!$G$23)</f>
        <v>0</v>
      </c>
      <c r="AB25" s="55">
        <f t="shared" si="10"/>
        <v>0</v>
      </c>
      <c r="AC25" s="55">
        <f t="shared" si="4"/>
        <v>0</v>
      </c>
      <c r="AE25" s="55">
        <f t="shared" si="11"/>
        <v>0</v>
      </c>
      <c r="AG25" s="125" t="b">
        <f>OR(AND($C$5=Data!$G$24,K25="A"),AND($C$6=Data!$G$24,K25="B"),AND($C$7=Data!$G$24,K25="C"))*COUNTIFS(B:B,B25,K:K,K25,B:B,"&lt;&gt;"&amp;"",C:C,"&lt;&gt;"&amp;"")&gt;1</f>
        <v>0</v>
      </c>
      <c r="AH25" s="125" t="b">
        <f t="shared" si="12"/>
        <v>0</v>
      </c>
      <c r="AI25" s="55">
        <f t="shared" si="13"/>
        <v>0</v>
      </c>
    </row>
    <row r="26" spans="1:35" ht="30.75" customHeight="1" x14ac:dyDescent="0.25">
      <c r="A26" s="57"/>
      <c r="B26" s="57"/>
      <c r="C26" s="59"/>
      <c r="D26" s="119"/>
      <c r="E26" s="43"/>
      <c r="F26" s="43"/>
      <c r="G26" s="58"/>
      <c r="H26" s="123"/>
      <c r="I26" s="132"/>
      <c r="J26" s="135">
        <f t="shared" si="5"/>
        <v>0</v>
      </c>
      <c r="K26" s="64" t="str">
        <f t="shared" si="0"/>
        <v>0</v>
      </c>
      <c r="L26" s="65" t="str">
        <f t="shared" si="1"/>
        <v>0</v>
      </c>
      <c r="M26" s="55">
        <f>SUMIFS($J:$J,$C:$C,Data!$B$6,$B:$B,$B26)</f>
        <v>0</v>
      </c>
      <c r="N26" s="55">
        <f>SUMIFS($J:$J,$C:$C,Data!$B$7,$B:$B,$B26)</f>
        <v>0</v>
      </c>
      <c r="O26" s="55">
        <f>SUMIFS($J:$J,$C:$C,Data!$B$8,$B:$B,$B26)</f>
        <v>0</v>
      </c>
      <c r="P26" s="55">
        <f t="shared" si="6"/>
        <v>0</v>
      </c>
      <c r="Q26" s="55">
        <f t="shared" si="7"/>
        <v>0</v>
      </c>
      <c r="R26" s="25" t="b">
        <f>AND($L26="A",$C$5=Data!$G$24)</f>
        <v>0</v>
      </c>
      <c r="S26" s="25" t="b">
        <f>AND($L26="A",$C$5=Data!$G$23)</f>
        <v>0</v>
      </c>
      <c r="T26" s="55">
        <f t="shared" si="8"/>
        <v>0</v>
      </c>
      <c r="U26" s="55">
        <f t="shared" si="2"/>
        <v>0</v>
      </c>
      <c r="V26" s="25" t="b">
        <f>AND($L26="B",$C$6=Data!$G$24)</f>
        <v>0</v>
      </c>
      <c r="W26" s="25" t="b">
        <f>AND($L26="B",$C$6=Data!$G$23)</f>
        <v>0</v>
      </c>
      <c r="X26" s="55">
        <f t="shared" si="9"/>
        <v>0</v>
      </c>
      <c r="Y26" s="55">
        <f t="shared" si="3"/>
        <v>0</v>
      </c>
      <c r="Z26" s="25" t="b">
        <f>AND($L26="C",$C$7=Data!$G$24)</f>
        <v>0</v>
      </c>
      <c r="AA26" s="25" t="b">
        <f>AND($L26="C",$C$7=Data!$G$23)</f>
        <v>0</v>
      </c>
      <c r="AB26" s="55">
        <f t="shared" si="10"/>
        <v>0</v>
      </c>
      <c r="AC26" s="55">
        <f t="shared" si="4"/>
        <v>0</v>
      </c>
      <c r="AE26" s="55">
        <f t="shared" si="11"/>
        <v>0</v>
      </c>
      <c r="AG26" s="125" t="b">
        <f>OR(AND($C$5=Data!$G$24,K26="A"),AND($C$6=Data!$G$24,K26="B"),AND($C$7=Data!$G$24,K26="C"))*COUNTIFS(B:B,B26,K:K,K26,B:B,"&lt;&gt;"&amp;"",C:C,"&lt;&gt;"&amp;"")&gt;1</f>
        <v>0</v>
      </c>
      <c r="AH26" s="125" t="b">
        <f t="shared" si="12"/>
        <v>0</v>
      </c>
      <c r="AI26" s="55">
        <f t="shared" si="13"/>
        <v>0</v>
      </c>
    </row>
    <row r="27" spans="1:35" ht="30.75" customHeight="1" x14ac:dyDescent="0.25">
      <c r="A27" s="57"/>
      <c r="B27" s="57"/>
      <c r="C27" s="59"/>
      <c r="D27" s="119"/>
      <c r="E27" s="43"/>
      <c r="F27" s="43"/>
      <c r="G27" s="58"/>
      <c r="H27" s="123"/>
      <c r="I27" s="132"/>
      <c r="J27" s="135">
        <f t="shared" si="5"/>
        <v>0</v>
      </c>
      <c r="K27" s="64" t="str">
        <f t="shared" si="0"/>
        <v>0</v>
      </c>
      <c r="L27" s="65" t="str">
        <f t="shared" si="1"/>
        <v>0</v>
      </c>
      <c r="M27" s="55">
        <f>SUMIFS($J:$J,$C:$C,Data!$B$6,$B:$B,$B27)</f>
        <v>0</v>
      </c>
      <c r="N27" s="55">
        <f>SUMIFS($J:$J,$C:$C,Data!$B$7,$B:$B,$B27)</f>
        <v>0</v>
      </c>
      <c r="O27" s="55">
        <f>SUMIFS($J:$J,$C:$C,Data!$B$8,$B:$B,$B27)</f>
        <v>0</v>
      </c>
      <c r="P27" s="55">
        <f t="shared" si="6"/>
        <v>0</v>
      </c>
      <c r="Q27" s="55">
        <f t="shared" si="7"/>
        <v>0</v>
      </c>
      <c r="R27" s="25" t="b">
        <f>AND($L27="A",$C$5=Data!$G$24)</f>
        <v>0</v>
      </c>
      <c r="S27" s="25" t="b">
        <f>AND($L27="A",$C$5=Data!$G$23)</f>
        <v>0</v>
      </c>
      <c r="T27" s="55">
        <f t="shared" si="8"/>
        <v>0</v>
      </c>
      <c r="U27" s="55">
        <f t="shared" si="2"/>
        <v>0</v>
      </c>
      <c r="V27" s="25" t="b">
        <f>AND($L27="B",$C$6=Data!$G$24)</f>
        <v>0</v>
      </c>
      <c r="W27" s="25" t="b">
        <f>AND($L27="B",$C$6=Data!$G$23)</f>
        <v>0</v>
      </c>
      <c r="X27" s="55">
        <f t="shared" si="9"/>
        <v>0</v>
      </c>
      <c r="Y27" s="55">
        <f t="shared" si="3"/>
        <v>0</v>
      </c>
      <c r="Z27" s="25" t="b">
        <f>AND($L27="C",$C$7=Data!$G$24)</f>
        <v>0</v>
      </c>
      <c r="AA27" s="25" t="b">
        <f>AND($L27="C",$C$7=Data!$G$23)</f>
        <v>0</v>
      </c>
      <c r="AB27" s="55">
        <f t="shared" si="10"/>
        <v>0</v>
      </c>
      <c r="AC27" s="55">
        <f t="shared" si="4"/>
        <v>0</v>
      </c>
      <c r="AE27" s="55">
        <f t="shared" si="11"/>
        <v>0</v>
      </c>
      <c r="AG27" s="125" t="b">
        <f>OR(AND($C$5=Data!$G$24,K27="A"),AND($C$6=Data!$G$24,K27="B"),AND($C$7=Data!$G$24,K27="C"))*COUNTIFS(B:B,B27,K:K,K27,B:B,"&lt;&gt;"&amp;"",C:C,"&lt;&gt;"&amp;"")&gt;1</f>
        <v>0</v>
      </c>
      <c r="AH27" s="125" t="b">
        <f t="shared" si="12"/>
        <v>0</v>
      </c>
      <c r="AI27" s="55">
        <f t="shared" si="13"/>
        <v>0</v>
      </c>
    </row>
    <row r="28" spans="1:35" ht="30.75" customHeight="1" x14ac:dyDescent="0.25">
      <c r="A28" s="57"/>
      <c r="B28" s="57"/>
      <c r="C28" s="59"/>
      <c r="D28" s="119"/>
      <c r="E28" s="43"/>
      <c r="F28" s="43"/>
      <c r="G28" s="58"/>
      <c r="H28" s="123"/>
      <c r="I28" s="132"/>
      <c r="J28" s="135">
        <f t="shared" si="5"/>
        <v>0</v>
      </c>
      <c r="K28" s="64" t="str">
        <f t="shared" si="0"/>
        <v>0</v>
      </c>
      <c r="L28" s="65" t="str">
        <f t="shared" si="1"/>
        <v>0</v>
      </c>
      <c r="M28" s="55">
        <f>SUMIFS($J:$J,$C:$C,Data!$B$6,$B:$B,$B28)</f>
        <v>0</v>
      </c>
      <c r="N28" s="55">
        <f>SUMIFS($J:$J,$C:$C,Data!$B$7,$B:$B,$B28)</f>
        <v>0</v>
      </c>
      <c r="O28" s="55">
        <f>SUMIFS($J:$J,$C:$C,Data!$B$8,$B:$B,$B28)</f>
        <v>0</v>
      </c>
      <c r="P28" s="55">
        <f t="shared" si="6"/>
        <v>0</v>
      </c>
      <c r="Q28" s="55">
        <f t="shared" si="7"/>
        <v>0</v>
      </c>
      <c r="R28" s="25" t="b">
        <f>AND($L28="A",$C$5=Data!$G$24)</f>
        <v>0</v>
      </c>
      <c r="S28" s="25" t="b">
        <f>AND($L28="A",$C$5=Data!$G$23)</f>
        <v>0</v>
      </c>
      <c r="T28" s="55">
        <f t="shared" si="8"/>
        <v>0</v>
      </c>
      <c r="U28" s="55">
        <f t="shared" si="2"/>
        <v>0</v>
      </c>
      <c r="V28" s="25" t="b">
        <f>AND($L28="B",$C$6=Data!$G$24)</f>
        <v>0</v>
      </c>
      <c r="W28" s="25" t="b">
        <f>AND($L28="B",$C$6=Data!$G$23)</f>
        <v>0</v>
      </c>
      <c r="X28" s="55">
        <f t="shared" si="9"/>
        <v>0</v>
      </c>
      <c r="Y28" s="55">
        <f t="shared" si="3"/>
        <v>0</v>
      </c>
      <c r="Z28" s="25" t="b">
        <f>AND($L28="C",$C$7=Data!$G$24)</f>
        <v>0</v>
      </c>
      <c r="AA28" s="25" t="b">
        <f>AND($L28="C",$C$7=Data!$G$23)</f>
        <v>0</v>
      </c>
      <c r="AB28" s="55">
        <f t="shared" si="10"/>
        <v>0</v>
      </c>
      <c r="AC28" s="55">
        <f t="shared" si="4"/>
        <v>0</v>
      </c>
      <c r="AE28" s="55">
        <f t="shared" si="11"/>
        <v>0</v>
      </c>
      <c r="AG28" s="125" t="b">
        <f>OR(AND($C$5=Data!$G$24,K28="A"),AND($C$6=Data!$G$24,K28="B"),AND($C$7=Data!$G$24,K28="C"))*COUNTIFS(B:B,B28,K:K,K28,B:B,"&lt;&gt;"&amp;"",C:C,"&lt;&gt;"&amp;"")&gt;1</f>
        <v>0</v>
      </c>
      <c r="AH28" s="125" t="b">
        <f t="shared" si="12"/>
        <v>0</v>
      </c>
      <c r="AI28" s="55">
        <f t="shared" si="13"/>
        <v>0</v>
      </c>
    </row>
    <row r="29" spans="1:35" ht="30.75" customHeight="1" x14ac:dyDescent="0.25">
      <c r="A29" s="57"/>
      <c r="B29" s="57"/>
      <c r="C29" s="59"/>
      <c r="D29" s="119"/>
      <c r="E29" s="43"/>
      <c r="F29" s="43"/>
      <c r="G29" s="58"/>
      <c r="H29" s="123"/>
      <c r="I29" s="132"/>
      <c r="J29" s="135">
        <f t="shared" si="5"/>
        <v>0</v>
      </c>
      <c r="K29" s="64" t="str">
        <f t="shared" si="0"/>
        <v>0</v>
      </c>
      <c r="L29" s="65" t="str">
        <f t="shared" si="1"/>
        <v>0</v>
      </c>
      <c r="M29" s="55">
        <f>SUMIFS($J:$J,$C:$C,Data!$B$6,$B:$B,$B29)</f>
        <v>0</v>
      </c>
      <c r="N29" s="55">
        <f>SUMIFS($J:$J,$C:$C,Data!$B$7,$B:$B,$B29)</f>
        <v>0</v>
      </c>
      <c r="O29" s="55">
        <f>SUMIFS($J:$J,$C:$C,Data!$B$8,$B:$B,$B29)</f>
        <v>0</v>
      </c>
      <c r="P29" s="55">
        <f t="shared" si="6"/>
        <v>0</v>
      </c>
      <c r="Q29" s="55">
        <f t="shared" si="7"/>
        <v>0</v>
      </c>
      <c r="R29" s="25" t="b">
        <f>AND($L29="A",$C$5=Data!$G$24)</f>
        <v>0</v>
      </c>
      <c r="S29" s="25" t="b">
        <f>AND($L29="A",$C$5=Data!$G$23)</f>
        <v>0</v>
      </c>
      <c r="T29" s="55">
        <f t="shared" si="8"/>
        <v>0</v>
      </c>
      <c r="U29" s="55">
        <f t="shared" si="2"/>
        <v>0</v>
      </c>
      <c r="V29" s="25" t="b">
        <f>AND($L29="B",$C$6=Data!$G$24)</f>
        <v>0</v>
      </c>
      <c r="W29" s="25" t="b">
        <f>AND($L29="B",$C$6=Data!$G$23)</f>
        <v>0</v>
      </c>
      <c r="X29" s="55">
        <f t="shared" si="9"/>
        <v>0</v>
      </c>
      <c r="Y29" s="55">
        <f t="shared" si="3"/>
        <v>0</v>
      </c>
      <c r="Z29" s="25" t="b">
        <f>AND($L29="C",$C$7=Data!$G$24)</f>
        <v>0</v>
      </c>
      <c r="AA29" s="25" t="b">
        <f>AND($L29="C",$C$7=Data!$G$23)</f>
        <v>0</v>
      </c>
      <c r="AB29" s="55">
        <f t="shared" si="10"/>
        <v>0</v>
      </c>
      <c r="AC29" s="55">
        <f t="shared" si="4"/>
        <v>0</v>
      </c>
      <c r="AE29" s="55">
        <f t="shared" si="11"/>
        <v>0</v>
      </c>
      <c r="AG29" s="125" t="b">
        <f>OR(AND($C$5=Data!$G$24,K29="A"),AND($C$6=Data!$G$24,K29="B"),AND($C$7=Data!$G$24,K29="C"))*COUNTIFS(B:B,B29,K:K,K29,B:B,"&lt;&gt;"&amp;"",C:C,"&lt;&gt;"&amp;"")&gt;1</f>
        <v>0</v>
      </c>
      <c r="AH29" s="125" t="b">
        <f t="shared" si="12"/>
        <v>0</v>
      </c>
      <c r="AI29" s="55">
        <f t="shared" si="13"/>
        <v>0</v>
      </c>
    </row>
    <row r="30" spans="1:35" ht="30.75" customHeight="1" x14ac:dyDescent="0.25">
      <c r="A30" s="57"/>
      <c r="B30" s="57"/>
      <c r="C30" s="59"/>
      <c r="D30" s="119"/>
      <c r="E30" s="43"/>
      <c r="F30" s="43"/>
      <c r="G30" s="58"/>
      <c r="H30" s="123"/>
      <c r="I30" s="132"/>
      <c r="J30" s="135">
        <f t="shared" si="5"/>
        <v>0</v>
      </c>
      <c r="K30" s="64" t="str">
        <f t="shared" si="0"/>
        <v>0</v>
      </c>
      <c r="L30" s="65" t="str">
        <f t="shared" si="1"/>
        <v>0</v>
      </c>
      <c r="M30" s="55">
        <f>SUMIFS($J:$J,$C:$C,Data!$B$6,$B:$B,$B30)</f>
        <v>0</v>
      </c>
      <c r="N30" s="55">
        <f>SUMIFS($J:$J,$C:$C,Data!$B$7,$B:$B,$B30)</f>
        <v>0</v>
      </c>
      <c r="O30" s="55">
        <f>SUMIFS($J:$J,$C:$C,Data!$B$8,$B:$B,$B30)</f>
        <v>0</v>
      </c>
      <c r="P30" s="55">
        <f t="shared" si="6"/>
        <v>0</v>
      </c>
      <c r="Q30" s="55">
        <f t="shared" si="7"/>
        <v>0</v>
      </c>
      <c r="R30" s="25" t="b">
        <f>AND($L30="A",$C$5=Data!$G$24)</f>
        <v>0</v>
      </c>
      <c r="S30" s="25" t="b">
        <f>AND($L30="A",$C$5=Data!$G$23)</f>
        <v>0</v>
      </c>
      <c r="T30" s="55">
        <f t="shared" si="8"/>
        <v>0</v>
      </c>
      <c r="U30" s="55">
        <f t="shared" si="2"/>
        <v>0</v>
      </c>
      <c r="V30" s="25" t="b">
        <f>AND($L30="B",$C$6=Data!$G$24)</f>
        <v>0</v>
      </c>
      <c r="W30" s="25" t="b">
        <f>AND($L30="B",$C$6=Data!$G$23)</f>
        <v>0</v>
      </c>
      <c r="X30" s="55">
        <f t="shared" si="9"/>
        <v>0</v>
      </c>
      <c r="Y30" s="55">
        <f t="shared" si="3"/>
        <v>0</v>
      </c>
      <c r="Z30" s="25" t="b">
        <f>AND($L30="C",$C$7=Data!$G$24)</f>
        <v>0</v>
      </c>
      <c r="AA30" s="25" t="b">
        <f>AND($L30="C",$C$7=Data!$G$23)</f>
        <v>0</v>
      </c>
      <c r="AB30" s="55">
        <f t="shared" si="10"/>
        <v>0</v>
      </c>
      <c r="AC30" s="55">
        <f t="shared" si="4"/>
        <v>0</v>
      </c>
      <c r="AE30" s="55">
        <f t="shared" si="11"/>
        <v>0</v>
      </c>
      <c r="AG30" s="125" t="b">
        <f>OR(AND($C$5=Data!$G$24,K30="A"),AND($C$6=Data!$G$24,K30="B"),AND($C$7=Data!$G$24,K30="C"))*COUNTIFS(B:B,B30,K:K,K30,B:B,"&lt;&gt;"&amp;"",C:C,"&lt;&gt;"&amp;"")&gt;1</f>
        <v>0</v>
      </c>
      <c r="AH30" s="125" t="b">
        <f t="shared" si="12"/>
        <v>0</v>
      </c>
      <c r="AI30" s="55">
        <f t="shared" si="13"/>
        <v>0</v>
      </c>
    </row>
    <row r="31" spans="1:35" ht="30.75" customHeight="1" x14ac:dyDescent="0.25">
      <c r="A31" s="57"/>
      <c r="B31" s="57"/>
      <c r="C31" s="59"/>
      <c r="D31" s="119"/>
      <c r="E31" s="43"/>
      <c r="F31" s="43"/>
      <c r="G31" s="58"/>
      <c r="H31" s="123"/>
      <c r="I31" s="132"/>
      <c r="J31" s="135">
        <f t="shared" si="5"/>
        <v>0</v>
      </c>
      <c r="K31" s="64" t="str">
        <f t="shared" si="0"/>
        <v>0</v>
      </c>
      <c r="L31" s="65" t="str">
        <f t="shared" si="1"/>
        <v>0</v>
      </c>
      <c r="M31" s="55">
        <f>SUMIFS($J:$J,$C:$C,Data!$B$6,$B:$B,$B31)</f>
        <v>0</v>
      </c>
      <c r="N31" s="55">
        <f>SUMIFS($J:$J,$C:$C,Data!$B$7,$B:$B,$B31)</f>
        <v>0</v>
      </c>
      <c r="O31" s="55">
        <f>SUMIFS($J:$J,$C:$C,Data!$B$8,$B:$B,$B31)</f>
        <v>0</v>
      </c>
      <c r="P31" s="55">
        <f t="shared" si="6"/>
        <v>0</v>
      </c>
      <c r="Q31" s="55">
        <f t="shared" si="7"/>
        <v>0</v>
      </c>
      <c r="R31" s="25" t="b">
        <f>AND($L31="A",$C$5=Data!$G$24)</f>
        <v>0</v>
      </c>
      <c r="S31" s="25" t="b">
        <f>AND($L31="A",$C$5=Data!$G$23)</f>
        <v>0</v>
      </c>
      <c r="T31" s="55">
        <f t="shared" si="8"/>
        <v>0</v>
      </c>
      <c r="U31" s="55">
        <f t="shared" si="2"/>
        <v>0</v>
      </c>
      <c r="V31" s="25" t="b">
        <f>AND($L31="B",$C$6=Data!$G$24)</f>
        <v>0</v>
      </c>
      <c r="W31" s="25" t="b">
        <f>AND($L31="B",$C$6=Data!$G$23)</f>
        <v>0</v>
      </c>
      <c r="X31" s="55">
        <f t="shared" si="9"/>
        <v>0</v>
      </c>
      <c r="Y31" s="55">
        <f t="shared" si="3"/>
        <v>0</v>
      </c>
      <c r="Z31" s="25" t="b">
        <f>AND($L31="C",$C$7=Data!$G$24)</f>
        <v>0</v>
      </c>
      <c r="AA31" s="25" t="b">
        <f>AND($L31="C",$C$7=Data!$G$23)</f>
        <v>0</v>
      </c>
      <c r="AB31" s="55">
        <f t="shared" si="10"/>
        <v>0</v>
      </c>
      <c r="AC31" s="55">
        <f t="shared" si="4"/>
        <v>0</v>
      </c>
      <c r="AE31" s="55">
        <f t="shared" si="11"/>
        <v>0</v>
      </c>
      <c r="AG31" s="125" t="b">
        <f>OR(AND($C$5=Data!$G$24,K31="A"),AND($C$6=Data!$G$24,K31="B"),AND($C$7=Data!$G$24,K31="C"))*COUNTIFS(B:B,B31,K:K,K31,B:B,"&lt;&gt;"&amp;"",C:C,"&lt;&gt;"&amp;"")&gt;1</f>
        <v>0</v>
      </c>
      <c r="AH31" s="125" t="b">
        <f t="shared" si="12"/>
        <v>0</v>
      </c>
      <c r="AI31" s="55">
        <f t="shared" si="13"/>
        <v>0</v>
      </c>
    </row>
    <row r="32" spans="1:35" ht="30.75" customHeight="1" x14ac:dyDescent="0.25">
      <c r="A32" s="57"/>
      <c r="B32" s="57"/>
      <c r="C32" s="59"/>
      <c r="D32" s="119"/>
      <c r="E32" s="43"/>
      <c r="F32" s="43"/>
      <c r="G32" s="58"/>
      <c r="H32" s="123"/>
      <c r="I32" s="132"/>
      <c r="J32" s="135">
        <f t="shared" si="5"/>
        <v>0</v>
      </c>
      <c r="K32" s="64" t="str">
        <f t="shared" si="0"/>
        <v>0</v>
      </c>
      <c r="L32" s="65" t="str">
        <f t="shared" si="1"/>
        <v>0</v>
      </c>
      <c r="M32" s="55">
        <f>SUMIFS($J:$J,$C:$C,Data!$B$6,$B:$B,$B32)</f>
        <v>0</v>
      </c>
      <c r="N32" s="55">
        <f>SUMIFS($J:$J,$C:$C,Data!$B$7,$B:$B,$B32)</f>
        <v>0</v>
      </c>
      <c r="O32" s="55">
        <f>SUMIFS($J:$J,$C:$C,Data!$B$8,$B:$B,$B32)</f>
        <v>0</v>
      </c>
      <c r="P32" s="55">
        <f t="shared" si="6"/>
        <v>0</v>
      </c>
      <c r="Q32" s="55">
        <f t="shared" si="7"/>
        <v>0</v>
      </c>
      <c r="R32" s="25" t="b">
        <f>AND($L32="A",$C$5=Data!$G$24)</f>
        <v>0</v>
      </c>
      <c r="S32" s="25" t="b">
        <f>AND($L32="A",$C$5=Data!$G$23)</f>
        <v>0</v>
      </c>
      <c r="T32" s="55">
        <f t="shared" si="8"/>
        <v>0</v>
      </c>
      <c r="U32" s="55">
        <f t="shared" si="2"/>
        <v>0</v>
      </c>
      <c r="V32" s="25" t="b">
        <f>AND($L32="B",$C$6=Data!$G$24)</f>
        <v>0</v>
      </c>
      <c r="W32" s="25" t="b">
        <f>AND($L32="B",$C$6=Data!$G$23)</f>
        <v>0</v>
      </c>
      <c r="X32" s="55">
        <f t="shared" si="9"/>
        <v>0</v>
      </c>
      <c r="Y32" s="55">
        <f t="shared" si="3"/>
        <v>0</v>
      </c>
      <c r="Z32" s="25" t="b">
        <f>AND($L32="C",$C$7=Data!$G$24)</f>
        <v>0</v>
      </c>
      <c r="AA32" s="25" t="b">
        <f>AND($L32="C",$C$7=Data!$G$23)</f>
        <v>0</v>
      </c>
      <c r="AB32" s="55">
        <f t="shared" si="10"/>
        <v>0</v>
      </c>
      <c r="AC32" s="55">
        <f t="shared" si="4"/>
        <v>0</v>
      </c>
      <c r="AE32" s="55">
        <f t="shared" si="11"/>
        <v>0</v>
      </c>
      <c r="AG32" s="125" t="b">
        <f>OR(AND($C$5=Data!$G$24,K32="A"),AND($C$6=Data!$G$24,K32="B"),AND($C$7=Data!$G$24,K32="C"))*COUNTIFS(B:B,B32,K:K,K32,B:B,"&lt;&gt;"&amp;"",C:C,"&lt;&gt;"&amp;"")&gt;1</f>
        <v>0</v>
      </c>
      <c r="AH32" s="125" t="b">
        <f t="shared" si="12"/>
        <v>0</v>
      </c>
      <c r="AI32" s="55">
        <f t="shared" si="13"/>
        <v>0</v>
      </c>
    </row>
    <row r="33" spans="1:35" ht="30.75" customHeight="1" x14ac:dyDescent="0.25">
      <c r="A33" s="57"/>
      <c r="B33" s="57"/>
      <c r="C33" s="59"/>
      <c r="D33" s="119"/>
      <c r="E33" s="43"/>
      <c r="F33" s="43"/>
      <c r="G33" s="58"/>
      <c r="H33" s="123"/>
      <c r="I33" s="132"/>
      <c r="J33" s="135">
        <f t="shared" si="5"/>
        <v>0</v>
      </c>
      <c r="K33" s="64" t="str">
        <f t="shared" si="0"/>
        <v>0</v>
      </c>
      <c r="L33" s="65" t="str">
        <f t="shared" si="1"/>
        <v>0</v>
      </c>
      <c r="M33" s="55">
        <f>SUMIFS($J:$J,$C:$C,Data!$B$6,$B:$B,$B33)</f>
        <v>0</v>
      </c>
      <c r="N33" s="55">
        <f>SUMIFS($J:$J,$C:$C,Data!$B$7,$B:$B,$B33)</f>
        <v>0</v>
      </c>
      <c r="O33" s="55">
        <f>SUMIFS($J:$J,$C:$C,Data!$B$8,$B:$B,$B33)</f>
        <v>0</v>
      </c>
      <c r="P33" s="55">
        <f t="shared" si="6"/>
        <v>0</v>
      </c>
      <c r="Q33" s="55">
        <f t="shared" si="7"/>
        <v>0</v>
      </c>
      <c r="R33" s="25" t="b">
        <f>AND($L33="A",$C$5=Data!$G$24)</f>
        <v>0</v>
      </c>
      <c r="S33" s="25" t="b">
        <f>AND($L33="A",$C$5=Data!$G$23)</f>
        <v>0</v>
      </c>
      <c r="T33" s="55">
        <f t="shared" si="8"/>
        <v>0</v>
      </c>
      <c r="U33" s="55">
        <f t="shared" si="2"/>
        <v>0</v>
      </c>
      <c r="V33" s="25" t="b">
        <f>AND($L33="B",$C$6=Data!$G$24)</f>
        <v>0</v>
      </c>
      <c r="W33" s="25" t="b">
        <f>AND($L33="B",$C$6=Data!$G$23)</f>
        <v>0</v>
      </c>
      <c r="X33" s="55">
        <f t="shared" si="9"/>
        <v>0</v>
      </c>
      <c r="Y33" s="55">
        <f t="shared" si="3"/>
        <v>0</v>
      </c>
      <c r="Z33" s="25" t="b">
        <f>AND($L33="C",$C$7=Data!$G$24)</f>
        <v>0</v>
      </c>
      <c r="AA33" s="25" t="b">
        <f>AND($L33="C",$C$7=Data!$G$23)</f>
        <v>0</v>
      </c>
      <c r="AB33" s="55">
        <f t="shared" si="10"/>
        <v>0</v>
      </c>
      <c r="AC33" s="55">
        <f t="shared" si="4"/>
        <v>0</v>
      </c>
      <c r="AE33" s="55">
        <f t="shared" si="11"/>
        <v>0</v>
      </c>
      <c r="AG33" s="125" t="b">
        <f>OR(AND($C$5=Data!$G$24,K33="A"),AND($C$6=Data!$G$24,K33="B"),AND($C$7=Data!$G$24,K33="C"))*COUNTIFS(B:B,B33,K:K,K33,B:B,"&lt;&gt;"&amp;"",C:C,"&lt;&gt;"&amp;"")&gt;1</f>
        <v>0</v>
      </c>
      <c r="AH33" s="125" t="b">
        <f t="shared" si="12"/>
        <v>0</v>
      </c>
      <c r="AI33" s="55">
        <f t="shared" si="13"/>
        <v>0</v>
      </c>
    </row>
    <row r="34" spans="1:35" ht="30.75" customHeight="1" x14ac:dyDescent="0.25">
      <c r="A34" s="57"/>
      <c r="B34" s="57"/>
      <c r="C34" s="59"/>
      <c r="D34" s="119"/>
      <c r="E34" s="43"/>
      <c r="F34" s="43"/>
      <c r="G34" s="58"/>
      <c r="H34" s="123"/>
      <c r="I34" s="132"/>
      <c r="J34" s="135">
        <f t="shared" si="5"/>
        <v>0</v>
      </c>
      <c r="K34" s="64" t="str">
        <f t="shared" si="0"/>
        <v>0</v>
      </c>
      <c r="L34" s="65" t="str">
        <f t="shared" si="1"/>
        <v>0</v>
      </c>
      <c r="M34" s="55">
        <f>SUMIFS($J:$J,$C:$C,Data!$B$6,$B:$B,$B34)</f>
        <v>0</v>
      </c>
      <c r="N34" s="55">
        <f>SUMIFS($J:$J,$C:$C,Data!$B$7,$B:$B,$B34)</f>
        <v>0</v>
      </c>
      <c r="O34" s="55">
        <f>SUMIFS($J:$J,$C:$C,Data!$B$8,$B:$B,$B34)</f>
        <v>0</v>
      </c>
      <c r="P34" s="55">
        <f t="shared" si="6"/>
        <v>0</v>
      </c>
      <c r="Q34" s="55">
        <f t="shared" si="7"/>
        <v>0</v>
      </c>
      <c r="R34" s="25" t="b">
        <f>AND($L34="A",$C$5=Data!$G$24)</f>
        <v>0</v>
      </c>
      <c r="S34" s="25" t="b">
        <f>AND($L34="A",$C$5=Data!$G$23)</f>
        <v>0</v>
      </c>
      <c r="T34" s="55">
        <f t="shared" si="8"/>
        <v>0</v>
      </c>
      <c r="U34" s="55">
        <f t="shared" si="2"/>
        <v>0</v>
      </c>
      <c r="V34" s="25" t="b">
        <f>AND($L34="B",$C$6=Data!$G$24)</f>
        <v>0</v>
      </c>
      <c r="W34" s="25" t="b">
        <f>AND($L34="B",$C$6=Data!$G$23)</f>
        <v>0</v>
      </c>
      <c r="X34" s="55">
        <f t="shared" si="9"/>
        <v>0</v>
      </c>
      <c r="Y34" s="55">
        <f t="shared" si="3"/>
        <v>0</v>
      </c>
      <c r="Z34" s="25" t="b">
        <f>AND($L34="C",$C$7=Data!$G$24)</f>
        <v>0</v>
      </c>
      <c r="AA34" s="25" t="b">
        <f>AND($L34="C",$C$7=Data!$G$23)</f>
        <v>0</v>
      </c>
      <c r="AB34" s="55">
        <f t="shared" si="10"/>
        <v>0</v>
      </c>
      <c r="AC34" s="55">
        <f t="shared" si="4"/>
        <v>0</v>
      </c>
      <c r="AE34" s="55">
        <f t="shared" si="11"/>
        <v>0</v>
      </c>
      <c r="AG34" s="125" t="b">
        <f>OR(AND($C$5=Data!$G$24,K34="A"),AND($C$6=Data!$G$24,K34="B"),AND($C$7=Data!$G$24,K34="C"))*COUNTIFS(B:B,B34,K:K,K34,B:B,"&lt;&gt;"&amp;"",C:C,"&lt;&gt;"&amp;"")&gt;1</f>
        <v>0</v>
      </c>
      <c r="AH34" s="125" t="b">
        <f t="shared" si="12"/>
        <v>0</v>
      </c>
      <c r="AI34" s="55">
        <f t="shared" si="13"/>
        <v>0</v>
      </c>
    </row>
    <row r="35" spans="1:35" ht="30.75" customHeight="1" x14ac:dyDescent="0.25">
      <c r="A35" s="57"/>
      <c r="B35" s="57"/>
      <c r="C35" s="59"/>
      <c r="D35" s="119"/>
      <c r="E35" s="43"/>
      <c r="F35" s="43"/>
      <c r="G35" s="58"/>
      <c r="H35" s="123"/>
      <c r="I35" s="132"/>
      <c r="J35" s="135">
        <f t="shared" si="5"/>
        <v>0</v>
      </c>
      <c r="K35" s="64" t="str">
        <f t="shared" si="0"/>
        <v>0</v>
      </c>
      <c r="L35" s="65" t="str">
        <f t="shared" si="1"/>
        <v>0</v>
      </c>
      <c r="M35" s="55">
        <f>SUMIFS($J:$J,$C:$C,Data!$B$6,$B:$B,$B35)</f>
        <v>0</v>
      </c>
      <c r="N35" s="55">
        <f>SUMIFS($J:$J,$C:$C,Data!$B$7,$B:$B,$B35)</f>
        <v>0</v>
      </c>
      <c r="O35" s="55">
        <f>SUMIFS($J:$J,$C:$C,Data!$B$8,$B:$B,$B35)</f>
        <v>0</v>
      </c>
      <c r="P35" s="55">
        <f t="shared" si="6"/>
        <v>0</v>
      </c>
      <c r="Q35" s="55">
        <f t="shared" si="7"/>
        <v>0</v>
      </c>
      <c r="R35" s="25" t="b">
        <f>AND($L35="A",$C$5=Data!$G$24)</f>
        <v>0</v>
      </c>
      <c r="S35" s="25" t="b">
        <f>AND($L35="A",$C$5=Data!$G$23)</f>
        <v>0</v>
      </c>
      <c r="T35" s="55">
        <f t="shared" si="8"/>
        <v>0</v>
      </c>
      <c r="U35" s="55">
        <f t="shared" si="2"/>
        <v>0</v>
      </c>
      <c r="V35" s="25" t="b">
        <f>AND($L35="B",$C$6=Data!$G$24)</f>
        <v>0</v>
      </c>
      <c r="W35" s="25" t="b">
        <f>AND($L35="B",$C$6=Data!$G$23)</f>
        <v>0</v>
      </c>
      <c r="X35" s="55">
        <f t="shared" si="9"/>
        <v>0</v>
      </c>
      <c r="Y35" s="55">
        <f t="shared" si="3"/>
        <v>0</v>
      </c>
      <c r="Z35" s="25" t="b">
        <f>AND($L35="C",$C$7=Data!$G$24)</f>
        <v>0</v>
      </c>
      <c r="AA35" s="25" t="b">
        <f>AND($L35="C",$C$7=Data!$G$23)</f>
        <v>0</v>
      </c>
      <c r="AB35" s="55">
        <f t="shared" si="10"/>
        <v>0</v>
      </c>
      <c r="AC35" s="55">
        <f t="shared" si="4"/>
        <v>0</v>
      </c>
      <c r="AE35" s="55">
        <f t="shared" si="11"/>
        <v>0</v>
      </c>
      <c r="AG35" s="125" t="b">
        <f>OR(AND($C$5=Data!$G$24,K35="A"),AND($C$6=Data!$G$24,K35="B"),AND($C$7=Data!$G$24,K35="C"))*COUNTIFS(B:B,B35,K:K,K35,B:B,"&lt;&gt;"&amp;"",C:C,"&lt;&gt;"&amp;"")&gt;1</f>
        <v>0</v>
      </c>
      <c r="AH35" s="125" t="b">
        <f t="shared" si="12"/>
        <v>0</v>
      </c>
      <c r="AI35" s="55">
        <f t="shared" si="13"/>
        <v>0</v>
      </c>
    </row>
    <row r="36" spans="1:35" ht="30.75" customHeight="1" x14ac:dyDescent="0.25">
      <c r="A36" s="57"/>
      <c r="B36" s="57"/>
      <c r="C36" s="59"/>
      <c r="D36" s="119"/>
      <c r="E36" s="43"/>
      <c r="F36" s="43"/>
      <c r="G36" s="58"/>
      <c r="H36" s="123"/>
      <c r="I36" s="132"/>
      <c r="J36" s="135">
        <f t="shared" si="5"/>
        <v>0</v>
      </c>
      <c r="K36" s="64" t="str">
        <f t="shared" si="0"/>
        <v>0</v>
      </c>
      <c r="L36" s="65" t="str">
        <f t="shared" si="1"/>
        <v>0</v>
      </c>
      <c r="M36" s="55">
        <f>SUMIFS($J:$J,$C:$C,Data!$B$6,$B:$B,$B36)</f>
        <v>0</v>
      </c>
      <c r="N36" s="55">
        <f>SUMIFS($J:$J,$C:$C,Data!$B$7,$B:$B,$B36)</f>
        <v>0</v>
      </c>
      <c r="O36" s="55">
        <f>SUMIFS($J:$J,$C:$C,Data!$B$8,$B:$B,$B36)</f>
        <v>0</v>
      </c>
      <c r="P36" s="55">
        <f t="shared" si="6"/>
        <v>0</v>
      </c>
      <c r="Q36" s="55">
        <f t="shared" si="7"/>
        <v>0</v>
      </c>
      <c r="R36" s="25" t="b">
        <f>AND($L36="A",$C$5=Data!$G$24)</f>
        <v>0</v>
      </c>
      <c r="S36" s="25" t="b">
        <f>AND($L36="A",$C$5=Data!$G$23)</f>
        <v>0</v>
      </c>
      <c r="T36" s="55">
        <f t="shared" si="8"/>
        <v>0</v>
      </c>
      <c r="U36" s="55">
        <f t="shared" si="2"/>
        <v>0</v>
      </c>
      <c r="V36" s="25" t="b">
        <f>AND($L36="B",$C$6=Data!$G$24)</f>
        <v>0</v>
      </c>
      <c r="W36" s="25" t="b">
        <f>AND($L36="B",$C$6=Data!$G$23)</f>
        <v>0</v>
      </c>
      <c r="X36" s="55">
        <f t="shared" si="9"/>
        <v>0</v>
      </c>
      <c r="Y36" s="55">
        <f t="shared" si="3"/>
        <v>0</v>
      </c>
      <c r="Z36" s="25" t="b">
        <f>AND($L36="C",$C$7=Data!$G$24)</f>
        <v>0</v>
      </c>
      <c r="AA36" s="25" t="b">
        <f>AND($L36="C",$C$7=Data!$G$23)</f>
        <v>0</v>
      </c>
      <c r="AB36" s="55">
        <f t="shared" si="10"/>
        <v>0</v>
      </c>
      <c r="AC36" s="55">
        <f t="shared" si="4"/>
        <v>0</v>
      </c>
      <c r="AE36" s="55">
        <f t="shared" si="11"/>
        <v>0</v>
      </c>
      <c r="AG36" s="125" t="b">
        <f>OR(AND($C$5=Data!$G$24,K36="A"),AND($C$6=Data!$G$24,K36="B"),AND($C$7=Data!$G$24,K36="C"))*COUNTIFS(B:B,B36,K:K,K36,B:B,"&lt;&gt;"&amp;"",C:C,"&lt;&gt;"&amp;"")&gt;1</f>
        <v>0</v>
      </c>
      <c r="AH36" s="125" t="b">
        <f t="shared" si="12"/>
        <v>0</v>
      </c>
      <c r="AI36" s="55">
        <f t="shared" si="13"/>
        <v>0</v>
      </c>
    </row>
    <row r="37" spans="1:35" ht="30.75" customHeight="1" x14ac:dyDescent="0.25">
      <c r="A37" s="57"/>
      <c r="B37" s="57"/>
      <c r="C37" s="59"/>
      <c r="D37" s="119"/>
      <c r="E37" s="43"/>
      <c r="F37" s="43"/>
      <c r="G37" s="58"/>
      <c r="H37" s="123"/>
      <c r="I37" s="132"/>
      <c r="J37" s="135">
        <f t="shared" si="5"/>
        <v>0</v>
      </c>
      <c r="K37" s="64" t="str">
        <f t="shared" si="0"/>
        <v>0</v>
      </c>
      <c r="L37" s="65" t="str">
        <f t="shared" si="1"/>
        <v>0</v>
      </c>
      <c r="M37" s="55">
        <f>SUMIFS($J:$J,$C:$C,Data!$B$6,$B:$B,$B37)</f>
        <v>0</v>
      </c>
      <c r="N37" s="55">
        <f>SUMIFS($J:$J,$C:$C,Data!$B$7,$B:$B,$B37)</f>
        <v>0</v>
      </c>
      <c r="O37" s="55">
        <f>SUMIFS($J:$J,$C:$C,Data!$B$8,$B:$B,$B37)</f>
        <v>0</v>
      </c>
      <c r="P37" s="55">
        <f t="shared" si="6"/>
        <v>0</v>
      </c>
      <c r="Q37" s="55">
        <f t="shared" si="7"/>
        <v>0</v>
      </c>
      <c r="R37" s="25" t="b">
        <f>AND($L37="A",$C$5=Data!$G$24)</f>
        <v>0</v>
      </c>
      <c r="S37" s="25" t="b">
        <f>AND($L37="A",$C$5=Data!$G$23)</f>
        <v>0</v>
      </c>
      <c r="T37" s="55">
        <f t="shared" si="8"/>
        <v>0</v>
      </c>
      <c r="U37" s="55">
        <f t="shared" si="2"/>
        <v>0</v>
      </c>
      <c r="V37" s="25" t="b">
        <f>AND($L37="B",$C$6=Data!$G$24)</f>
        <v>0</v>
      </c>
      <c r="W37" s="25" t="b">
        <f>AND($L37="B",$C$6=Data!$G$23)</f>
        <v>0</v>
      </c>
      <c r="X37" s="55">
        <f t="shared" si="9"/>
        <v>0</v>
      </c>
      <c r="Y37" s="55">
        <f t="shared" si="3"/>
        <v>0</v>
      </c>
      <c r="Z37" s="25" t="b">
        <f>AND($L37="C",$C$7=Data!$G$24)</f>
        <v>0</v>
      </c>
      <c r="AA37" s="25" t="b">
        <f>AND($L37="C",$C$7=Data!$G$23)</f>
        <v>0</v>
      </c>
      <c r="AB37" s="55">
        <f t="shared" si="10"/>
        <v>0</v>
      </c>
      <c r="AC37" s="55">
        <f t="shared" si="4"/>
        <v>0</v>
      </c>
      <c r="AE37" s="55">
        <f t="shared" si="11"/>
        <v>0</v>
      </c>
      <c r="AG37" s="125" t="b">
        <f>OR(AND($C$5=Data!$G$24,K37="A"),AND($C$6=Data!$G$24,K37="B"),AND($C$7=Data!$G$24,K37="C"))*COUNTIFS(B:B,B37,K:K,K37,B:B,"&lt;&gt;"&amp;"",C:C,"&lt;&gt;"&amp;"")&gt;1</f>
        <v>0</v>
      </c>
      <c r="AH37" s="125" t="b">
        <f t="shared" si="12"/>
        <v>0</v>
      </c>
      <c r="AI37" s="55">
        <f t="shared" si="13"/>
        <v>0</v>
      </c>
    </row>
    <row r="38" spans="1:35" ht="30.75" customHeight="1" x14ac:dyDescent="0.25">
      <c r="A38" s="57"/>
      <c r="B38" s="57"/>
      <c r="C38" s="59"/>
      <c r="D38" s="119"/>
      <c r="E38" s="43"/>
      <c r="F38" s="43"/>
      <c r="G38" s="58"/>
      <c r="H38" s="123"/>
      <c r="I38" s="132"/>
      <c r="J38" s="135">
        <f t="shared" si="5"/>
        <v>0</v>
      </c>
      <c r="K38" s="64" t="str">
        <f t="shared" si="0"/>
        <v>0</v>
      </c>
      <c r="L38" s="65" t="str">
        <f t="shared" si="1"/>
        <v>0</v>
      </c>
      <c r="M38" s="55">
        <f>SUMIFS($J:$J,$C:$C,Data!$B$6,$B:$B,$B38)</f>
        <v>0</v>
      </c>
      <c r="N38" s="55">
        <f>SUMIFS($J:$J,$C:$C,Data!$B$7,$B:$B,$B38)</f>
        <v>0</v>
      </c>
      <c r="O38" s="55">
        <f>SUMIFS($J:$J,$C:$C,Data!$B$8,$B:$B,$B38)</f>
        <v>0</v>
      </c>
      <c r="P38" s="55">
        <f t="shared" si="6"/>
        <v>0</v>
      </c>
      <c r="Q38" s="55">
        <f t="shared" si="7"/>
        <v>0</v>
      </c>
      <c r="R38" s="25" t="b">
        <f>AND($L38="A",$C$5=Data!$G$24)</f>
        <v>0</v>
      </c>
      <c r="S38" s="25" t="b">
        <f>AND($L38="A",$C$5=Data!$G$23)</f>
        <v>0</v>
      </c>
      <c r="T38" s="55">
        <f t="shared" si="8"/>
        <v>0</v>
      </c>
      <c r="U38" s="55">
        <f t="shared" si="2"/>
        <v>0</v>
      </c>
      <c r="V38" s="25" t="b">
        <f>AND($L38="B",$C$6=Data!$G$24)</f>
        <v>0</v>
      </c>
      <c r="W38" s="25" t="b">
        <f>AND($L38="B",$C$6=Data!$G$23)</f>
        <v>0</v>
      </c>
      <c r="X38" s="55">
        <f t="shared" si="9"/>
        <v>0</v>
      </c>
      <c r="Y38" s="55">
        <f t="shared" si="3"/>
        <v>0</v>
      </c>
      <c r="Z38" s="25" t="b">
        <f>AND($L38="C",$C$7=Data!$G$24)</f>
        <v>0</v>
      </c>
      <c r="AA38" s="25" t="b">
        <f>AND($L38="C",$C$7=Data!$G$23)</f>
        <v>0</v>
      </c>
      <c r="AB38" s="55">
        <f t="shared" si="10"/>
        <v>0</v>
      </c>
      <c r="AC38" s="55">
        <f t="shared" si="4"/>
        <v>0</v>
      </c>
      <c r="AE38" s="55">
        <f t="shared" si="11"/>
        <v>0</v>
      </c>
      <c r="AG38" s="125" t="b">
        <f>OR(AND($C$5=Data!$G$24,K38="A"),AND($C$6=Data!$G$24,K38="B"),AND($C$7=Data!$G$24,K38="C"))*COUNTIFS(B:B,B38,K:K,K38,B:B,"&lt;&gt;"&amp;"",C:C,"&lt;&gt;"&amp;"")&gt;1</f>
        <v>0</v>
      </c>
      <c r="AH38" s="125" t="b">
        <f t="shared" si="12"/>
        <v>0</v>
      </c>
      <c r="AI38" s="55">
        <f t="shared" si="13"/>
        <v>0</v>
      </c>
    </row>
    <row r="39" spans="1:35" ht="30.75" customHeight="1" x14ac:dyDescent="0.25">
      <c r="A39" s="57"/>
      <c r="B39" s="57"/>
      <c r="C39" s="59"/>
      <c r="D39" s="119"/>
      <c r="E39" s="43"/>
      <c r="F39" s="43"/>
      <c r="G39" s="58"/>
      <c r="H39" s="123"/>
      <c r="I39" s="132"/>
      <c r="J39" s="135">
        <f t="shared" si="5"/>
        <v>0</v>
      </c>
      <c r="K39" s="64" t="str">
        <f t="shared" si="0"/>
        <v>0</v>
      </c>
      <c r="L39" s="65" t="str">
        <f t="shared" si="1"/>
        <v>0</v>
      </c>
      <c r="M39" s="55">
        <f>SUMIFS($J:$J,$C:$C,Data!$B$6,$B:$B,$B39)</f>
        <v>0</v>
      </c>
      <c r="N39" s="55">
        <f>SUMIFS($J:$J,$C:$C,Data!$B$7,$B:$B,$B39)</f>
        <v>0</v>
      </c>
      <c r="O39" s="55">
        <f>SUMIFS($J:$J,$C:$C,Data!$B$8,$B:$B,$B39)</f>
        <v>0</v>
      </c>
      <c r="P39" s="55">
        <f t="shared" si="6"/>
        <v>0</v>
      </c>
      <c r="Q39" s="55">
        <f t="shared" si="7"/>
        <v>0</v>
      </c>
      <c r="R39" s="25" t="b">
        <f>AND($L39="A",$C$5=Data!$G$24)</f>
        <v>0</v>
      </c>
      <c r="S39" s="25" t="b">
        <f>AND($L39="A",$C$5=Data!$G$23)</f>
        <v>0</v>
      </c>
      <c r="T39" s="55">
        <f t="shared" si="8"/>
        <v>0</v>
      </c>
      <c r="U39" s="55">
        <f t="shared" si="2"/>
        <v>0</v>
      </c>
      <c r="V39" s="25" t="b">
        <f>AND($L39="B",$C$6=Data!$G$24)</f>
        <v>0</v>
      </c>
      <c r="W39" s="25" t="b">
        <f>AND($L39="B",$C$6=Data!$G$23)</f>
        <v>0</v>
      </c>
      <c r="X39" s="55">
        <f t="shared" si="9"/>
        <v>0</v>
      </c>
      <c r="Y39" s="55">
        <f t="shared" si="3"/>
        <v>0</v>
      </c>
      <c r="Z39" s="25" t="b">
        <f>AND($L39="C",$C$7=Data!$G$24)</f>
        <v>0</v>
      </c>
      <c r="AA39" s="25" t="b">
        <f>AND($L39="C",$C$7=Data!$G$23)</f>
        <v>0</v>
      </c>
      <c r="AB39" s="55">
        <f t="shared" si="10"/>
        <v>0</v>
      </c>
      <c r="AC39" s="55">
        <f t="shared" si="4"/>
        <v>0</v>
      </c>
      <c r="AE39" s="55">
        <f t="shared" si="11"/>
        <v>0</v>
      </c>
      <c r="AG39" s="125" t="b">
        <f>OR(AND($C$5=Data!$G$24,K39="A"),AND($C$6=Data!$G$24,K39="B"),AND($C$7=Data!$G$24,K39="C"))*COUNTIFS(B:B,B39,K:K,K39,B:B,"&lt;&gt;"&amp;"",C:C,"&lt;&gt;"&amp;"")&gt;1</f>
        <v>0</v>
      </c>
      <c r="AH39" s="125" t="b">
        <f t="shared" si="12"/>
        <v>0</v>
      </c>
      <c r="AI39" s="55">
        <f t="shared" si="13"/>
        <v>0</v>
      </c>
    </row>
    <row r="40" spans="1:35" ht="30.75" customHeight="1" x14ac:dyDescent="0.25">
      <c r="A40" s="57"/>
      <c r="B40" s="57"/>
      <c r="C40" s="59"/>
      <c r="D40" s="119"/>
      <c r="E40" s="43"/>
      <c r="F40" s="43"/>
      <c r="G40" s="58"/>
      <c r="H40" s="123"/>
      <c r="I40" s="132"/>
      <c r="J40" s="135">
        <f t="shared" si="5"/>
        <v>0</v>
      </c>
      <c r="K40" s="64" t="str">
        <f t="shared" si="0"/>
        <v>0</v>
      </c>
      <c r="L40" s="65" t="str">
        <f t="shared" si="1"/>
        <v>0</v>
      </c>
      <c r="M40" s="55">
        <f>SUMIFS($J:$J,$C:$C,Data!$B$6,$B:$B,$B40)</f>
        <v>0</v>
      </c>
      <c r="N40" s="55">
        <f>SUMIFS($J:$J,$C:$C,Data!$B$7,$B:$B,$B40)</f>
        <v>0</v>
      </c>
      <c r="O40" s="55">
        <f>SUMIFS($J:$J,$C:$C,Data!$B$8,$B:$B,$B40)</f>
        <v>0</v>
      </c>
      <c r="P40" s="55">
        <f t="shared" si="6"/>
        <v>0</v>
      </c>
      <c r="Q40" s="55">
        <f t="shared" si="7"/>
        <v>0</v>
      </c>
      <c r="R40" s="25" t="b">
        <f>AND($L40="A",$C$5=Data!$G$24)</f>
        <v>0</v>
      </c>
      <c r="S40" s="25" t="b">
        <f>AND($L40="A",$C$5=Data!$G$23)</f>
        <v>0</v>
      </c>
      <c r="T40" s="55">
        <f t="shared" si="8"/>
        <v>0</v>
      </c>
      <c r="U40" s="55">
        <f t="shared" si="2"/>
        <v>0</v>
      </c>
      <c r="V40" s="25" t="b">
        <f>AND($L40="B",$C$6=Data!$G$24)</f>
        <v>0</v>
      </c>
      <c r="W40" s="25" t="b">
        <f>AND($L40="B",$C$6=Data!$G$23)</f>
        <v>0</v>
      </c>
      <c r="X40" s="55">
        <f t="shared" si="9"/>
        <v>0</v>
      </c>
      <c r="Y40" s="55">
        <f t="shared" si="3"/>
        <v>0</v>
      </c>
      <c r="Z40" s="25" t="b">
        <f>AND($L40="C",$C$7=Data!$G$24)</f>
        <v>0</v>
      </c>
      <c r="AA40" s="25" t="b">
        <f>AND($L40="C",$C$7=Data!$G$23)</f>
        <v>0</v>
      </c>
      <c r="AB40" s="55">
        <f t="shared" si="10"/>
        <v>0</v>
      </c>
      <c r="AC40" s="55">
        <f t="shared" si="4"/>
        <v>0</v>
      </c>
      <c r="AE40" s="55">
        <f t="shared" si="11"/>
        <v>0</v>
      </c>
      <c r="AG40" s="125" t="b">
        <f>OR(AND($C$5=Data!$G$24,K40="A"),AND($C$6=Data!$G$24,K40="B"),AND($C$7=Data!$G$24,K40="C"))*COUNTIFS(B:B,B40,K:K,K40,B:B,"&lt;&gt;"&amp;"",C:C,"&lt;&gt;"&amp;"")&gt;1</f>
        <v>0</v>
      </c>
      <c r="AH40" s="125" t="b">
        <f t="shared" si="12"/>
        <v>0</v>
      </c>
      <c r="AI40" s="55">
        <f t="shared" si="13"/>
        <v>0</v>
      </c>
    </row>
    <row r="41" spans="1:35" ht="30.75" customHeight="1" x14ac:dyDescent="0.25">
      <c r="A41" s="57"/>
      <c r="B41" s="57"/>
      <c r="C41" s="59"/>
      <c r="D41" s="119"/>
      <c r="E41" s="43"/>
      <c r="F41" s="43"/>
      <c r="G41" s="58"/>
      <c r="H41" s="123"/>
      <c r="I41" s="132"/>
      <c r="J41" s="135">
        <f t="shared" si="5"/>
        <v>0</v>
      </c>
      <c r="K41" s="64" t="str">
        <f t="shared" si="0"/>
        <v>0</v>
      </c>
      <c r="L41" s="65" t="str">
        <f t="shared" si="1"/>
        <v>0</v>
      </c>
      <c r="M41" s="55">
        <f>SUMIFS($J:$J,$C:$C,Data!$B$6,$B:$B,$B41)</f>
        <v>0</v>
      </c>
      <c r="N41" s="55">
        <f>SUMIFS($J:$J,$C:$C,Data!$B$7,$B:$B,$B41)</f>
        <v>0</v>
      </c>
      <c r="O41" s="55">
        <f>SUMIFS($J:$J,$C:$C,Data!$B$8,$B:$B,$B41)</f>
        <v>0</v>
      </c>
      <c r="P41" s="55">
        <f t="shared" si="6"/>
        <v>0</v>
      </c>
      <c r="Q41" s="55">
        <f t="shared" si="7"/>
        <v>0</v>
      </c>
      <c r="R41" s="25" t="b">
        <f>AND($L41="A",$C$5=Data!$G$24)</f>
        <v>0</v>
      </c>
      <c r="S41" s="25" t="b">
        <f>AND($L41="A",$C$5=Data!$G$23)</f>
        <v>0</v>
      </c>
      <c r="T41" s="55">
        <f t="shared" si="8"/>
        <v>0</v>
      </c>
      <c r="U41" s="55">
        <f t="shared" si="2"/>
        <v>0</v>
      </c>
      <c r="V41" s="25" t="b">
        <f>AND($L41="B",$C$6=Data!$G$24)</f>
        <v>0</v>
      </c>
      <c r="W41" s="25" t="b">
        <f>AND($L41="B",$C$6=Data!$G$23)</f>
        <v>0</v>
      </c>
      <c r="X41" s="55">
        <f t="shared" si="9"/>
        <v>0</v>
      </c>
      <c r="Y41" s="55">
        <f t="shared" si="3"/>
        <v>0</v>
      </c>
      <c r="Z41" s="25" t="b">
        <f>AND($L41="C",$C$7=Data!$G$24)</f>
        <v>0</v>
      </c>
      <c r="AA41" s="25" t="b">
        <f>AND($L41="C",$C$7=Data!$G$23)</f>
        <v>0</v>
      </c>
      <c r="AB41" s="55">
        <f t="shared" si="10"/>
        <v>0</v>
      </c>
      <c r="AC41" s="55">
        <f t="shared" si="4"/>
        <v>0</v>
      </c>
      <c r="AE41" s="55">
        <f t="shared" si="11"/>
        <v>0</v>
      </c>
      <c r="AG41" s="125" t="b">
        <f>OR(AND($C$5=Data!$G$24,K41="A"),AND($C$6=Data!$G$24,K41="B"),AND($C$7=Data!$G$24,K41="C"))*COUNTIFS(B:B,B41,K:K,K41,B:B,"&lt;&gt;"&amp;"",C:C,"&lt;&gt;"&amp;"")&gt;1</f>
        <v>0</v>
      </c>
      <c r="AH41" s="125" t="b">
        <f t="shared" si="12"/>
        <v>0</v>
      </c>
      <c r="AI41" s="55">
        <f t="shared" si="13"/>
        <v>0</v>
      </c>
    </row>
    <row r="42" spans="1:35" ht="30.75" customHeight="1" x14ac:dyDescent="0.25">
      <c r="A42" s="57"/>
      <c r="B42" s="57"/>
      <c r="C42" s="59"/>
      <c r="D42" s="119"/>
      <c r="E42" s="43"/>
      <c r="F42" s="43"/>
      <c r="G42" s="58"/>
      <c r="H42" s="123"/>
      <c r="I42" s="132"/>
      <c r="J42" s="135">
        <f t="shared" si="5"/>
        <v>0</v>
      </c>
      <c r="K42" s="64" t="str">
        <f t="shared" si="0"/>
        <v>0</v>
      </c>
      <c r="L42" s="65" t="str">
        <f t="shared" si="1"/>
        <v>0</v>
      </c>
      <c r="M42" s="55">
        <f>SUMIFS($J:$J,$C:$C,Data!$B$6,$B:$B,$B42)</f>
        <v>0</v>
      </c>
      <c r="N42" s="55">
        <f>SUMIFS($J:$J,$C:$C,Data!$B$7,$B:$B,$B42)</f>
        <v>0</v>
      </c>
      <c r="O42" s="55">
        <f>SUMIFS($J:$J,$C:$C,Data!$B$8,$B:$B,$B42)</f>
        <v>0</v>
      </c>
      <c r="P42" s="55">
        <f t="shared" si="6"/>
        <v>0</v>
      </c>
      <c r="Q42" s="55">
        <f t="shared" si="7"/>
        <v>0</v>
      </c>
      <c r="R42" s="25" t="b">
        <f>AND($L42="A",$C$5=Data!$G$24)</f>
        <v>0</v>
      </c>
      <c r="S42" s="25" t="b">
        <f>AND($L42="A",$C$5=Data!$G$23)</f>
        <v>0</v>
      </c>
      <c r="T42" s="55">
        <f t="shared" si="8"/>
        <v>0</v>
      </c>
      <c r="U42" s="55">
        <f t="shared" si="2"/>
        <v>0</v>
      </c>
      <c r="V42" s="25" t="b">
        <f>AND($L42="B",$C$6=Data!$G$24)</f>
        <v>0</v>
      </c>
      <c r="W42" s="25" t="b">
        <f>AND($L42="B",$C$6=Data!$G$23)</f>
        <v>0</v>
      </c>
      <c r="X42" s="55">
        <f t="shared" si="9"/>
        <v>0</v>
      </c>
      <c r="Y42" s="55">
        <f t="shared" si="3"/>
        <v>0</v>
      </c>
      <c r="Z42" s="25" t="b">
        <f>AND($L42="C",$C$7=Data!$G$24)</f>
        <v>0</v>
      </c>
      <c r="AA42" s="25" t="b">
        <f>AND($L42="C",$C$7=Data!$G$23)</f>
        <v>0</v>
      </c>
      <c r="AB42" s="55">
        <f t="shared" si="10"/>
        <v>0</v>
      </c>
      <c r="AC42" s="55">
        <f t="shared" si="4"/>
        <v>0</v>
      </c>
      <c r="AE42" s="55">
        <f t="shared" si="11"/>
        <v>0</v>
      </c>
      <c r="AG42" s="125" t="b">
        <f>OR(AND($C$5=Data!$G$24,K42="A"),AND($C$6=Data!$G$24,K42="B"),AND($C$7=Data!$G$24,K42="C"))*COUNTIFS(B:B,B42,K:K,K42,B:B,"&lt;&gt;"&amp;"",C:C,"&lt;&gt;"&amp;"")&gt;1</f>
        <v>0</v>
      </c>
      <c r="AH42" s="125" t="b">
        <f t="shared" si="12"/>
        <v>0</v>
      </c>
      <c r="AI42" s="55">
        <f t="shared" si="13"/>
        <v>0</v>
      </c>
    </row>
    <row r="43" spans="1:35" ht="30.75" customHeight="1" x14ac:dyDescent="0.25">
      <c r="A43" s="57"/>
      <c r="B43" s="57"/>
      <c r="C43" s="59"/>
      <c r="D43" s="119"/>
      <c r="E43" s="43"/>
      <c r="F43" s="43"/>
      <c r="G43" s="58"/>
      <c r="H43" s="123"/>
      <c r="I43" s="132"/>
      <c r="J43" s="135">
        <f t="shared" si="5"/>
        <v>0</v>
      </c>
      <c r="K43" s="64" t="str">
        <f t="shared" si="0"/>
        <v>0</v>
      </c>
      <c r="L43" s="65" t="str">
        <f t="shared" si="1"/>
        <v>0</v>
      </c>
      <c r="M43" s="55">
        <f>SUMIFS($J:$J,$C:$C,Data!$B$6,$B:$B,$B43)</f>
        <v>0</v>
      </c>
      <c r="N43" s="55">
        <f>SUMIFS($J:$J,$C:$C,Data!$B$7,$B:$B,$B43)</f>
        <v>0</v>
      </c>
      <c r="O43" s="55">
        <f>SUMIFS($J:$J,$C:$C,Data!$B$8,$B:$B,$B43)</f>
        <v>0</v>
      </c>
      <c r="P43" s="55">
        <f t="shared" si="6"/>
        <v>0</v>
      </c>
      <c r="Q43" s="55">
        <f t="shared" si="7"/>
        <v>0</v>
      </c>
      <c r="R43" s="25" t="b">
        <f>AND($L43="A",$C$5=Data!$G$24)</f>
        <v>0</v>
      </c>
      <c r="S43" s="25" t="b">
        <f>AND($L43="A",$C$5=Data!$G$23)</f>
        <v>0</v>
      </c>
      <c r="T43" s="55">
        <f t="shared" si="8"/>
        <v>0</v>
      </c>
      <c r="U43" s="55">
        <f t="shared" si="2"/>
        <v>0</v>
      </c>
      <c r="V43" s="25" t="b">
        <f>AND($L43="B",$C$6=Data!$G$24)</f>
        <v>0</v>
      </c>
      <c r="W43" s="25" t="b">
        <f>AND($L43="B",$C$6=Data!$G$23)</f>
        <v>0</v>
      </c>
      <c r="X43" s="55">
        <f t="shared" si="9"/>
        <v>0</v>
      </c>
      <c r="Y43" s="55">
        <f t="shared" si="3"/>
        <v>0</v>
      </c>
      <c r="Z43" s="25" t="b">
        <f>AND($L43="C",$C$7=Data!$G$24)</f>
        <v>0</v>
      </c>
      <c r="AA43" s="25" t="b">
        <f>AND($L43="C",$C$7=Data!$G$23)</f>
        <v>0</v>
      </c>
      <c r="AB43" s="55">
        <f t="shared" si="10"/>
        <v>0</v>
      </c>
      <c r="AC43" s="55">
        <f t="shared" si="4"/>
        <v>0</v>
      </c>
      <c r="AE43" s="55">
        <f t="shared" si="11"/>
        <v>0</v>
      </c>
      <c r="AG43" s="125" t="b">
        <f>OR(AND($C$5=Data!$G$24,K43="A"),AND($C$6=Data!$G$24,K43="B"),AND($C$7=Data!$G$24,K43="C"))*COUNTIFS(B:B,B43,K:K,K43,B:B,"&lt;&gt;"&amp;"",C:C,"&lt;&gt;"&amp;"")&gt;1</f>
        <v>0</v>
      </c>
      <c r="AH43" s="125" t="b">
        <f t="shared" si="12"/>
        <v>0</v>
      </c>
      <c r="AI43" s="55">
        <f t="shared" si="13"/>
        <v>0</v>
      </c>
    </row>
    <row r="44" spans="1:35" ht="30.75" customHeight="1" x14ac:dyDescent="0.25">
      <c r="A44" s="57"/>
      <c r="B44" s="57"/>
      <c r="C44" s="59"/>
      <c r="D44" s="119"/>
      <c r="E44" s="43"/>
      <c r="F44" s="43"/>
      <c r="G44" s="58"/>
      <c r="H44" s="123"/>
      <c r="I44" s="132"/>
      <c r="J44" s="135">
        <f t="shared" si="5"/>
        <v>0</v>
      </c>
      <c r="K44" s="64" t="str">
        <f t="shared" si="0"/>
        <v>0</v>
      </c>
      <c r="L44" s="65" t="str">
        <f t="shared" si="1"/>
        <v>0</v>
      </c>
      <c r="M44" s="55">
        <f>SUMIFS($J:$J,$C:$C,Data!$B$6,$B:$B,$B44)</f>
        <v>0</v>
      </c>
      <c r="N44" s="55">
        <f>SUMIFS($J:$J,$C:$C,Data!$B$7,$B:$B,$B44)</f>
        <v>0</v>
      </c>
      <c r="O44" s="55">
        <f>SUMIFS($J:$J,$C:$C,Data!$B$8,$B:$B,$B44)</f>
        <v>0</v>
      </c>
      <c r="P44" s="55">
        <f t="shared" si="6"/>
        <v>0</v>
      </c>
      <c r="Q44" s="55">
        <f t="shared" si="7"/>
        <v>0</v>
      </c>
      <c r="R44" s="25" t="b">
        <f>AND($L44="A",$C$5=Data!$G$24)</f>
        <v>0</v>
      </c>
      <c r="S44" s="25" t="b">
        <f>AND($L44="A",$C$5=Data!$G$23)</f>
        <v>0</v>
      </c>
      <c r="T44" s="55">
        <f t="shared" si="8"/>
        <v>0</v>
      </c>
      <c r="U44" s="55">
        <f t="shared" si="2"/>
        <v>0</v>
      </c>
      <c r="V44" s="25" t="b">
        <f>AND($L44="B",$C$6=Data!$G$24)</f>
        <v>0</v>
      </c>
      <c r="W44" s="25" t="b">
        <f>AND($L44="B",$C$6=Data!$G$23)</f>
        <v>0</v>
      </c>
      <c r="X44" s="55">
        <f t="shared" si="9"/>
        <v>0</v>
      </c>
      <c r="Y44" s="55">
        <f t="shared" si="3"/>
        <v>0</v>
      </c>
      <c r="Z44" s="25" t="b">
        <f>AND($L44="C",$C$7=Data!$G$24)</f>
        <v>0</v>
      </c>
      <c r="AA44" s="25" t="b">
        <f>AND($L44="C",$C$7=Data!$G$23)</f>
        <v>0</v>
      </c>
      <c r="AB44" s="55">
        <f t="shared" si="10"/>
        <v>0</v>
      </c>
      <c r="AC44" s="55">
        <f t="shared" si="4"/>
        <v>0</v>
      </c>
      <c r="AE44" s="55">
        <f t="shared" si="11"/>
        <v>0</v>
      </c>
      <c r="AG44" s="125" t="b">
        <f>OR(AND($C$5=Data!$G$24,K44="A"),AND($C$6=Data!$G$24,K44="B"),AND($C$7=Data!$G$24,K44="C"))*COUNTIFS(B:B,B44,K:K,K44,B:B,"&lt;&gt;"&amp;"",C:C,"&lt;&gt;"&amp;"")&gt;1</f>
        <v>0</v>
      </c>
      <c r="AH44" s="125" t="b">
        <f t="shared" si="12"/>
        <v>0</v>
      </c>
      <c r="AI44" s="55">
        <f t="shared" si="13"/>
        <v>0</v>
      </c>
    </row>
    <row r="45" spans="1:35" ht="30.75" customHeight="1" x14ac:dyDescent="0.25">
      <c r="A45" s="57"/>
      <c r="B45" s="57"/>
      <c r="C45" s="59"/>
      <c r="D45" s="119"/>
      <c r="E45" s="43"/>
      <c r="F45" s="43"/>
      <c r="G45" s="58"/>
      <c r="H45" s="123"/>
      <c r="I45" s="132"/>
      <c r="J45" s="135">
        <f t="shared" si="5"/>
        <v>0</v>
      </c>
      <c r="K45" s="64" t="str">
        <f t="shared" si="0"/>
        <v>0</v>
      </c>
      <c r="L45" s="65" t="str">
        <f t="shared" si="1"/>
        <v>0</v>
      </c>
      <c r="M45" s="55">
        <f>SUMIFS($J:$J,$C:$C,Data!$B$6,$B:$B,$B45)</f>
        <v>0</v>
      </c>
      <c r="N45" s="55">
        <f>SUMIFS($J:$J,$C:$C,Data!$B$7,$B:$B,$B45)</f>
        <v>0</v>
      </c>
      <c r="O45" s="55">
        <f>SUMIFS($J:$J,$C:$C,Data!$B$8,$B:$B,$B45)</f>
        <v>0</v>
      </c>
      <c r="P45" s="55">
        <f t="shared" si="6"/>
        <v>0</v>
      </c>
      <c r="Q45" s="55">
        <f t="shared" si="7"/>
        <v>0</v>
      </c>
      <c r="R45" s="25" t="b">
        <f>AND($L45="A",$C$5=Data!$G$24)</f>
        <v>0</v>
      </c>
      <c r="S45" s="25" t="b">
        <f>AND($L45="A",$C$5=Data!$G$23)</f>
        <v>0</v>
      </c>
      <c r="T45" s="55">
        <f t="shared" si="8"/>
        <v>0</v>
      </c>
      <c r="U45" s="55">
        <f t="shared" si="2"/>
        <v>0</v>
      </c>
      <c r="V45" s="25" t="b">
        <f>AND($L45="B",$C$6=Data!$G$24)</f>
        <v>0</v>
      </c>
      <c r="W45" s="25" t="b">
        <f>AND($L45="B",$C$6=Data!$G$23)</f>
        <v>0</v>
      </c>
      <c r="X45" s="55">
        <f t="shared" si="9"/>
        <v>0</v>
      </c>
      <c r="Y45" s="55">
        <f t="shared" si="3"/>
        <v>0</v>
      </c>
      <c r="Z45" s="25" t="b">
        <f>AND($L45="C",$C$7=Data!$G$24)</f>
        <v>0</v>
      </c>
      <c r="AA45" s="25" t="b">
        <f>AND($L45="C",$C$7=Data!$G$23)</f>
        <v>0</v>
      </c>
      <c r="AB45" s="55">
        <f t="shared" si="10"/>
        <v>0</v>
      </c>
      <c r="AC45" s="55">
        <f t="shared" si="4"/>
        <v>0</v>
      </c>
      <c r="AE45" s="55">
        <f t="shared" si="11"/>
        <v>0</v>
      </c>
      <c r="AG45" s="125" t="b">
        <f>OR(AND($C$5=Data!$G$24,K45="A"),AND($C$6=Data!$G$24,K45="B"),AND($C$7=Data!$G$24,K45="C"))*COUNTIFS(B:B,B45,K:K,K45,B:B,"&lt;&gt;"&amp;"",C:C,"&lt;&gt;"&amp;"")&gt;1</f>
        <v>0</v>
      </c>
      <c r="AH45" s="125" t="b">
        <f t="shared" si="12"/>
        <v>0</v>
      </c>
      <c r="AI45" s="55">
        <f t="shared" si="13"/>
        <v>0</v>
      </c>
    </row>
    <row r="46" spans="1:35" ht="30.75" customHeight="1" x14ac:dyDescent="0.25">
      <c r="A46" s="57"/>
      <c r="B46" s="57"/>
      <c r="C46" s="59"/>
      <c r="D46" s="119"/>
      <c r="E46" s="43"/>
      <c r="F46" s="43"/>
      <c r="G46" s="58"/>
      <c r="H46" s="123"/>
      <c r="I46" s="132"/>
      <c r="J46" s="135">
        <f t="shared" si="5"/>
        <v>0</v>
      </c>
      <c r="K46" s="64" t="str">
        <f t="shared" si="0"/>
        <v>0</v>
      </c>
      <c r="L46" s="65" t="str">
        <f t="shared" si="1"/>
        <v>0</v>
      </c>
      <c r="M46" s="55">
        <f>SUMIFS($J:$J,$C:$C,Data!$B$6,$B:$B,$B46)</f>
        <v>0</v>
      </c>
      <c r="N46" s="55">
        <f>SUMIFS($J:$J,$C:$C,Data!$B$7,$B:$B,$B46)</f>
        <v>0</v>
      </c>
      <c r="O46" s="55">
        <f>SUMIFS($J:$J,$C:$C,Data!$B$8,$B:$B,$B46)</f>
        <v>0</v>
      </c>
      <c r="P46" s="55">
        <f t="shared" si="6"/>
        <v>0</v>
      </c>
      <c r="Q46" s="55">
        <f t="shared" si="7"/>
        <v>0</v>
      </c>
      <c r="R46" s="25" t="b">
        <f>AND($L46="A",$C$5=Data!$G$24)</f>
        <v>0</v>
      </c>
      <c r="S46" s="25" t="b">
        <f>AND($L46="A",$C$5=Data!$G$23)</f>
        <v>0</v>
      </c>
      <c r="T46" s="55">
        <f t="shared" si="8"/>
        <v>0</v>
      </c>
      <c r="U46" s="55">
        <f t="shared" si="2"/>
        <v>0</v>
      </c>
      <c r="V46" s="25" t="b">
        <f>AND($L46="B",$C$6=Data!$G$24)</f>
        <v>0</v>
      </c>
      <c r="W46" s="25" t="b">
        <f>AND($L46="B",$C$6=Data!$G$23)</f>
        <v>0</v>
      </c>
      <c r="X46" s="55">
        <f t="shared" si="9"/>
        <v>0</v>
      </c>
      <c r="Y46" s="55">
        <f t="shared" si="3"/>
        <v>0</v>
      </c>
      <c r="Z46" s="25" t="b">
        <f>AND($L46="C",$C$7=Data!$G$24)</f>
        <v>0</v>
      </c>
      <c r="AA46" s="25" t="b">
        <f>AND($L46="C",$C$7=Data!$G$23)</f>
        <v>0</v>
      </c>
      <c r="AB46" s="55">
        <f t="shared" si="10"/>
        <v>0</v>
      </c>
      <c r="AC46" s="55">
        <f t="shared" si="4"/>
        <v>0</v>
      </c>
      <c r="AE46" s="55">
        <f t="shared" si="11"/>
        <v>0</v>
      </c>
      <c r="AG46" s="125" t="b">
        <f>OR(AND($C$5=Data!$G$24,K46="A"),AND($C$6=Data!$G$24,K46="B"),AND($C$7=Data!$G$24,K46="C"))*COUNTIFS(B:B,B46,K:K,K46,B:B,"&lt;&gt;"&amp;"",C:C,"&lt;&gt;"&amp;"")&gt;1</f>
        <v>0</v>
      </c>
      <c r="AH46" s="125" t="b">
        <f t="shared" si="12"/>
        <v>0</v>
      </c>
      <c r="AI46" s="55">
        <f t="shared" si="13"/>
        <v>0</v>
      </c>
    </row>
    <row r="47" spans="1:35" ht="30.75" customHeight="1" x14ac:dyDescent="0.25">
      <c r="A47" s="57"/>
      <c r="B47" s="57"/>
      <c r="C47" s="59"/>
      <c r="D47" s="119"/>
      <c r="E47" s="43"/>
      <c r="F47" s="43"/>
      <c r="G47" s="58"/>
      <c r="H47" s="123"/>
      <c r="I47" s="132"/>
      <c r="J47" s="135">
        <f t="shared" si="5"/>
        <v>0</v>
      </c>
      <c r="K47" s="64" t="str">
        <f t="shared" si="0"/>
        <v>0</v>
      </c>
      <c r="L47" s="65" t="str">
        <f t="shared" si="1"/>
        <v>0</v>
      </c>
      <c r="M47" s="55">
        <f>SUMIFS($J:$J,$C:$C,Data!$B$6,$B:$B,$B47)</f>
        <v>0</v>
      </c>
      <c r="N47" s="55">
        <f>SUMIFS($J:$J,$C:$C,Data!$B$7,$B:$B,$B47)</f>
        <v>0</v>
      </c>
      <c r="O47" s="55">
        <f>SUMIFS($J:$J,$C:$C,Data!$B$8,$B:$B,$B47)</f>
        <v>0</v>
      </c>
      <c r="P47" s="55">
        <f t="shared" si="6"/>
        <v>0</v>
      </c>
      <c r="Q47" s="55">
        <f t="shared" si="7"/>
        <v>0</v>
      </c>
      <c r="R47" s="25" t="b">
        <f>AND($L47="A",$C$5=Data!$G$24)</f>
        <v>0</v>
      </c>
      <c r="S47" s="25" t="b">
        <f>AND($L47="A",$C$5=Data!$G$23)</f>
        <v>0</v>
      </c>
      <c r="T47" s="55">
        <f t="shared" si="8"/>
        <v>0</v>
      </c>
      <c r="U47" s="55">
        <f t="shared" si="2"/>
        <v>0</v>
      </c>
      <c r="V47" s="25" t="b">
        <f>AND($L47="B",$C$6=Data!$G$24)</f>
        <v>0</v>
      </c>
      <c r="W47" s="25" t="b">
        <f>AND($L47="B",$C$6=Data!$G$23)</f>
        <v>0</v>
      </c>
      <c r="X47" s="55">
        <f t="shared" si="9"/>
        <v>0</v>
      </c>
      <c r="Y47" s="55">
        <f t="shared" si="3"/>
        <v>0</v>
      </c>
      <c r="Z47" s="25" t="b">
        <f>AND($L47="C",$C$7=Data!$G$24)</f>
        <v>0</v>
      </c>
      <c r="AA47" s="25" t="b">
        <f>AND($L47="C",$C$7=Data!$G$23)</f>
        <v>0</v>
      </c>
      <c r="AB47" s="55">
        <f t="shared" si="10"/>
        <v>0</v>
      </c>
      <c r="AC47" s="55">
        <f t="shared" si="4"/>
        <v>0</v>
      </c>
      <c r="AE47" s="55">
        <f t="shared" si="11"/>
        <v>0</v>
      </c>
      <c r="AG47" s="125" t="b">
        <f>OR(AND($C$5=Data!$G$24,K47="A"),AND($C$6=Data!$G$24,K47="B"),AND($C$7=Data!$G$24,K47="C"))*COUNTIFS(B:B,B47,K:K,K47,B:B,"&lt;&gt;"&amp;"",C:C,"&lt;&gt;"&amp;"")&gt;1</f>
        <v>0</v>
      </c>
      <c r="AH47" s="125" t="b">
        <f t="shared" si="12"/>
        <v>0</v>
      </c>
      <c r="AI47" s="55">
        <f t="shared" si="13"/>
        <v>0</v>
      </c>
    </row>
    <row r="48" spans="1:35" ht="30.75" customHeight="1" x14ac:dyDescent="0.25">
      <c r="A48" s="57"/>
      <c r="B48" s="57"/>
      <c r="C48" s="59"/>
      <c r="D48" s="119"/>
      <c r="E48" s="43"/>
      <c r="F48" s="43"/>
      <c r="G48" s="58"/>
      <c r="H48" s="123"/>
      <c r="I48" s="132"/>
      <c r="J48" s="135">
        <f t="shared" si="5"/>
        <v>0</v>
      </c>
      <c r="K48" s="64" t="str">
        <f t="shared" si="0"/>
        <v>0</v>
      </c>
      <c r="L48" s="65" t="str">
        <f t="shared" si="1"/>
        <v>0</v>
      </c>
      <c r="M48" s="55">
        <f>SUMIFS($J:$J,$C:$C,Data!$B$6,$B:$B,$B48)</f>
        <v>0</v>
      </c>
      <c r="N48" s="55">
        <f>SUMIFS($J:$J,$C:$C,Data!$B$7,$B:$B,$B48)</f>
        <v>0</v>
      </c>
      <c r="O48" s="55">
        <f>SUMIFS($J:$J,$C:$C,Data!$B$8,$B:$B,$B48)</f>
        <v>0</v>
      </c>
      <c r="P48" s="55">
        <f t="shared" si="6"/>
        <v>0</v>
      </c>
      <c r="Q48" s="55">
        <f t="shared" si="7"/>
        <v>0</v>
      </c>
      <c r="R48" s="25" t="b">
        <f>AND($L48="A",$C$5=Data!$G$24)</f>
        <v>0</v>
      </c>
      <c r="S48" s="25" t="b">
        <f>AND($L48="A",$C$5=Data!$G$23)</f>
        <v>0</v>
      </c>
      <c r="T48" s="55">
        <f t="shared" si="8"/>
        <v>0</v>
      </c>
      <c r="U48" s="55">
        <f t="shared" si="2"/>
        <v>0</v>
      </c>
      <c r="V48" s="25" t="b">
        <f>AND($L48="B",$C$6=Data!$G$24)</f>
        <v>0</v>
      </c>
      <c r="W48" s="25" t="b">
        <f>AND($L48="B",$C$6=Data!$G$23)</f>
        <v>0</v>
      </c>
      <c r="X48" s="55">
        <f t="shared" si="9"/>
        <v>0</v>
      </c>
      <c r="Y48" s="55">
        <f t="shared" si="3"/>
        <v>0</v>
      </c>
      <c r="Z48" s="25" t="b">
        <f>AND($L48="C",$C$7=Data!$G$24)</f>
        <v>0</v>
      </c>
      <c r="AA48" s="25" t="b">
        <f>AND($L48="C",$C$7=Data!$G$23)</f>
        <v>0</v>
      </c>
      <c r="AB48" s="55">
        <f t="shared" si="10"/>
        <v>0</v>
      </c>
      <c r="AC48" s="55">
        <f t="shared" si="4"/>
        <v>0</v>
      </c>
      <c r="AE48" s="55">
        <f t="shared" si="11"/>
        <v>0</v>
      </c>
      <c r="AG48" s="125" t="b">
        <f>OR(AND($C$5=Data!$G$24,K48="A"),AND($C$6=Data!$G$24,K48="B"),AND($C$7=Data!$G$24,K48="C"))*COUNTIFS(B:B,B48,K:K,K48,B:B,"&lt;&gt;"&amp;"",C:C,"&lt;&gt;"&amp;"")&gt;1</f>
        <v>0</v>
      </c>
      <c r="AH48" s="125" t="b">
        <f t="shared" si="12"/>
        <v>0</v>
      </c>
      <c r="AI48" s="55">
        <f t="shared" si="13"/>
        <v>0</v>
      </c>
    </row>
    <row r="49" spans="1:35" ht="30.75" customHeight="1" x14ac:dyDescent="0.25">
      <c r="A49" s="57"/>
      <c r="B49" s="57"/>
      <c r="C49" s="59"/>
      <c r="D49" s="119"/>
      <c r="E49" s="43"/>
      <c r="F49" s="43"/>
      <c r="G49" s="58"/>
      <c r="H49" s="123"/>
      <c r="I49" s="132"/>
      <c r="J49" s="135">
        <f t="shared" si="5"/>
        <v>0</v>
      </c>
      <c r="K49" s="64" t="str">
        <f t="shared" si="0"/>
        <v>0</v>
      </c>
      <c r="L49" s="65" t="str">
        <f t="shared" si="1"/>
        <v>0</v>
      </c>
      <c r="M49" s="55">
        <f>SUMIFS($J:$J,$C:$C,Data!$B$6,$B:$B,$B49)</f>
        <v>0</v>
      </c>
      <c r="N49" s="55">
        <f>SUMIFS($J:$J,$C:$C,Data!$B$7,$B:$B,$B49)</f>
        <v>0</v>
      </c>
      <c r="O49" s="55">
        <f>SUMIFS($J:$J,$C:$C,Data!$B$8,$B:$B,$B49)</f>
        <v>0</v>
      </c>
      <c r="P49" s="55">
        <f t="shared" si="6"/>
        <v>0</v>
      </c>
      <c r="Q49" s="55">
        <f t="shared" si="7"/>
        <v>0</v>
      </c>
      <c r="R49" s="25" t="b">
        <f>AND($L49="A",$C$5=Data!$G$24)</f>
        <v>0</v>
      </c>
      <c r="S49" s="25" t="b">
        <f>AND($L49="A",$C$5=Data!$G$23)</f>
        <v>0</v>
      </c>
      <c r="T49" s="55">
        <f t="shared" si="8"/>
        <v>0</v>
      </c>
      <c r="U49" s="55">
        <f t="shared" si="2"/>
        <v>0</v>
      </c>
      <c r="V49" s="25" t="b">
        <f>AND($L49="B",$C$6=Data!$G$24)</f>
        <v>0</v>
      </c>
      <c r="W49" s="25" t="b">
        <f>AND($L49="B",$C$6=Data!$G$23)</f>
        <v>0</v>
      </c>
      <c r="X49" s="55">
        <f t="shared" si="9"/>
        <v>0</v>
      </c>
      <c r="Y49" s="55">
        <f t="shared" si="3"/>
        <v>0</v>
      </c>
      <c r="Z49" s="25" t="b">
        <f>AND($L49="C",$C$7=Data!$G$24)</f>
        <v>0</v>
      </c>
      <c r="AA49" s="25" t="b">
        <f>AND($L49="C",$C$7=Data!$G$23)</f>
        <v>0</v>
      </c>
      <c r="AB49" s="55">
        <f t="shared" si="10"/>
        <v>0</v>
      </c>
      <c r="AC49" s="55">
        <f t="shared" si="4"/>
        <v>0</v>
      </c>
      <c r="AE49" s="55">
        <f t="shared" si="11"/>
        <v>0</v>
      </c>
      <c r="AG49" s="125" t="b">
        <f>OR(AND($C$5=Data!$G$24,K49="A"),AND($C$6=Data!$G$24,K49="B"),AND($C$7=Data!$G$24,K49="C"))*COUNTIFS(B:B,B49,K:K,K49,B:B,"&lt;&gt;"&amp;"",C:C,"&lt;&gt;"&amp;"")&gt;1</f>
        <v>0</v>
      </c>
      <c r="AH49" s="125" t="b">
        <f t="shared" si="12"/>
        <v>0</v>
      </c>
      <c r="AI49" s="55">
        <f t="shared" si="13"/>
        <v>0</v>
      </c>
    </row>
    <row r="50" spans="1:35" ht="30.75" customHeight="1" x14ac:dyDescent="0.25">
      <c r="A50" s="57"/>
      <c r="B50" s="57"/>
      <c r="C50" s="59"/>
      <c r="D50" s="119"/>
      <c r="E50" s="43"/>
      <c r="F50" s="43"/>
      <c r="G50" s="58"/>
      <c r="H50" s="123"/>
      <c r="I50" s="132"/>
      <c r="J50" s="135">
        <f t="shared" si="5"/>
        <v>0</v>
      </c>
      <c r="K50" s="64" t="str">
        <f t="shared" si="0"/>
        <v>0</v>
      </c>
      <c r="L50" s="65" t="str">
        <f t="shared" si="1"/>
        <v>0</v>
      </c>
      <c r="M50" s="55">
        <f>SUMIFS($J:$J,$C:$C,Data!$B$6,$B:$B,$B50)</f>
        <v>0</v>
      </c>
      <c r="N50" s="55">
        <f>SUMIFS($J:$J,$C:$C,Data!$B$7,$B:$B,$B50)</f>
        <v>0</v>
      </c>
      <c r="O50" s="55">
        <f>SUMIFS($J:$J,$C:$C,Data!$B$8,$B:$B,$B50)</f>
        <v>0</v>
      </c>
      <c r="P50" s="55">
        <f t="shared" si="6"/>
        <v>0</v>
      </c>
      <c r="Q50" s="55">
        <f t="shared" si="7"/>
        <v>0</v>
      </c>
      <c r="R50" s="25" t="b">
        <f>AND($L50="A",$C$5=Data!$G$24)</f>
        <v>0</v>
      </c>
      <c r="S50" s="25" t="b">
        <f>AND($L50="A",$C$5=Data!$G$23)</f>
        <v>0</v>
      </c>
      <c r="T50" s="55">
        <f t="shared" si="8"/>
        <v>0</v>
      </c>
      <c r="U50" s="55">
        <f t="shared" si="2"/>
        <v>0</v>
      </c>
      <c r="V50" s="25" t="b">
        <f>AND($L50="B",$C$6=Data!$G$24)</f>
        <v>0</v>
      </c>
      <c r="W50" s="25" t="b">
        <f>AND($L50="B",$C$6=Data!$G$23)</f>
        <v>0</v>
      </c>
      <c r="X50" s="55">
        <f t="shared" si="9"/>
        <v>0</v>
      </c>
      <c r="Y50" s="55">
        <f t="shared" si="3"/>
        <v>0</v>
      </c>
      <c r="Z50" s="25" t="b">
        <f>AND($L50="C",$C$7=Data!$G$24)</f>
        <v>0</v>
      </c>
      <c r="AA50" s="25" t="b">
        <f>AND($L50="C",$C$7=Data!$G$23)</f>
        <v>0</v>
      </c>
      <c r="AB50" s="55">
        <f t="shared" si="10"/>
        <v>0</v>
      </c>
      <c r="AC50" s="55">
        <f t="shared" si="4"/>
        <v>0</v>
      </c>
      <c r="AE50" s="55">
        <f t="shared" si="11"/>
        <v>0</v>
      </c>
      <c r="AG50" s="125" t="b">
        <f>OR(AND($C$5=Data!$G$24,K50="A"),AND($C$6=Data!$G$24,K50="B"),AND($C$7=Data!$G$24,K50="C"))*COUNTIFS(B:B,B50,K:K,K50,B:B,"&lt;&gt;"&amp;"",C:C,"&lt;&gt;"&amp;"")&gt;1</f>
        <v>0</v>
      </c>
      <c r="AH50" s="125" t="b">
        <f t="shared" si="12"/>
        <v>0</v>
      </c>
      <c r="AI50" s="55">
        <f t="shared" si="13"/>
        <v>0</v>
      </c>
    </row>
    <row r="51" spans="1:35" ht="30.75" customHeight="1" x14ac:dyDescent="0.25">
      <c r="A51" s="57"/>
      <c r="B51" s="57"/>
      <c r="C51" s="59"/>
      <c r="D51" s="119"/>
      <c r="E51" s="43"/>
      <c r="F51" s="43"/>
      <c r="G51" s="58"/>
      <c r="H51" s="123"/>
      <c r="I51" s="132"/>
      <c r="J51" s="135">
        <f t="shared" si="5"/>
        <v>0</v>
      </c>
      <c r="K51" s="64" t="str">
        <f t="shared" si="0"/>
        <v>0</v>
      </c>
      <c r="L51" s="65" t="str">
        <f t="shared" si="1"/>
        <v>0</v>
      </c>
      <c r="M51" s="55">
        <f>SUMIFS($J:$J,$C:$C,Data!$B$6,$B:$B,$B51)</f>
        <v>0</v>
      </c>
      <c r="N51" s="55">
        <f>SUMIFS($J:$J,$C:$C,Data!$B$7,$B:$B,$B51)</f>
        <v>0</v>
      </c>
      <c r="O51" s="55">
        <f>SUMIFS($J:$J,$C:$C,Data!$B$8,$B:$B,$B51)</f>
        <v>0</v>
      </c>
      <c r="P51" s="55">
        <f t="shared" si="6"/>
        <v>0</v>
      </c>
      <c r="Q51" s="55">
        <f t="shared" si="7"/>
        <v>0</v>
      </c>
      <c r="R51" s="25" t="b">
        <f>AND($L51="A",$C$5=Data!$G$24)</f>
        <v>0</v>
      </c>
      <c r="S51" s="25" t="b">
        <f>AND($L51="A",$C$5=Data!$G$23)</f>
        <v>0</v>
      </c>
      <c r="T51" s="55">
        <f t="shared" si="8"/>
        <v>0</v>
      </c>
      <c r="U51" s="55">
        <f t="shared" si="2"/>
        <v>0</v>
      </c>
      <c r="V51" s="25" t="b">
        <f>AND($L51="B",$C$6=Data!$G$24)</f>
        <v>0</v>
      </c>
      <c r="W51" s="25" t="b">
        <f>AND($L51="B",$C$6=Data!$G$23)</f>
        <v>0</v>
      </c>
      <c r="X51" s="55">
        <f t="shared" si="9"/>
        <v>0</v>
      </c>
      <c r="Y51" s="55">
        <f t="shared" si="3"/>
        <v>0</v>
      </c>
      <c r="Z51" s="25" t="b">
        <f>AND($L51="C",$C$7=Data!$G$24)</f>
        <v>0</v>
      </c>
      <c r="AA51" s="25" t="b">
        <f>AND($L51="C",$C$7=Data!$G$23)</f>
        <v>0</v>
      </c>
      <c r="AB51" s="55">
        <f t="shared" si="10"/>
        <v>0</v>
      </c>
      <c r="AC51" s="55">
        <f t="shared" si="4"/>
        <v>0</v>
      </c>
      <c r="AE51" s="55">
        <f t="shared" si="11"/>
        <v>0</v>
      </c>
      <c r="AG51" s="125" t="b">
        <f>OR(AND($C$5=Data!$G$24,K51="A"),AND($C$6=Data!$G$24,K51="B"),AND($C$7=Data!$G$24,K51="C"))*COUNTIFS(B:B,B51,K:K,K51,B:B,"&lt;&gt;"&amp;"",C:C,"&lt;&gt;"&amp;"")&gt;1</f>
        <v>0</v>
      </c>
      <c r="AH51" s="125" t="b">
        <f t="shared" si="12"/>
        <v>0</v>
      </c>
      <c r="AI51" s="55">
        <f t="shared" si="13"/>
        <v>0</v>
      </c>
    </row>
    <row r="52" spans="1:35" ht="30.75" customHeight="1" x14ac:dyDescent="0.25">
      <c r="A52" s="57"/>
      <c r="B52" s="57"/>
      <c r="C52" s="59"/>
      <c r="D52" s="119"/>
      <c r="E52" s="43"/>
      <c r="F52" s="43"/>
      <c r="G52" s="58"/>
      <c r="H52" s="123"/>
      <c r="I52" s="132"/>
      <c r="J52" s="135">
        <f t="shared" si="5"/>
        <v>0</v>
      </c>
      <c r="K52" s="64" t="str">
        <f t="shared" si="0"/>
        <v>0</v>
      </c>
      <c r="L52" s="65" t="str">
        <f t="shared" si="1"/>
        <v>0</v>
      </c>
      <c r="M52" s="55">
        <f>SUMIFS($J:$J,$C:$C,Data!$B$6,$B:$B,$B52)</f>
        <v>0</v>
      </c>
      <c r="N52" s="55">
        <f>SUMIFS($J:$J,$C:$C,Data!$B$7,$B:$B,$B52)</f>
        <v>0</v>
      </c>
      <c r="O52" s="55">
        <f>SUMIFS($J:$J,$C:$C,Data!$B$8,$B:$B,$B52)</f>
        <v>0</v>
      </c>
      <c r="P52" s="55">
        <f t="shared" si="6"/>
        <v>0</v>
      </c>
      <c r="Q52" s="55">
        <f t="shared" si="7"/>
        <v>0</v>
      </c>
      <c r="R52" s="25" t="b">
        <f>AND($L52="A",$C$5=Data!$G$24)</f>
        <v>0</v>
      </c>
      <c r="S52" s="25" t="b">
        <f>AND($L52="A",$C$5=Data!$G$23)</f>
        <v>0</v>
      </c>
      <c r="T52" s="55">
        <f t="shared" si="8"/>
        <v>0</v>
      </c>
      <c r="U52" s="55">
        <f t="shared" si="2"/>
        <v>0</v>
      </c>
      <c r="V52" s="25" t="b">
        <f>AND($L52="B",$C$6=Data!$G$24)</f>
        <v>0</v>
      </c>
      <c r="W52" s="25" t="b">
        <f>AND($L52="B",$C$6=Data!$G$23)</f>
        <v>0</v>
      </c>
      <c r="X52" s="55">
        <f t="shared" si="9"/>
        <v>0</v>
      </c>
      <c r="Y52" s="55">
        <f t="shared" si="3"/>
        <v>0</v>
      </c>
      <c r="Z52" s="25" t="b">
        <f>AND($L52="C",$C$7=Data!$G$24)</f>
        <v>0</v>
      </c>
      <c r="AA52" s="25" t="b">
        <f>AND($L52="C",$C$7=Data!$G$23)</f>
        <v>0</v>
      </c>
      <c r="AB52" s="55">
        <f t="shared" si="10"/>
        <v>0</v>
      </c>
      <c r="AC52" s="55">
        <f t="shared" si="4"/>
        <v>0</v>
      </c>
      <c r="AE52" s="55">
        <f t="shared" si="11"/>
        <v>0</v>
      </c>
      <c r="AG52" s="125" t="b">
        <f>OR(AND($C$5=Data!$G$24,K52="A"),AND($C$6=Data!$G$24,K52="B"),AND($C$7=Data!$G$24,K52="C"))*COUNTIFS(B:B,B52,K:K,K52,B:B,"&lt;&gt;"&amp;"",C:C,"&lt;&gt;"&amp;"")&gt;1</f>
        <v>0</v>
      </c>
      <c r="AH52" s="125" t="b">
        <f t="shared" si="12"/>
        <v>0</v>
      </c>
      <c r="AI52" s="55">
        <f t="shared" si="13"/>
        <v>0</v>
      </c>
    </row>
    <row r="53" spans="1:35" ht="30.75" customHeight="1" x14ac:dyDescent="0.25">
      <c r="A53" s="57"/>
      <c r="B53" s="57"/>
      <c r="C53" s="59"/>
      <c r="D53" s="119"/>
      <c r="E53" s="43"/>
      <c r="F53" s="43"/>
      <c r="G53" s="58"/>
      <c r="H53" s="123"/>
      <c r="I53" s="132"/>
      <c r="J53" s="135">
        <f t="shared" si="5"/>
        <v>0</v>
      </c>
      <c r="K53" s="64" t="str">
        <f t="shared" si="0"/>
        <v>0</v>
      </c>
      <c r="L53" s="65" t="str">
        <f t="shared" si="1"/>
        <v>0</v>
      </c>
      <c r="M53" s="55">
        <f>SUMIFS($J:$J,$C:$C,Data!$B$6,$B:$B,$B53)</f>
        <v>0</v>
      </c>
      <c r="N53" s="55">
        <f>SUMIFS($J:$J,$C:$C,Data!$B$7,$B:$B,$B53)</f>
        <v>0</v>
      </c>
      <c r="O53" s="55">
        <f>SUMIFS($J:$J,$C:$C,Data!$B$8,$B:$B,$B53)</f>
        <v>0</v>
      </c>
      <c r="P53" s="55">
        <f t="shared" si="6"/>
        <v>0</v>
      </c>
      <c r="Q53" s="55">
        <f t="shared" si="7"/>
        <v>0</v>
      </c>
      <c r="R53" s="25" t="b">
        <f>AND($L53="A",$C$5=Data!$G$24)</f>
        <v>0</v>
      </c>
      <c r="S53" s="25" t="b">
        <f>AND($L53="A",$C$5=Data!$G$23)</f>
        <v>0</v>
      </c>
      <c r="T53" s="55">
        <f t="shared" si="8"/>
        <v>0</v>
      </c>
      <c r="U53" s="55">
        <f t="shared" si="2"/>
        <v>0</v>
      </c>
      <c r="V53" s="25" t="b">
        <f>AND($L53="B",$C$6=Data!$G$24)</f>
        <v>0</v>
      </c>
      <c r="W53" s="25" t="b">
        <f>AND($L53="B",$C$6=Data!$G$23)</f>
        <v>0</v>
      </c>
      <c r="X53" s="55">
        <f t="shared" si="9"/>
        <v>0</v>
      </c>
      <c r="Y53" s="55">
        <f t="shared" si="3"/>
        <v>0</v>
      </c>
      <c r="Z53" s="25" t="b">
        <f>AND($L53="C",$C$7=Data!$G$24)</f>
        <v>0</v>
      </c>
      <c r="AA53" s="25" t="b">
        <f>AND($L53="C",$C$7=Data!$G$23)</f>
        <v>0</v>
      </c>
      <c r="AB53" s="55">
        <f t="shared" si="10"/>
        <v>0</v>
      </c>
      <c r="AC53" s="55">
        <f t="shared" si="4"/>
        <v>0</v>
      </c>
      <c r="AE53" s="55">
        <f t="shared" si="11"/>
        <v>0</v>
      </c>
      <c r="AG53" s="125" t="b">
        <f>OR(AND($C$5=Data!$G$24,K53="A"),AND($C$6=Data!$G$24,K53="B"),AND($C$7=Data!$G$24,K53="C"))*COUNTIFS(B:B,B53,K:K,K53,B:B,"&lt;&gt;"&amp;"",C:C,"&lt;&gt;"&amp;"")&gt;1</f>
        <v>0</v>
      </c>
      <c r="AH53" s="125" t="b">
        <f t="shared" si="12"/>
        <v>0</v>
      </c>
      <c r="AI53" s="55">
        <f t="shared" si="13"/>
        <v>0</v>
      </c>
    </row>
    <row r="54" spans="1:35" ht="30.75" customHeight="1" x14ac:dyDescent="0.25">
      <c r="A54" s="57"/>
      <c r="B54" s="57"/>
      <c r="C54" s="59"/>
      <c r="D54" s="119"/>
      <c r="E54" s="43"/>
      <c r="F54" s="43"/>
      <c r="G54" s="58"/>
      <c r="H54" s="123"/>
      <c r="I54" s="132"/>
      <c r="J54" s="135">
        <f t="shared" si="5"/>
        <v>0</v>
      </c>
      <c r="K54" s="64" t="str">
        <f t="shared" si="0"/>
        <v>0</v>
      </c>
      <c r="L54" s="65" t="str">
        <f t="shared" si="1"/>
        <v>0</v>
      </c>
      <c r="M54" s="55">
        <f>SUMIFS($J:$J,$C:$C,Data!$B$6,$B:$B,$B54)</f>
        <v>0</v>
      </c>
      <c r="N54" s="55">
        <f>SUMIFS($J:$J,$C:$C,Data!$B$7,$B:$B,$B54)</f>
        <v>0</v>
      </c>
      <c r="O54" s="55">
        <f>SUMIFS($J:$J,$C:$C,Data!$B$8,$B:$B,$B54)</f>
        <v>0</v>
      </c>
      <c r="P54" s="55">
        <f t="shared" si="6"/>
        <v>0</v>
      </c>
      <c r="Q54" s="55">
        <f t="shared" si="7"/>
        <v>0</v>
      </c>
      <c r="R54" s="25" t="b">
        <f>AND($L54="A",$C$5=Data!$G$24)</f>
        <v>0</v>
      </c>
      <c r="S54" s="25" t="b">
        <f>AND($L54="A",$C$5=Data!$G$23)</f>
        <v>0</v>
      </c>
      <c r="T54" s="55">
        <f t="shared" si="8"/>
        <v>0</v>
      </c>
      <c r="U54" s="55">
        <f t="shared" si="2"/>
        <v>0</v>
      </c>
      <c r="V54" s="25" t="b">
        <f>AND($L54="B",$C$6=Data!$G$24)</f>
        <v>0</v>
      </c>
      <c r="W54" s="25" t="b">
        <f>AND($L54="B",$C$6=Data!$G$23)</f>
        <v>0</v>
      </c>
      <c r="X54" s="55">
        <f t="shared" si="9"/>
        <v>0</v>
      </c>
      <c r="Y54" s="55">
        <f t="shared" si="3"/>
        <v>0</v>
      </c>
      <c r="Z54" s="25" t="b">
        <f>AND($L54="C",$C$7=Data!$G$24)</f>
        <v>0</v>
      </c>
      <c r="AA54" s="25" t="b">
        <f>AND($L54="C",$C$7=Data!$G$23)</f>
        <v>0</v>
      </c>
      <c r="AB54" s="55">
        <f t="shared" si="10"/>
        <v>0</v>
      </c>
      <c r="AC54" s="55">
        <f t="shared" si="4"/>
        <v>0</v>
      </c>
      <c r="AE54" s="55">
        <f t="shared" si="11"/>
        <v>0</v>
      </c>
      <c r="AG54" s="125" t="b">
        <f>OR(AND($C$5=Data!$G$24,K54="A"),AND($C$6=Data!$G$24,K54="B"),AND($C$7=Data!$G$24,K54="C"))*COUNTIFS(B:B,B54,K:K,K54,B:B,"&lt;&gt;"&amp;"",C:C,"&lt;&gt;"&amp;"")&gt;1</f>
        <v>0</v>
      </c>
      <c r="AH54" s="125" t="b">
        <f t="shared" si="12"/>
        <v>0</v>
      </c>
      <c r="AI54" s="55">
        <f t="shared" si="13"/>
        <v>0</v>
      </c>
    </row>
    <row r="55" spans="1:35" ht="30.75" customHeight="1" x14ac:dyDescent="0.25">
      <c r="A55" s="57"/>
      <c r="B55" s="57"/>
      <c r="C55" s="59"/>
      <c r="D55" s="119"/>
      <c r="E55" s="43"/>
      <c r="F55" s="43"/>
      <c r="G55" s="58"/>
      <c r="H55" s="123"/>
      <c r="I55" s="132"/>
      <c r="J55" s="135">
        <f t="shared" si="5"/>
        <v>0</v>
      </c>
      <c r="K55" s="64" t="str">
        <f t="shared" si="0"/>
        <v>0</v>
      </c>
      <c r="L55" s="65" t="str">
        <f t="shared" si="1"/>
        <v>0</v>
      </c>
      <c r="M55" s="55">
        <f>SUMIFS($J:$J,$C:$C,Data!$B$6,$B:$B,$B55)</f>
        <v>0</v>
      </c>
      <c r="N55" s="55">
        <f>SUMIFS($J:$J,$C:$C,Data!$B$7,$B:$B,$B55)</f>
        <v>0</v>
      </c>
      <c r="O55" s="55">
        <f>SUMIFS($J:$J,$C:$C,Data!$B$8,$B:$B,$B55)</f>
        <v>0</v>
      </c>
      <c r="P55" s="55">
        <f t="shared" si="6"/>
        <v>0</v>
      </c>
      <c r="Q55" s="55">
        <f t="shared" si="7"/>
        <v>0</v>
      </c>
      <c r="R55" s="25" t="b">
        <f>AND($L55="A",$C$5=Data!$G$24)</f>
        <v>0</v>
      </c>
      <c r="S55" s="25" t="b">
        <f>AND($L55="A",$C$5=Data!$G$23)</f>
        <v>0</v>
      </c>
      <c r="T55" s="55">
        <f t="shared" si="8"/>
        <v>0</v>
      </c>
      <c r="U55" s="55">
        <f t="shared" si="2"/>
        <v>0</v>
      </c>
      <c r="V55" s="25" t="b">
        <f>AND($L55="B",$C$6=Data!$G$24)</f>
        <v>0</v>
      </c>
      <c r="W55" s="25" t="b">
        <f>AND($L55="B",$C$6=Data!$G$23)</f>
        <v>0</v>
      </c>
      <c r="X55" s="55">
        <f t="shared" si="9"/>
        <v>0</v>
      </c>
      <c r="Y55" s="55">
        <f t="shared" si="3"/>
        <v>0</v>
      </c>
      <c r="Z55" s="25" t="b">
        <f>AND($L55="C",$C$7=Data!$G$24)</f>
        <v>0</v>
      </c>
      <c r="AA55" s="25" t="b">
        <f>AND($L55="C",$C$7=Data!$G$23)</f>
        <v>0</v>
      </c>
      <c r="AB55" s="55">
        <f t="shared" si="10"/>
        <v>0</v>
      </c>
      <c r="AC55" s="55">
        <f t="shared" si="4"/>
        <v>0</v>
      </c>
      <c r="AE55" s="55">
        <f t="shared" si="11"/>
        <v>0</v>
      </c>
      <c r="AG55" s="125" t="b">
        <f>OR(AND($C$5=Data!$G$24,K55="A"),AND($C$6=Data!$G$24,K55="B"),AND($C$7=Data!$G$24,K55="C"))*COUNTIFS(B:B,B55,K:K,K55,B:B,"&lt;&gt;"&amp;"",C:C,"&lt;&gt;"&amp;"")&gt;1</f>
        <v>0</v>
      </c>
      <c r="AH55" s="125" t="b">
        <f t="shared" si="12"/>
        <v>0</v>
      </c>
      <c r="AI55" s="55">
        <f t="shared" si="13"/>
        <v>0</v>
      </c>
    </row>
    <row r="56" spans="1:35" ht="30.75" customHeight="1" x14ac:dyDescent="0.25">
      <c r="A56" s="57"/>
      <c r="B56" s="57"/>
      <c r="C56" s="59"/>
      <c r="D56" s="119"/>
      <c r="E56" s="43"/>
      <c r="F56" s="43"/>
      <c r="G56" s="58"/>
      <c r="H56" s="123"/>
      <c r="I56" s="132"/>
      <c r="J56" s="135">
        <f t="shared" si="5"/>
        <v>0</v>
      </c>
      <c r="K56" s="64" t="str">
        <f t="shared" si="0"/>
        <v>0</v>
      </c>
      <c r="L56" s="65" t="str">
        <f t="shared" si="1"/>
        <v>0</v>
      </c>
      <c r="M56" s="55">
        <f>SUMIFS($J:$J,$C:$C,Data!$B$6,$B:$B,$B56)</f>
        <v>0</v>
      </c>
      <c r="N56" s="55">
        <f>SUMIFS($J:$J,$C:$C,Data!$B$7,$B:$B,$B56)</f>
        <v>0</v>
      </c>
      <c r="O56" s="55">
        <f>SUMIFS($J:$J,$C:$C,Data!$B$8,$B:$B,$B56)</f>
        <v>0</v>
      </c>
      <c r="P56" s="55">
        <f t="shared" si="6"/>
        <v>0</v>
      </c>
      <c r="Q56" s="55">
        <f t="shared" si="7"/>
        <v>0</v>
      </c>
      <c r="R56" s="25" t="b">
        <f>AND($L56="A",$C$5=Data!$G$24)</f>
        <v>0</v>
      </c>
      <c r="S56" s="25" t="b">
        <f>AND($L56="A",$C$5=Data!$G$23)</f>
        <v>0</v>
      </c>
      <c r="T56" s="55">
        <f t="shared" si="8"/>
        <v>0</v>
      </c>
      <c r="U56" s="55">
        <f t="shared" si="2"/>
        <v>0</v>
      </c>
      <c r="V56" s="25" t="b">
        <f>AND($L56="B",$C$6=Data!$G$24)</f>
        <v>0</v>
      </c>
      <c r="W56" s="25" t="b">
        <f>AND($L56="B",$C$6=Data!$G$23)</f>
        <v>0</v>
      </c>
      <c r="X56" s="55">
        <f t="shared" si="9"/>
        <v>0</v>
      </c>
      <c r="Y56" s="55">
        <f t="shared" si="3"/>
        <v>0</v>
      </c>
      <c r="Z56" s="25" t="b">
        <f>AND($L56="C",$C$7=Data!$G$24)</f>
        <v>0</v>
      </c>
      <c r="AA56" s="25" t="b">
        <f>AND($L56="C",$C$7=Data!$G$23)</f>
        <v>0</v>
      </c>
      <c r="AB56" s="55">
        <f t="shared" si="10"/>
        <v>0</v>
      </c>
      <c r="AC56" s="55">
        <f t="shared" si="4"/>
        <v>0</v>
      </c>
      <c r="AE56" s="55">
        <f t="shared" si="11"/>
        <v>0</v>
      </c>
      <c r="AG56" s="125" t="b">
        <f>OR(AND($C$5=Data!$G$24,K56="A"),AND($C$6=Data!$G$24,K56="B"),AND($C$7=Data!$G$24,K56="C"))*COUNTIFS(B:B,B56,K:K,K56,B:B,"&lt;&gt;"&amp;"",C:C,"&lt;&gt;"&amp;"")&gt;1</f>
        <v>0</v>
      </c>
      <c r="AH56" s="125" t="b">
        <f t="shared" si="12"/>
        <v>0</v>
      </c>
      <c r="AI56" s="55">
        <f t="shared" si="13"/>
        <v>0</v>
      </c>
    </row>
    <row r="57" spans="1:35" ht="30.75" customHeight="1" x14ac:dyDescent="0.25">
      <c r="A57" s="57"/>
      <c r="B57" s="57"/>
      <c r="C57" s="59"/>
      <c r="D57" s="119"/>
      <c r="E57" s="43"/>
      <c r="F57" s="43"/>
      <c r="G57" s="58"/>
      <c r="H57" s="123"/>
      <c r="I57" s="132"/>
      <c r="J57" s="135">
        <f t="shared" si="5"/>
        <v>0</v>
      </c>
      <c r="K57" s="64" t="str">
        <f t="shared" si="0"/>
        <v>0</v>
      </c>
      <c r="L57" s="65" t="str">
        <f t="shared" si="1"/>
        <v>0</v>
      </c>
      <c r="M57" s="55">
        <f>SUMIFS($J:$J,$C:$C,Data!$B$6,$B:$B,$B57)</f>
        <v>0</v>
      </c>
      <c r="N57" s="55">
        <f>SUMIFS($J:$J,$C:$C,Data!$B$7,$B:$B,$B57)</f>
        <v>0</v>
      </c>
      <c r="O57" s="55">
        <f>SUMIFS($J:$J,$C:$C,Data!$B$8,$B:$B,$B57)</f>
        <v>0</v>
      </c>
      <c r="P57" s="55">
        <f t="shared" si="6"/>
        <v>0</v>
      </c>
      <c r="Q57" s="55">
        <f t="shared" si="7"/>
        <v>0</v>
      </c>
      <c r="R57" s="25" t="b">
        <f>AND($L57="A",$C$5=Data!$G$24)</f>
        <v>0</v>
      </c>
      <c r="S57" s="25" t="b">
        <f>AND($L57="A",$C$5=Data!$G$23)</f>
        <v>0</v>
      </c>
      <c r="T57" s="55">
        <f t="shared" si="8"/>
        <v>0</v>
      </c>
      <c r="U57" s="55">
        <f t="shared" si="2"/>
        <v>0</v>
      </c>
      <c r="V57" s="25" t="b">
        <f>AND($L57="B",$C$6=Data!$G$24)</f>
        <v>0</v>
      </c>
      <c r="W57" s="25" t="b">
        <f>AND($L57="B",$C$6=Data!$G$23)</f>
        <v>0</v>
      </c>
      <c r="X57" s="55">
        <f t="shared" si="9"/>
        <v>0</v>
      </c>
      <c r="Y57" s="55">
        <f t="shared" si="3"/>
        <v>0</v>
      </c>
      <c r="Z57" s="25" t="b">
        <f>AND($L57="C",$C$7=Data!$G$24)</f>
        <v>0</v>
      </c>
      <c r="AA57" s="25" t="b">
        <f>AND($L57="C",$C$7=Data!$G$23)</f>
        <v>0</v>
      </c>
      <c r="AB57" s="55">
        <f t="shared" si="10"/>
        <v>0</v>
      </c>
      <c r="AC57" s="55">
        <f t="shared" si="4"/>
        <v>0</v>
      </c>
      <c r="AE57" s="55">
        <f t="shared" si="11"/>
        <v>0</v>
      </c>
      <c r="AG57" s="125" t="b">
        <f>OR(AND($C$5=Data!$G$24,K57="A"),AND($C$6=Data!$G$24,K57="B"),AND($C$7=Data!$G$24,K57="C"))*COUNTIFS(B:B,B57,K:K,K57,B:B,"&lt;&gt;"&amp;"",C:C,"&lt;&gt;"&amp;"")&gt;1</f>
        <v>0</v>
      </c>
      <c r="AH57" s="125" t="b">
        <f t="shared" si="12"/>
        <v>0</v>
      </c>
      <c r="AI57" s="55">
        <f t="shared" si="13"/>
        <v>0</v>
      </c>
    </row>
    <row r="58" spans="1:35" ht="30.75" customHeight="1" x14ac:dyDescent="0.25">
      <c r="A58" s="57"/>
      <c r="B58" s="57"/>
      <c r="C58" s="59"/>
      <c r="D58" s="119"/>
      <c r="E58" s="43"/>
      <c r="F58" s="43"/>
      <c r="G58" s="58"/>
      <c r="H58" s="123"/>
      <c r="I58" s="132"/>
      <c r="J58" s="135">
        <f t="shared" si="5"/>
        <v>0</v>
      </c>
      <c r="K58" s="64" t="str">
        <f t="shared" si="0"/>
        <v>0</v>
      </c>
      <c r="L58" s="65" t="str">
        <f t="shared" si="1"/>
        <v>0</v>
      </c>
      <c r="M58" s="55">
        <f>SUMIFS($J:$J,$C:$C,Data!$B$6,$B:$B,$B58)</f>
        <v>0</v>
      </c>
      <c r="N58" s="55">
        <f>SUMIFS($J:$J,$C:$C,Data!$B$7,$B:$B,$B58)</f>
        <v>0</v>
      </c>
      <c r="O58" s="55">
        <f>SUMIFS($J:$J,$C:$C,Data!$B$8,$B:$B,$B58)</f>
        <v>0</v>
      </c>
      <c r="P58" s="55">
        <f t="shared" si="6"/>
        <v>0</v>
      </c>
      <c r="Q58" s="55">
        <f t="shared" si="7"/>
        <v>0</v>
      </c>
      <c r="R58" s="25" t="b">
        <f>AND($L58="A",$C$5=Data!$G$24)</f>
        <v>0</v>
      </c>
      <c r="S58" s="25" t="b">
        <f>AND($L58="A",$C$5=Data!$G$23)</f>
        <v>0</v>
      </c>
      <c r="T58" s="55">
        <f t="shared" si="8"/>
        <v>0</v>
      </c>
      <c r="U58" s="55">
        <f t="shared" si="2"/>
        <v>0</v>
      </c>
      <c r="V58" s="25" t="b">
        <f>AND($L58="B",$C$6=Data!$G$24)</f>
        <v>0</v>
      </c>
      <c r="W58" s="25" t="b">
        <f>AND($L58="B",$C$6=Data!$G$23)</f>
        <v>0</v>
      </c>
      <c r="X58" s="55">
        <f t="shared" si="9"/>
        <v>0</v>
      </c>
      <c r="Y58" s="55">
        <f t="shared" si="3"/>
        <v>0</v>
      </c>
      <c r="Z58" s="25" t="b">
        <f>AND($L58="C",$C$7=Data!$G$24)</f>
        <v>0</v>
      </c>
      <c r="AA58" s="25" t="b">
        <f>AND($L58="C",$C$7=Data!$G$23)</f>
        <v>0</v>
      </c>
      <c r="AB58" s="55">
        <f t="shared" si="10"/>
        <v>0</v>
      </c>
      <c r="AC58" s="55">
        <f t="shared" si="4"/>
        <v>0</v>
      </c>
      <c r="AE58" s="55">
        <f t="shared" si="11"/>
        <v>0</v>
      </c>
      <c r="AG58" s="125" t="b">
        <f>OR(AND($C$5=Data!$G$24,K58="A"),AND($C$6=Data!$G$24,K58="B"),AND($C$7=Data!$G$24,K58="C"))*COUNTIFS(B:B,B58,K:K,K58,B:B,"&lt;&gt;"&amp;"",C:C,"&lt;&gt;"&amp;"")&gt;1</f>
        <v>0</v>
      </c>
      <c r="AH58" s="125" t="b">
        <f t="shared" si="12"/>
        <v>0</v>
      </c>
      <c r="AI58" s="55">
        <f t="shared" si="13"/>
        <v>0</v>
      </c>
    </row>
    <row r="59" spans="1:35" ht="30.75" customHeight="1" x14ac:dyDescent="0.25">
      <c r="A59" s="57"/>
      <c r="B59" s="57"/>
      <c r="C59" s="59"/>
      <c r="D59" s="119"/>
      <c r="E59" s="43"/>
      <c r="F59" s="43"/>
      <c r="G59" s="58"/>
      <c r="H59" s="123"/>
      <c r="I59" s="132"/>
      <c r="J59" s="135">
        <f t="shared" si="5"/>
        <v>0</v>
      </c>
      <c r="K59" s="64" t="str">
        <f t="shared" si="0"/>
        <v>0</v>
      </c>
      <c r="L59" s="65" t="str">
        <f t="shared" si="1"/>
        <v>0</v>
      </c>
      <c r="M59" s="55">
        <f>SUMIFS($J:$J,$C:$C,Data!$B$6,$B:$B,$B59)</f>
        <v>0</v>
      </c>
      <c r="N59" s="55">
        <f>SUMIFS($J:$J,$C:$C,Data!$B$7,$B:$B,$B59)</f>
        <v>0</v>
      </c>
      <c r="O59" s="55">
        <f>SUMIFS($J:$J,$C:$C,Data!$B$8,$B:$B,$B59)</f>
        <v>0</v>
      </c>
      <c r="P59" s="55">
        <f t="shared" si="6"/>
        <v>0</v>
      </c>
      <c r="Q59" s="55">
        <f t="shared" si="7"/>
        <v>0</v>
      </c>
      <c r="R59" s="25" t="b">
        <f>AND($L59="A",$C$5=Data!$G$24)</f>
        <v>0</v>
      </c>
      <c r="S59" s="25" t="b">
        <f>AND($L59="A",$C$5=Data!$G$23)</f>
        <v>0</v>
      </c>
      <c r="T59" s="55">
        <f t="shared" si="8"/>
        <v>0</v>
      </c>
      <c r="U59" s="55">
        <f t="shared" si="2"/>
        <v>0</v>
      </c>
      <c r="V59" s="25" t="b">
        <f>AND($L59="B",$C$6=Data!$G$24)</f>
        <v>0</v>
      </c>
      <c r="W59" s="25" t="b">
        <f>AND($L59="B",$C$6=Data!$G$23)</f>
        <v>0</v>
      </c>
      <c r="X59" s="55">
        <f t="shared" si="9"/>
        <v>0</v>
      </c>
      <c r="Y59" s="55">
        <f t="shared" si="3"/>
        <v>0</v>
      </c>
      <c r="Z59" s="25" t="b">
        <f>AND($L59="C",$C$7=Data!$G$24)</f>
        <v>0</v>
      </c>
      <c r="AA59" s="25" t="b">
        <f>AND($L59="C",$C$7=Data!$G$23)</f>
        <v>0</v>
      </c>
      <c r="AB59" s="55">
        <f t="shared" si="10"/>
        <v>0</v>
      </c>
      <c r="AC59" s="55">
        <f t="shared" si="4"/>
        <v>0</v>
      </c>
      <c r="AE59" s="55">
        <f t="shared" si="11"/>
        <v>0</v>
      </c>
      <c r="AG59" s="125" t="b">
        <f>OR(AND($C$5=Data!$G$24,K59="A"),AND($C$6=Data!$G$24,K59="B"),AND($C$7=Data!$G$24,K59="C"))*COUNTIFS(B:B,B59,K:K,K59,B:B,"&lt;&gt;"&amp;"",C:C,"&lt;&gt;"&amp;"")&gt;1</f>
        <v>0</v>
      </c>
      <c r="AH59" s="125" t="b">
        <f t="shared" si="12"/>
        <v>0</v>
      </c>
      <c r="AI59" s="55">
        <f t="shared" si="13"/>
        <v>0</v>
      </c>
    </row>
    <row r="60" spans="1:35" ht="30.75" customHeight="1" x14ac:dyDescent="0.25">
      <c r="A60" s="57"/>
      <c r="B60" s="57"/>
      <c r="C60" s="59"/>
      <c r="D60" s="119"/>
      <c r="E60" s="43"/>
      <c r="F60" s="43"/>
      <c r="G60" s="58"/>
      <c r="H60" s="123"/>
      <c r="I60" s="132"/>
      <c r="J60" s="135">
        <f t="shared" si="5"/>
        <v>0</v>
      </c>
      <c r="K60" s="64" t="str">
        <f t="shared" si="0"/>
        <v>0</v>
      </c>
      <c r="L60" s="65" t="str">
        <f t="shared" si="1"/>
        <v>0</v>
      </c>
      <c r="M60" s="55">
        <f>SUMIFS($J:$J,$C:$C,Data!$B$6,$B:$B,$B60)</f>
        <v>0</v>
      </c>
      <c r="N60" s="55">
        <f>SUMIFS($J:$J,$C:$C,Data!$B$7,$B:$B,$B60)</f>
        <v>0</v>
      </c>
      <c r="O60" s="55">
        <f>SUMIFS($J:$J,$C:$C,Data!$B$8,$B:$B,$B60)</f>
        <v>0</v>
      </c>
      <c r="P60" s="55">
        <f t="shared" si="6"/>
        <v>0</v>
      </c>
      <c r="Q60" s="55">
        <f t="shared" si="7"/>
        <v>0</v>
      </c>
      <c r="R60" s="25" t="b">
        <f>AND($L60="A",$C$5=Data!$G$24)</f>
        <v>0</v>
      </c>
      <c r="S60" s="25" t="b">
        <f>AND($L60="A",$C$5=Data!$G$23)</f>
        <v>0</v>
      </c>
      <c r="T60" s="55">
        <f t="shared" si="8"/>
        <v>0</v>
      </c>
      <c r="U60" s="55">
        <f t="shared" si="2"/>
        <v>0</v>
      </c>
      <c r="V60" s="25" t="b">
        <f>AND($L60="B",$C$6=Data!$G$24)</f>
        <v>0</v>
      </c>
      <c r="W60" s="25" t="b">
        <f>AND($L60="B",$C$6=Data!$G$23)</f>
        <v>0</v>
      </c>
      <c r="X60" s="55">
        <f t="shared" si="9"/>
        <v>0</v>
      </c>
      <c r="Y60" s="55">
        <f t="shared" si="3"/>
        <v>0</v>
      </c>
      <c r="Z60" s="25" t="b">
        <f>AND($L60="C",$C$7=Data!$G$24)</f>
        <v>0</v>
      </c>
      <c r="AA60" s="25" t="b">
        <f>AND($L60="C",$C$7=Data!$G$23)</f>
        <v>0</v>
      </c>
      <c r="AB60" s="55">
        <f t="shared" si="10"/>
        <v>0</v>
      </c>
      <c r="AC60" s="55">
        <f t="shared" si="4"/>
        <v>0</v>
      </c>
      <c r="AE60" s="55">
        <f t="shared" si="11"/>
        <v>0</v>
      </c>
      <c r="AG60" s="125" t="b">
        <f>OR(AND($C$5=Data!$G$24,K60="A"),AND($C$6=Data!$G$24,K60="B"),AND($C$7=Data!$G$24,K60="C"))*COUNTIFS(B:B,B60,K:K,K60,B:B,"&lt;&gt;"&amp;"",C:C,"&lt;&gt;"&amp;"")&gt;1</f>
        <v>0</v>
      </c>
      <c r="AH60" s="125" t="b">
        <f t="shared" si="12"/>
        <v>0</v>
      </c>
      <c r="AI60" s="55">
        <f t="shared" si="13"/>
        <v>0</v>
      </c>
    </row>
    <row r="61" spans="1:35" ht="30.75" customHeight="1" x14ac:dyDescent="0.25">
      <c r="A61" s="57"/>
      <c r="B61" s="57"/>
      <c r="C61" s="59"/>
      <c r="D61" s="119"/>
      <c r="E61" s="43"/>
      <c r="F61" s="43"/>
      <c r="G61" s="58"/>
      <c r="H61" s="123"/>
      <c r="I61" s="132"/>
      <c r="J61" s="135">
        <f t="shared" si="5"/>
        <v>0</v>
      </c>
      <c r="K61" s="64" t="str">
        <f t="shared" si="0"/>
        <v>0</v>
      </c>
      <c r="L61" s="65" t="str">
        <f t="shared" si="1"/>
        <v>0</v>
      </c>
      <c r="M61" s="55">
        <f>SUMIFS($J:$J,$C:$C,Data!$B$6,$B:$B,$B61)</f>
        <v>0</v>
      </c>
      <c r="N61" s="55">
        <f>SUMIFS($J:$J,$C:$C,Data!$B$7,$B:$B,$B61)</f>
        <v>0</v>
      </c>
      <c r="O61" s="55">
        <f>SUMIFS($J:$J,$C:$C,Data!$B$8,$B:$B,$B61)</f>
        <v>0</v>
      </c>
      <c r="P61" s="55">
        <f t="shared" si="6"/>
        <v>0</v>
      </c>
      <c r="Q61" s="55">
        <f t="shared" si="7"/>
        <v>0</v>
      </c>
      <c r="R61" s="25" t="b">
        <f>AND($L61="A",$C$5=Data!$G$24)</f>
        <v>0</v>
      </c>
      <c r="S61" s="25" t="b">
        <f>AND($L61="A",$C$5=Data!$G$23)</f>
        <v>0</v>
      </c>
      <c r="T61" s="55">
        <f t="shared" si="8"/>
        <v>0</v>
      </c>
      <c r="U61" s="55">
        <f t="shared" si="2"/>
        <v>0</v>
      </c>
      <c r="V61" s="25" t="b">
        <f>AND($L61="B",$C$6=Data!$G$24)</f>
        <v>0</v>
      </c>
      <c r="W61" s="25" t="b">
        <f>AND($L61="B",$C$6=Data!$G$23)</f>
        <v>0</v>
      </c>
      <c r="X61" s="55">
        <f t="shared" si="9"/>
        <v>0</v>
      </c>
      <c r="Y61" s="55">
        <f t="shared" si="3"/>
        <v>0</v>
      </c>
      <c r="Z61" s="25" t="b">
        <f>AND($L61="C",$C$7=Data!$G$24)</f>
        <v>0</v>
      </c>
      <c r="AA61" s="25" t="b">
        <f>AND($L61="C",$C$7=Data!$G$23)</f>
        <v>0</v>
      </c>
      <c r="AB61" s="55">
        <f t="shared" si="10"/>
        <v>0</v>
      </c>
      <c r="AC61" s="55">
        <f t="shared" si="4"/>
        <v>0</v>
      </c>
      <c r="AE61" s="55">
        <f t="shared" si="11"/>
        <v>0</v>
      </c>
      <c r="AG61" s="125" t="b">
        <f>OR(AND($C$5=Data!$G$24,K61="A"),AND($C$6=Data!$G$24,K61="B"),AND($C$7=Data!$G$24,K61="C"))*COUNTIFS(B:B,B61,K:K,K61,B:B,"&lt;&gt;"&amp;"",C:C,"&lt;&gt;"&amp;"")&gt;1</f>
        <v>0</v>
      </c>
      <c r="AH61" s="125" t="b">
        <f t="shared" si="12"/>
        <v>0</v>
      </c>
      <c r="AI61" s="55">
        <f t="shared" si="13"/>
        <v>0</v>
      </c>
    </row>
    <row r="62" spans="1:35" ht="30.75" customHeight="1" x14ac:dyDescent="0.25">
      <c r="A62" s="57"/>
      <c r="B62" s="57"/>
      <c r="C62" s="59"/>
      <c r="D62" s="119"/>
      <c r="E62" s="43"/>
      <c r="F62" s="43"/>
      <c r="G62" s="58"/>
      <c r="H62" s="123"/>
      <c r="I62" s="132"/>
      <c r="J62" s="135">
        <f t="shared" si="5"/>
        <v>0</v>
      </c>
      <c r="K62" s="64" t="str">
        <f t="shared" si="0"/>
        <v>0</v>
      </c>
      <c r="L62" s="65" t="str">
        <f t="shared" si="1"/>
        <v>0</v>
      </c>
      <c r="M62" s="55">
        <f>SUMIFS($J:$J,$C:$C,Data!$B$6,$B:$B,$B62)</f>
        <v>0</v>
      </c>
      <c r="N62" s="55">
        <f>SUMIFS($J:$J,$C:$C,Data!$B$7,$B:$B,$B62)</f>
        <v>0</v>
      </c>
      <c r="O62" s="55">
        <f>SUMIFS($J:$J,$C:$C,Data!$B$8,$B:$B,$B62)</f>
        <v>0</v>
      </c>
      <c r="P62" s="55">
        <f t="shared" si="6"/>
        <v>0</v>
      </c>
      <c r="Q62" s="55">
        <f t="shared" si="7"/>
        <v>0</v>
      </c>
      <c r="R62" s="25" t="b">
        <f>AND($L62="A",$C$5=Data!$G$24)</f>
        <v>0</v>
      </c>
      <c r="S62" s="25" t="b">
        <f>AND($L62="A",$C$5=Data!$G$23)</f>
        <v>0</v>
      </c>
      <c r="T62" s="55">
        <f t="shared" si="8"/>
        <v>0</v>
      </c>
      <c r="U62" s="55">
        <f t="shared" si="2"/>
        <v>0</v>
      </c>
      <c r="V62" s="25" t="b">
        <f>AND($L62="B",$C$6=Data!$G$24)</f>
        <v>0</v>
      </c>
      <c r="W62" s="25" t="b">
        <f>AND($L62="B",$C$6=Data!$G$23)</f>
        <v>0</v>
      </c>
      <c r="X62" s="55">
        <f t="shared" si="9"/>
        <v>0</v>
      </c>
      <c r="Y62" s="55">
        <f t="shared" si="3"/>
        <v>0</v>
      </c>
      <c r="Z62" s="25" t="b">
        <f>AND($L62="C",$C$7=Data!$G$24)</f>
        <v>0</v>
      </c>
      <c r="AA62" s="25" t="b">
        <f>AND($L62="C",$C$7=Data!$G$23)</f>
        <v>0</v>
      </c>
      <c r="AB62" s="55">
        <f t="shared" si="10"/>
        <v>0</v>
      </c>
      <c r="AC62" s="55">
        <f t="shared" si="4"/>
        <v>0</v>
      </c>
      <c r="AE62" s="55">
        <f t="shared" si="11"/>
        <v>0</v>
      </c>
      <c r="AG62" s="125" t="b">
        <f>OR(AND($C$5=Data!$G$24,K62="A"),AND($C$6=Data!$G$24,K62="B"),AND($C$7=Data!$G$24,K62="C"))*COUNTIFS(B:B,B62,K:K,K62,B:B,"&lt;&gt;"&amp;"",C:C,"&lt;&gt;"&amp;"")&gt;1</f>
        <v>0</v>
      </c>
      <c r="AH62" s="125" t="b">
        <f t="shared" si="12"/>
        <v>0</v>
      </c>
      <c r="AI62" s="55">
        <f t="shared" si="13"/>
        <v>0</v>
      </c>
    </row>
    <row r="63" spans="1:35" ht="30.75" customHeight="1" x14ac:dyDescent="0.25">
      <c r="A63" s="57"/>
      <c r="B63" s="57"/>
      <c r="C63" s="59"/>
      <c r="D63" s="119"/>
      <c r="E63" s="43"/>
      <c r="F63" s="43"/>
      <c r="G63" s="58"/>
      <c r="H63" s="123"/>
      <c r="I63" s="132"/>
      <c r="J63" s="135">
        <f t="shared" si="5"/>
        <v>0</v>
      </c>
      <c r="K63" s="64" t="str">
        <f t="shared" si="0"/>
        <v>0</v>
      </c>
      <c r="L63" s="65" t="str">
        <f t="shared" si="1"/>
        <v>0</v>
      </c>
      <c r="M63" s="55">
        <f>SUMIFS($J:$J,$C:$C,Data!$B$6,$B:$B,$B63)</f>
        <v>0</v>
      </c>
      <c r="N63" s="55">
        <f>SUMIFS($J:$J,$C:$C,Data!$B$7,$B:$B,$B63)</f>
        <v>0</v>
      </c>
      <c r="O63" s="55">
        <f>SUMIFS($J:$J,$C:$C,Data!$B$8,$B:$B,$B63)</f>
        <v>0</v>
      </c>
      <c r="P63" s="55">
        <f t="shared" si="6"/>
        <v>0</v>
      </c>
      <c r="Q63" s="55">
        <f t="shared" si="7"/>
        <v>0</v>
      </c>
      <c r="R63" s="25" t="b">
        <f>AND($L63="A",$C$5=Data!$G$24)</f>
        <v>0</v>
      </c>
      <c r="S63" s="25" t="b">
        <f>AND($L63="A",$C$5=Data!$G$23)</f>
        <v>0</v>
      </c>
      <c r="T63" s="55">
        <f t="shared" si="8"/>
        <v>0</v>
      </c>
      <c r="U63" s="55">
        <f t="shared" si="2"/>
        <v>0</v>
      </c>
      <c r="V63" s="25" t="b">
        <f>AND($L63="B",$C$6=Data!$G$24)</f>
        <v>0</v>
      </c>
      <c r="W63" s="25" t="b">
        <f>AND($L63="B",$C$6=Data!$G$23)</f>
        <v>0</v>
      </c>
      <c r="X63" s="55">
        <f t="shared" si="9"/>
        <v>0</v>
      </c>
      <c r="Y63" s="55">
        <f t="shared" si="3"/>
        <v>0</v>
      </c>
      <c r="Z63" s="25" t="b">
        <f>AND($L63="C",$C$7=Data!$G$24)</f>
        <v>0</v>
      </c>
      <c r="AA63" s="25" t="b">
        <f>AND($L63="C",$C$7=Data!$G$23)</f>
        <v>0</v>
      </c>
      <c r="AB63" s="55">
        <f t="shared" si="10"/>
        <v>0</v>
      </c>
      <c r="AC63" s="55">
        <f t="shared" si="4"/>
        <v>0</v>
      </c>
      <c r="AE63" s="55">
        <f t="shared" si="11"/>
        <v>0</v>
      </c>
      <c r="AG63" s="125" t="b">
        <f>OR(AND($C$5=Data!$G$24,K63="A"),AND($C$6=Data!$G$24,K63="B"),AND($C$7=Data!$G$24,K63="C"))*COUNTIFS(B:B,B63,K:K,K63,B:B,"&lt;&gt;"&amp;"",C:C,"&lt;&gt;"&amp;"")&gt;1</f>
        <v>0</v>
      </c>
      <c r="AH63" s="125" t="b">
        <f t="shared" si="12"/>
        <v>0</v>
      </c>
      <c r="AI63" s="55">
        <f t="shared" si="13"/>
        <v>0</v>
      </c>
    </row>
    <row r="64" spans="1:35" ht="30.75" customHeight="1" x14ac:dyDescent="0.25">
      <c r="A64" s="57"/>
      <c r="B64" s="57"/>
      <c r="C64" s="59"/>
      <c r="D64" s="119"/>
      <c r="E64" s="43"/>
      <c r="F64" s="43"/>
      <c r="G64" s="58"/>
      <c r="H64" s="123"/>
      <c r="I64" s="132"/>
      <c r="J64" s="135">
        <f t="shared" si="5"/>
        <v>0</v>
      </c>
      <c r="K64" s="64" t="str">
        <f t="shared" si="0"/>
        <v>0</v>
      </c>
      <c r="L64" s="65" t="str">
        <f t="shared" si="1"/>
        <v>0</v>
      </c>
      <c r="M64" s="55">
        <f>SUMIFS($J:$J,$C:$C,Data!$B$6,$B:$B,$B64)</f>
        <v>0</v>
      </c>
      <c r="N64" s="55">
        <f>SUMIFS($J:$J,$C:$C,Data!$B$7,$B:$B,$B64)</f>
        <v>0</v>
      </c>
      <c r="O64" s="55">
        <f>SUMIFS($J:$J,$C:$C,Data!$B$8,$B:$B,$B64)</f>
        <v>0</v>
      </c>
      <c r="P64" s="55">
        <f t="shared" si="6"/>
        <v>0</v>
      </c>
      <c r="Q64" s="55">
        <f t="shared" si="7"/>
        <v>0</v>
      </c>
      <c r="R64" s="25" t="b">
        <f>AND($L64="A",$C$5=Data!$G$24)</f>
        <v>0</v>
      </c>
      <c r="S64" s="25" t="b">
        <f>AND($L64="A",$C$5=Data!$G$23)</f>
        <v>0</v>
      </c>
      <c r="T64" s="55">
        <f t="shared" si="8"/>
        <v>0</v>
      </c>
      <c r="U64" s="55">
        <f t="shared" si="2"/>
        <v>0</v>
      </c>
      <c r="V64" s="25" t="b">
        <f>AND($L64="B",$C$6=Data!$G$24)</f>
        <v>0</v>
      </c>
      <c r="W64" s="25" t="b">
        <f>AND($L64="B",$C$6=Data!$G$23)</f>
        <v>0</v>
      </c>
      <c r="X64" s="55">
        <f t="shared" si="9"/>
        <v>0</v>
      </c>
      <c r="Y64" s="55">
        <f t="shared" si="3"/>
        <v>0</v>
      </c>
      <c r="Z64" s="25" t="b">
        <f>AND($L64="C",$C$7=Data!$G$24)</f>
        <v>0</v>
      </c>
      <c r="AA64" s="25" t="b">
        <f>AND($L64="C",$C$7=Data!$G$23)</f>
        <v>0</v>
      </c>
      <c r="AB64" s="55">
        <f t="shared" si="10"/>
        <v>0</v>
      </c>
      <c r="AC64" s="55">
        <f t="shared" si="4"/>
        <v>0</v>
      </c>
      <c r="AE64" s="55">
        <f t="shared" si="11"/>
        <v>0</v>
      </c>
      <c r="AG64" s="125" t="b">
        <f>OR(AND($C$5=Data!$G$24,K64="A"),AND($C$6=Data!$G$24,K64="B"),AND($C$7=Data!$G$24,K64="C"))*COUNTIFS(B:B,B64,K:K,K64,B:B,"&lt;&gt;"&amp;"",C:C,"&lt;&gt;"&amp;"")&gt;1</f>
        <v>0</v>
      </c>
      <c r="AH64" s="125" t="b">
        <f t="shared" si="12"/>
        <v>0</v>
      </c>
      <c r="AI64" s="55">
        <f t="shared" si="13"/>
        <v>0</v>
      </c>
    </row>
    <row r="65" spans="1:35" ht="30.75" customHeight="1" x14ac:dyDescent="0.25">
      <c r="A65" s="57"/>
      <c r="B65" s="57"/>
      <c r="C65" s="59"/>
      <c r="D65" s="119"/>
      <c r="E65" s="43"/>
      <c r="F65" s="43"/>
      <c r="G65" s="58"/>
      <c r="H65" s="123"/>
      <c r="I65" s="132"/>
      <c r="J65" s="135">
        <f t="shared" si="5"/>
        <v>0</v>
      </c>
      <c r="K65" s="64" t="str">
        <f t="shared" si="0"/>
        <v>0</v>
      </c>
      <c r="L65" s="65" t="str">
        <f t="shared" si="1"/>
        <v>0</v>
      </c>
      <c r="M65" s="55">
        <f>SUMIFS($J:$J,$C:$C,Data!$B$6,$B:$B,$B65)</f>
        <v>0</v>
      </c>
      <c r="N65" s="55">
        <f>SUMIFS($J:$J,$C:$C,Data!$B$7,$B:$B,$B65)</f>
        <v>0</v>
      </c>
      <c r="O65" s="55">
        <f>SUMIFS($J:$J,$C:$C,Data!$B$8,$B:$B,$B65)</f>
        <v>0</v>
      </c>
      <c r="P65" s="55">
        <f t="shared" si="6"/>
        <v>0</v>
      </c>
      <c r="Q65" s="55">
        <f t="shared" si="7"/>
        <v>0</v>
      </c>
      <c r="R65" s="25" t="b">
        <f>AND($L65="A",$C$5=Data!$G$24)</f>
        <v>0</v>
      </c>
      <c r="S65" s="25" t="b">
        <f>AND($L65="A",$C$5=Data!$G$23)</f>
        <v>0</v>
      </c>
      <c r="T65" s="55">
        <f t="shared" si="8"/>
        <v>0</v>
      </c>
      <c r="U65" s="55">
        <f t="shared" si="2"/>
        <v>0</v>
      </c>
      <c r="V65" s="25" t="b">
        <f>AND($L65="B",$C$6=Data!$G$24)</f>
        <v>0</v>
      </c>
      <c r="W65" s="25" t="b">
        <f>AND($L65="B",$C$6=Data!$G$23)</f>
        <v>0</v>
      </c>
      <c r="X65" s="55">
        <f t="shared" si="9"/>
        <v>0</v>
      </c>
      <c r="Y65" s="55">
        <f t="shared" si="3"/>
        <v>0</v>
      </c>
      <c r="Z65" s="25" t="b">
        <f>AND($L65="C",$C$7=Data!$G$24)</f>
        <v>0</v>
      </c>
      <c r="AA65" s="25" t="b">
        <f>AND($L65="C",$C$7=Data!$G$23)</f>
        <v>0</v>
      </c>
      <c r="AB65" s="55">
        <f t="shared" si="10"/>
        <v>0</v>
      </c>
      <c r="AC65" s="55">
        <f t="shared" si="4"/>
        <v>0</v>
      </c>
      <c r="AE65" s="55">
        <f t="shared" si="11"/>
        <v>0</v>
      </c>
      <c r="AG65" s="125" t="b">
        <f>OR(AND($C$5=Data!$G$24,K65="A"),AND($C$6=Data!$G$24,K65="B"),AND($C$7=Data!$G$24,K65="C"))*COUNTIFS(B:B,B65,K:K,K65,B:B,"&lt;&gt;"&amp;"",C:C,"&lt;&gt;"&amp;"")&gt;1</f>
        <v>0</v>
      </c>
      <c r="AH65" s="125" t="b">
        <f t="shared" si="12"/>
        <v>0</v>
      </c>
      <c r="AI65" s="55">
        <f t="shared" si="13"/>
        <v>0</v>
      </c>
    </row>
    <row r="66" spans="1:35" ht="30.75" customHeight="1" x14ac:dyDescent="0.25">
      <c r="A66" s="57"/>
      <c r="B66" s="57"/>
      <c r="C66" s="59"/>
      <c r="D66" s="119"/>
      <c r="E66" s="43"/>
      <c r="F66" s="43"/>
      <c r="G66" s="58"/>
      <c r="H66" s="123"/>
      <c r="I66" s="132"/>
      <c r="J66" s="135">
        <f t="shared" si="5"/>
        <v>0</v>
      </c>
      <c r="K66" s="64" t="str">
        <f t="shared" si="0"/>
        <v>0</v>
      </c>
      <c r="L66" s="65" t="str">
        <f t="shared" si="1"/>
        <v>0</v>
      </c>
      <c r="M66" s="55">
        <f>SUMIFS($J:$J,$C:$C,Data!$B$6,$B:$B,$B66)</f>
        <v>0</v>
      </c>
      <c r="N66" s="55">
        <f>SUMIFS($J:$J,$C:$C,Data!$B$7,$B:$B,$B66)</f>
        <v>0</v>
      </c>
      <c r="O66" s="55">
        <f>SUMIFS($J:$J,$C:$C,Data!$B$8,$B:$B,$B66)</f>
        <v>0</v>
      </c>
      <c r="P66" s="55">
        <f t="shared" si="6"/>
        <v>0</v>
      </c>
      <c r="Q66" s="55">
        <f t="shared" si="7"/>
        <v>0</v>
      </c>
      <c r="R66" s="25" t="b">
        <f>AND($L66="A",$C$5=Data!$G$24)</f>
        <v>0</v>
      </c>
      <c r="S66" s="25" t="b">
        <f>AND($L66="A",$C$5=Data!$G$23)</f>
        <v>0</v>
      </c>
      <c r="T66" s="55">
        <f t="shared" si="8"/>
        <v>0</v>
      </c>
      <c r="U66" s="55">
        <f t="shared" si="2"/>
        <v>0</v>
      </c>
      <c r="V66" s="25" t="b">
        <f>AND($L66="B",$C$6=Data!$G$24)</f>
        <v>0</v>
      </c>
      <c r="W66" s="25" t="b">
        <f>AND($L66="B",$C$6=Data!$G$23)</f>
        <v>0</v>
      </c>
      <c r="X66" s="55">
        <f t="shared" si="9"/>
        <v>0</v>
      </c>
      <c r="Y66" s="55">
        <f t="shared" si="3"/>
        <v>0</v>
      </c>
      <c r="Z66" s="25" t="b">
        <f>AND($L66="C",$C$7=Data!$G$24)</f>
        <v>0</v>
      </c>
      <c r="AA66" s="25" t="b">
        <f>AND($L66="C",$C$7=Data!$G$23)</f>
        <v>0</v>
      </c>
      <c r="AB66" s="55">
        <f t="shared" si="10"/>
        <v>0</v>
      </c>
      <c r="AC66" s="55">
        <f t="shared" si="4"/>
        <v>0</v>
      </c>
      <c r="AE66" s="55">
        <f t="shared" si="11"/>
        <v>0</v>
      </c>
      <c r="AG66" s="125" t="b">
        <f>OR(AND($C$5=Data!$G$24,K66="A"),AND($C$6=Data!$G$24,K66="B"),AND($C$7=Data!$G$24,K66="C"))*COUNTIFS(B:B,B66,K:K,K66,B:B,"&lt;&gt;"&amp;"",C:C,"&lt;&gt;"&amp;"")&gt;1</f>
        <v>0</v>
      </c>
      <c r="AH66" s="125" t="b">
        <f t="shared" si="12"/>
        <v>0</v>
      </c>
      <c r="AI66" s="55">
        <f t="shared" si="13"/>
        <v>0</v>
      </c>
    </row>
    <row r="67" spans="1:35" ht="30.75" customHeight="1" x14ac:dyDescent="0.25">
      <c r="A67" s="57"/>
      <c r="B67" s="57"/>
      <c r="C67" s="59"/>
      <c r="D67" s="119"/>
      <c r="E67" s="43"/>
      <c r="F67" s="43"/>
      <c r="G67" s="58"/>
      <c r="H67" s="123"/>
      <c r="I67" s="132"/>
      <c r="J67" s="135">
        <f t="shared" si="5"/>
        <v>0</v>
      </c>
      <c r="K67" s="64" t="str">
        <f t="shared" si="0"/>
        <v>0</v>
      </c>
      <c r="L67" s="65" t="str">
        <f t="shared" si="1"/>
        <v>0</v>
      </c>
      <c r="M67" s="55">
        <f>SUMIFS($J:$J,$C:$C,Data!$B$6,$B:$B,$B67)</f>
        <v>0</v>
      </c>
      <c r="N67" s="55">
        <f>SUMIFS($J:$J,$C:$C,Data!$B$7,$B:$B,$B67)</f>
        <v>0</v>
      </c>
      <c r="O67" s="55">
        <f>SUMIFS($J:$J,$C:$C,Data!$B$8,$B:$B,$B67)</f>
        <v>0</v>
      </c>
      <c r="P67" s="55">
        <f t="shared" si="6"/>
        <v>0</v>
      </c>
      <c r="Q67" s="55">
        <f t="shared" si="7"/>
        <v>0</v>
      </c>
      <c r="R67" s="25" t="b">
        <f>AND($L67="A",$C$5=Data!$G$24)</f>
        <v>0</v>
      </c>
      <c r="S67" s="25" t="b">
        <f>AND($L67="A",$C$5=Data!$G$23)</f>
        <v>0</v>
      </c>
      <c r="T67" s="55">
        <f t="shared" si="8"/>
        <v>0</v>
      </c>
      <c r="U67" s="55">
        <f t="shared" si="2"/>
        <v>0</v>
      </c>
      <c r="V67" s="25" t="b">
        <f>AND($L67="B",$C$6=Data!$G$24)</f>
        <v>0</v>
      </c>
      <c r="W67" s="25" t="b">
        <f>AND($L67="B",$C$6=Data!$G$23)</f>
        <v>0</v>
      </c>
      <c r="X67" s="55">
        <f t="shared" si="9"/>
        <v>0</v>
      </c>
      <c r="Y67" s="55">
        <f t="shared" si="3"/>
        <v>0</v>
      </c>
      <c r="Z67" s="25" t="b">
        <f>AND($L67="C",$C$7=Data!$G$24)</f>
        <v>0</v>
      </c>
      <c r="AA67" s="25" t="b">
        <f>AND($L67="C",$C$7=Data!$G$23)</f>
        <v>0</v>
      </c>
      <c r="AB67" s="55">
        <f t="shared" si="10"/>
        <v>0</v>
      </c>
      <c r="AC67" s="55">
        <f t="shared" si="4"/>
        <v>0</v>
      </c>
      <c r="AE67" s="55">
        <f t="shared" si="11"/>
        <v>0</v>
      </c>
      <c r="AG67" s="125" t="b">
        <f>OR(AND($C$5=Data!$G$24,K67="A"),AND($C$6=Data!$G$24,K67="B"),AND($C$7=Data!$G$24,K67="C"))*COUNTIFS(B:B,B67,K:K,K67,B:B,"&lt;&gt;"&amp;"",C:C,"&lt;&gt;"&amp;"")&gt;1</f>
        <v>0</v>
      </c>
      <c r="AH67" s="125" t="b">
        <f t="shared" si="12"/>
        <v>0</v>
      </c>
      <c r="AI67" s="55">
        <f t="shared" si="13"/>
        <v>0</v>
      </c>
    </row>
    <row r="68" spans="1:35" ht="30.75" customHeight="1" x14ac:dyDescent="0.25">
      <c r="A68" s="57"/>
      <c r="B68" s="57"/>
      <c r="C68" s="59"/>
      <c r="D68" s="119"/>
      <c r="E68" s="43"/>
      <c r="F68" s="43"/>
      <c r="G68" s="58"/>
      <c r="H68" s="123"/>
      <c r="I68" s="132"/>
      <c r="J68" s="135">
        <f t="shared" si="5"/>
        <v>0</v>
      </c>
      <c r="K68" s="64" t="str">
        <f t="shared" si="0"/>
        <v>0</v>
      </c>
      <c r="L68" s="65" t="str">
        <f t="shared" si="1"/>
        <v>0</v>
      </c>
      <c r="M68" s="55">
        <f>SUMIFS($J:$J,$C:$C,Data!$B$6,$B:$B,$B68)</f>
        <v>0</v>
      </c>
      <c r="N68" s="55">
        <f>SUMIFS($J:$J,$C:$C,Data!$B$7,$B:$B,$B68)</f>
        <v>0</v>
      </c>
      <c r="O68" s="55">
        <f>SUMIFS($J:$J,$C:$C,Data!$B$8,$B:$B,$B68)</f>
        <v>0</v>
      </c>
      <c r="P68" s="55">
        <f t="shared" si="6"/>
        <v>0</v>
      </c>
      <c r="Q68" s="55">
        <f t="shared" si="7"/>
        <v>0</v>
      </c>
      <c r="R68" s="25" t="b">
        <f>AND($L68="A",$C$5=Data!$G$24)</f>
        <v>0</v>
      </c>
      <c r="S68" s="25" t="b">
        <f>AND($L68="A",$C$5=Data!$G$23)</f>
        <v>0</v>
      </c>
      <c r="T68" s="55">
        <f t="shared" si="8"/>
        <v>0</v>
      </c>
      <c r="U68" s="55">
        <f t="shared" si="2"/>
        <v>0</v>
      </c>
      <c r="V68" s="25" t="b">
        <f>AND($L68="B",$C$6=Data!$G$24)</f>
        <v>0</v>
      </c>
      <c r="W68" s="25" t="b">
        <f>AND($L68="B",$C$6=Data!$G$23)</f>
        <v>0</v>
      </c>
      <c r="X68" s="55">
        <f t="shared" si="9"/>
        <v>0</v>
      </c>
      <c r="Y68" s="55">
        <f t="shared" si="3"/>
        <v>0</v>
      </c>
      <c r="Z68" s="25" t="b">
        <f>AND($L68="C",$C$7=Data!$G$24)</f>
        <v>0</v>
      </c>
      <c r="AA68" s="25" t="b">
        <f>AND($L68="C",$C$7=Data!$G$23)</f>
        <v>0</v>
      </c>
      <c r="AB68" s="55">
        <f t="shared" si="10"/>
        <v>0</v>
      </c>
      <c r="AC68" s="55">
        <f t="shared" si="4"/>
        <v>0</v>
      </c>
      <c r="AE68" s="55">
        <f t="shared" si="11"/>
        <v>0</v>
      </c>
      <c r="AG68" s="125" t="b">
        <f>OR(AND($C$5=Data!$G$24,K68="A"),AND($C$6=Data!$G$24,K68="B"),AND($C$7=Data!$G$24,K68="C"))*COUNTIFS(B:B,B68,K:K,K68,B:B,"&lt;&gt;"&amp;"",C:C,"&lt;&gt;"&amp;"")&gt;1</f>
        <v>0</v>
      </c>
      <c r="AH68" s="125" t="b">
        <f t="shared" si="12"/>
        <v>0</v>
      </c>
      <c r="AI68" s="55">
        <f t="shared" si="13"/>
        <v>0</v>
      </c>
    </row>
    <row r="69" spans="1:35" ht="30.75" customHeight="1" x14ac:dyDescent="0.25">
      <c r="A69" s="57"/>
      <c r="B69" s="57"/>
      <c r="C69" s="59"/>
      <c r="D69" s="119"/>
      <c r="E69" s="43"/>
      <c r="F69" s="43"/>
      <c r="G69" s="58"/>
      <c r="H69" s="123"/>
      <c r="I69" s="132"/>
      <c r="J69" s="135">
        <f t="shared" si="5"/>
        <v>0</v>
      </c>
      <c r="K69" s="64" t="str">
        <f t="shared" si="0"/>
        <v>0</v>
      </c>
      <c r="L69" s="65" t="str">
        <f t="shared" si="1"/>
        <v>0</v>
      </c>
      <c r="M69" s="55">
        <f>SUMIFS($J:$J,$C:$C,Data!$B$6,$B:$B,$B69)</f>
        <v>0</v>
      </c>
      <c r="N69" s="55">
        <f>SUMIFS($J:$J,$C:$C,Data!$B$7,$B:$B,$B69)</f>
        <v>0</v>
      </c>
      <c r="O69" s="55">
        <f>SUMIFS($J:$J,$C:$C,Data!$B$8,$B:$B,$B69)</f>
        <v>0</v>
      </c>
      <c r="P69" s="55">
        <f t="shared" si="6"/>
        <v>0</v>
      </c>
      <c r="Q69" s="55">
        <f t="shared" si="7"/>
        <v>0</v>
      </c>
      <c r="R69" s="25" t="b">
        <f>AND($L69="A",$C$5=Data!$G$24)</f>
        <v>0</v>
      </c>
      <c r="S69" s="25" t="b">
        <f>AND($L69="A",$C$5=Data!$G$23)</f>
        <v>0</v>
      </c>
      <c r="T69" s="55">
        <f t="shared" si="8"/>
        <v>0</v>
      </c>
      <c r="U69" s="55">
        <f t="shared" si="2"/>
        <v>0</v>
      </c>
      <c r="V69" s="25" t="b">
        <f>AND($L69="B",$C$6=Data!$G$24)</f>
        <v>0</v>
      </c>
      <c r="W69" s="25" t="b">
        <f>AND($L69="B",$C$6=Data!$G$23)</f>
        <v>0</v>
      </c>
      <c r="X69" s="55">
        <f t="shared" si="9"/>
        <v>0</v>
      </c>
      <c r="Y69" s="55">
        <f t="shared" si="3"/>
        <v>0</v>
      </c>
      <c r="Z69" s="25" t="b">
        <f>AND($L69="C",$C$7=Data!$G$24)</f>
        <v>0</v>
      </c>
      <c r="AA69" s="25" t="b">
        <f>AND($L69="C",$C$7=Data!$G$23)</f>
        <v>0</v>
      </c>
      <c r="AB69" s="55">
        <f t="shared" si="10"/>
        <v>0</v>
      </c>
      <c r="AC69" s="55">
        <f t="shared" si="4"/>
        <v>0</v>
      </c>
      <c r="AE69" s="55">
        <f t="shared" si="11"/>
        <v>0</v>
      </c>
      <c r="AG69" s="125" t="b">
        <f>OR(AND($C$5=Data!$G$24,K69="A"),AND($C$6=Data!$G$24,K69="B"),AND($C$7=Data!$G$24,K69="C"))*COUNTIFS(B:B,B69,K:K,K69,B:B,"&lt;&gt;"&amp;"",C:C,"&lt;&gt;"&amp;"")&gt;1</f>
        <v>0</v>
      </c>
      <c r="AH69" s="125" t="b">
        <f t="shared" si="12"/>
        <v>0</v>
      </c>
      <c r="AI69" s="55">
        <f t="shared" si="13"/>
        <v>0</v>
      </c>
    </row>
    <row r="70" spans="1:35" ht="30.75" customHeight="1" x14ac:dyDescent="0.25">
      <c r="A70" s="57"/>
      <c r="B70" s="57"/>
      <c r="C70" s="59"/>
      <c r="D70" s="119"/>
      <c r="E70" s="43"/>
      <c r="F70" s="43"/>
      <c r="G70" s="58"/>
      <c r="H70" s="123"/>
      <c r="I70" s="132"/>
      <c r="J70" s="135">
        <f t="shared" si="5"/>
        <v>0</v>
      </c>
      <c r="K70" s="64" t="str">
        <f t="shared" si="0"/>
        <v>0</v>
      </c>
      <c r="L70" s="65" t="str">
        <f t="shared" si="1"/>
        <v>0</v>
      </c>
      <c r="M70" s="55">
        <f>SUMIFS($J:$J,$C:$C,Data!$B$6,$B:$B,$B70)</f>
        <v>0</v>
      </c>
      <c r="N70" s="55">
        <f>SUMIFS($J:$J,$C:$C,Data!$B$7,$B:$B,$B70)</f>
        <v>0</v>
      </c>
      <c r="O70" s="55">
        <f>SUMIFS($J:$J,$C:$C,Data!$B$8,$B:$B,$B70)</f>
        <v>0</v>
      </c>
      <c r="P70" s="55">
        <f t="shared" si="6"/>
        <v>0</v>
      </c>
      <c r="Q70" s="55">
        <f t="shared" si="7"/>
        <v>0</v>
      </c>
      <c r="R70" s="25" t="b">
        <f>AND($L70="A",$C$5=Data!$G$24)</f>
        <v>0</v>
      </c>
      <c r="S70" s="25" t="b">
        <f>AND($L70="A",$C$5=Data!$G$23)</f>
        <v>0</v>
      </c>
      <c r="T70" s="55">
        <f t="shared" si="8"/>
        <v>0</v>
      </c>
      <c r="U70" s="55">
        <f t="shared" si="2"/>
        <v>0</v>
      </c>
      <c r="V70" s="25" t="b">
        <f>AND($L70="B",$C$6=Data!$G$24)</f>
        <v>0</v>
      </c>
      <c r="W70" s="25" t="b">
        <f>AND($L70="B",$C$6=Data!$G$23)</f>
        <v>0</v>
      </c>
      <c r="X70" s="55">
        <f t="shared" si="9"/>
        <v>0</v>
      </c>
      <c r="Y70" s="55">
        <f t="shared" si="3"/>
        <v>0</v>
      </c>
      <c r="Z70" s="25" t="b">
        <f>AND($L70="C",$C$7=Data!$G$24)</f>
        <v>0</v>
      </c>
      <c r="AA70" s="25" t="b">
        <f>AND($L70="C",$C$7=Data!$G$23)</f>
        <v>0</v>
      </c>
      <c r="AB70" s="55">
        <f t="shared" si="10"/>
        <v>0</v>
      </c>
      <c r="AC70" s="55">
        <f t="shared" si="4"/>
        <v>0</v>
      </c>
      <c r="AE70" s="55">
        <f t="shared" si="11"/>
        <v>0</v>
      </c>
      <c r="AG70" s="125" t="b">
        <f>OR(AND($C$5=Data!$G$24,K70="A"),AND($C$6=Data!$G$24,K70="B"),AND($C$7=Data!$G$24,K70="C"))*COUNTIFS(B:B,B70,K:K,K70,B:B,"&lt;&gt;"&amp;"",C:C,"&lt;&gt;"&amp;"")&gt;1</f>
        <v>0</v>
      </c>
      <c r="AH70" s="125" t="b">
        <f t="shared" si="12"/>
        <v>0</v>
      </c>
      <c r="AI70" s="55">
        <f t="shared" si="13"/>
        <v>0</v>
      </c>
    </row>
    <row r="71" spans="1:35" ht="30.75" customHeight="1" x14ac:dyDescent="0.25">
      <c r="A71" s="57"/>
      <c r="B71" s="57"/>
      <c r="C71" s="59"/>
      <c r="D71" s="119"/>
      <c r="E71" s="43"/>
      <c r="F71" s="43"/>
      <c r="G71" s="58"/>
      <c r="H71" s="123"/>
      <c r="I71" s="132"/>
      <c r="J71" s="135">
        <f t="shared" si="5"/>
        <v>0</v>
      </c>
      <c r="K71" s="64" t="str">
        <f t="shared" si="0"/>
        <v>0</v>
      </c>
      <c r="L71" s="65" t="str">
        <f t="shared" si="1"/>
        <v>0</v>
      </c>
      <c r="M71" s="55">
        <f>SUMIFS($J:$J,$C:$C,Data!$B$6,$B:$B,$B71)</f>
        <v>0</v>
      </c>
      <c r="N71" s="55">
        <f>SUMIFS($J:$J,$C:$C,Data!$B$7,$B:$B,$B71)</f>
        <v>0</v>
      </c>
      <c r="O71" s="55">
        <f>SUMIFS($J:$J,$C:$C,Data!$B$8,$B:$B,$B71)</f>
        <v>0</v>
      </c>
      <c r="P71" s="55">
        <f t="shared" si="6"/>
        <v>0</v>
      </c>
      <c r="Q71" s="55">
        <f t="shared" si="7"/>
        <v>0</v>
      </c>
      <c r="R71" s="25" t="b">
        <f>AND($L71="A",$C$5=Data!$G$24)</f>
        <v>0</v>
      </c>
      <c r="S71" s="25" t="b">
        <f>AND($L71="A",$C$5=Data!$G$23)</f>
        <v>0</v>
      </c>
      <c r="T71" s="55">
        <f t="shared" si="8"/>
        <v>0</v>
      </c>
      <c r="U71" s="55">
        <f t="shared" si="2"/>
        <v>0</v>
      </c>
      <c r="V71" s="25" t="b">
        <f>AND($L71="B",$C$6=Data!$G$24)</f>
        <v>0</v>
      </c>
      <c r="W71" s="25" t="b">
        <f>AND($L71="B",$C$6=Data!$G$23)</f>
        <v>0</v>
      </c>
      <c r="X71" s="55">
        <f t="shared" si="9"/>
        <v>0</v>
      </c>
      <c r="Y71" s="55">
        <f t="shared" si="3"/>
        <v>0</v>
      </c>
      <c r="Z71" s="25" t="b">
        <f>AND($L71="C",$C$7=Data!$G$24)</f>
        <v>0</v>
      </c>
      <c r="AA71" s="25" t="b">
        <f>AND($L71="C",$C$7=Data!$G$23)</f>
        <v>0</v>
      </c>
      <c r="AB71" s="55">
        <f t="shared" si="10"/>
        <v>0</v>
      </c>
      <c r="AC71" s="55">
        <f t="shared" si="4"/>
        <v>0</v>
      </c>
      <c r="AE71" s="55">
        <f t="shared" si="11"/>
        <v>0</v>
      </c>
      <c r="AG71" s="125" t="b">
        <f>OR(AND($C$5=Data!$G$24,K71="A"),AND($C$6=Data!$G$24,K71="B"),AND($C$7=Data!$G$24,K71="C"))*COUNTIFS(B:B,B71,K:K,K71,B:B,"&lt;&gt;"&amp;"",C:C,"&lt;&gt;"&amp;"")&gt;1</f>
        <v>0</v>
      </c>
      <c r="AH71" s="125" t="b">
        <f t="shared" si="12"/>
        <v>0</v>
      </c>
      <c r="AI71" s="55">
        <f t="shared" si="13"/>
        <v>0</v>
      </c>
    </row>
    <row r="72" spans="1:35" ht="30.75" customHeight="1" x14ac:dyDescent="0.25">
      <c r="A72" s="57"/>
      <c r="B72" s="57"/>
      <c r="C72" s="59"/>
      <c r="D72" s="119"/>
      <c r="E72" s="43"/>
      <c r="F72" s="43"/>
      <c r="G72" s="58"/>
      <c r="H72" s="123"/>
      <c r="I72" s="132"/>
      <c r="J72" s="135">
        <f t="shared" si="5"/>
        <v>0</v>
      </c>
      <c r="K72" s="64" t="str">
        <f t="shared" si="0"/>
        <v>0</v>
      </c>
      <c r="L72" s="65" t="str">
        <f t="shared" si="1"/>
        <v>0</v>
      </c>
      <c r="M72" s="55">
        <f>SUMIFS($J:$J,$C:$C,Data!$B$6,$B:$B,$B72)</f>
        <v>0</v>
      </c>
      <c r="N72" s="55">
        <f>SUMIFS($J:$J,$C:$C,Data!$B$7,$B:$B,$B72)</f>
        <v>0</v>
      </c>
      <c r="O72" s="55">
        <f>SUMIFS($J:$J,$C:$C,Data!$B$8,$B:$B,$B72)</f>
        <v>0</v>
      </c>
      <c r="P72" s="55">
        <f t="shared" si="6"/>
        <v>0</v>
      </c>
      <c r="Q72" s="55">
        <f t="shared" si="7"/>
        <v>0</v>
      </c>
      <c r="R72" s="25" t="b">
        <f>AND($L72="A",$C$5=Data!$G$24)</f>
        <v>0</v>
      </c>
      <c r="S72" s="25" t="b">
        <f>AND($L72="A",$C$5=Data!$G$23)</f>
        <v>0</v>
      </c>
      <c r="T72" s="55">
        <f t="shared" si="8"/>
        <v>0</v>
      </c>
      <c r="U72" s="55">
        <f t="shared" si="2"/>
        <v>0</v>
      </c>
      <c r="V72" s="25" t="b">
        <f>AND($L72="B",$C$6=Data!$G$24)</f>
        <v>0</v>
      </c>
      <c r="W72" s="25" t="b">
        <f>AND($L72="B",$C$6=Data!$G$23)</f>
        <v>0</v>
      </c>
      <c r="X72" s="55">
        <f t="shared" si="9"/>
        <v>0</v>
      </c>
      <c r="Y72" s="55">
        <f t="shared" si="3"/>
        <v>0</v>
      </c>
      <c r="Z72" s="25" t="b">
        <f>AND($L72="C",$C$7=Data!$G$24)</f>
        <v>0</v>
      </c>
      <c r="AA72" s="25" t="b">
        <f>AND($L72="C",$C$7=Data!$G$23)</f>
        <v>0</v>
      </c>
      <c r="AB72" s="55">
        <f t="shared" si="10"/>
        <v>0</v>
      </c>
      <c r="AC72" s="55">
        <f t="shared" si="4"/>
        <v>0</v>
      </c>
      <c r="AE72" s="55">
        <f t="shared" si="11"/>
        <v>0</v>
      </c>
      <c r="AG72" s="125" t="b">
        <f>OR(AND($C$5=Data!$G$24,K72="A"),AND($C$6=Data!$G$24,K72="B"),AND($C$7=Data!$G$24,K72="C"))*COUNTIFS(B:B,B72,K:K,K72,B:B,"&lt;&gt;"&amp;"",C:C,"&lt;&gt;"&amp;"")&gt;1</f>
        <v>0</v>
      </c>
      <c r="AH72" s="125" t="b">
        <f t="shared" si="12"/>
        <v>0</v>
      </c>
      <c r="AI72" s="55">
        <f t="shared" si="13"/>
        <v>0</v>
      </c>
    </row>
    <row r="73" spans="1:35" ht="30.75" customHeight="1" x14ac:dyDescent="0.25">
      <c r="A73" s="57"/>
      <c r="B73" s="57"/>
      <c r="C73" s="59"/>
      <c r="D73" s="119"/>
      <c r="E73" s="43"/>
      <c r="F73" s="43"/>
      <c r="G73" s="58"/>
      <c r="H73" s="123"/>
      <c r="I73" s="132"/>
      <c r="J73" s="135">
        <f t="shared" si="5"/>
        <v>0</v>
      </c>
      <c r="K73" s="64" t="str">
        <f t="shared" si="0"/>
        <v>0</v>
      </c>
      <c r="L73" s="65" t="str">
        <f t="shared" si="1"/>
        <v>0</v>
      </c>
      <c r="M73" s="55">
        <f>SUMIFS($J:$J,$C:$C,Data!$B$6,$B:$B,$B73)</f>
        <v>0</v>
      </c>
      <c r="N73" s="55">
        <f>SUMIFS($J:$J,$C:$C,Data!$B$7,$B:$B,$B73)</f>
        <v>0</v>
      </c>
      <c r="O73" s="55">
        <f>SUMIFS($J:$J,$C:$C,Data!$B$8,$B:$B,$B73)</f>
        <v>0</v>
      </c>
      <c r="P73" s="55">
        <f t="shared" si="6"/>
        <v>0</v>
      </c>
      <c r="Q73" s="55">
        <f t="shared" si="7"/>
        <v>0</v>
      </c>
      <c r="R73" s="25" t="b">
        <f>AND($L73="A",$C$5=Data!$G$24)</f>
        <v>0</v>
      </c>
      <c r="S73" s="25" t="b">
        <f>AND($L73="A",$C$5=Data!$G$23)</f>
        <v>0</v>
      </c>
      <c r="T73" s="55">
        <f t="shared" si="8"/>
        <v>0</v>
      </c>
      <c r="U73" s="55">
        <f t="shared" si="2"/>
        <v>0</v>
      </c>
      <c r="V73" s="25" t="b">
        <f>AND($L73="B",$C$6=Data!$G$24)</f>
        <v>0</v>
      </c>
      <c r="W73" s="25" t="b">
        <f>AND($L73="B",$C$6=Data!$G$23)</f>
        <v>0</v>
      </c>
      <c r="X73" s="55">
        <f t="shared" si="9"/>
        <v>0</v>
      </c>
      <c r="Y73" s="55">
        <f t="shared" si="3"/>
        <v>0</v>
      </c>
      <c r="Z73" s="25" t="b">
        <f>AND($L73="C",$C$7=Data!$G$24)</f>
        <v>0</v>
      </c>
      <c r="AA73" s="25" t="b">
        <f>AND($L73="C",$C$7=Data!$G$23)</f>
        <v>0</v>
      </c>
      <c r="AB73" s="55">
        <f t="shared" si="10"/>
        <v>0</v>
      </c>
      <c r="AC73" s="55">
        <f t="shared" si="4"/>
        <v>0</v>
      </c>
      <c r="AE73" s="55">
        <f t="shared" si="11"/>
        <v>0</v>
      </c>
      <c r="AG73" s="125" t="b">
        <f>OR(AND($C$5=Data!$G$24,K73="A"),AND($C$6=Data!$G$24,K73="B"),AND($C$7=Data!$G$24,K73="C"))*COUNTIFS(B:B,B73,K:K,K73,B:B,"&lt;&gt;"&amp;"",C:C,"&lt;&gt;"&amp;"")&gt;1</f>
        <v>0</v>
      </c>
      <c r="AH73" s="125" t="b">
        <f t="shared" si="12"/>
        <v>0</v>
      </c>
      <c r="AI73" s="55">
        <f t="shared" si="13"/>
        <v>0</v>
      </c>
    </row>
    <row r="74" spans="1:35" ht="30.75" customHeight="1" x14ac:dyDescent="0.25">
      <c r="A74" s="57"/>
      <c r="B74" s="57"/>
      <c r="C74" s="59"/>
      <c r="D74" s="119"/>
      <c r="E74" s="43"/>
      <c r="F74" s="43"/>
      <c r="G74" s="58"/>
      <c r="H74" s="123"/>
      <c r="I74" s="132"/>
      <c r="J74" s="135">
        <f t="shared" si="5"/>
        <v>0</v>
      </c>
      <c r="K74" s="64" t="str">
        <f t="shared" ref="K74:K137" si="14">IF(C74&lt;&gt;"",VLOOKUP(C74,budgetLine11ext,2,FALSE),"0")</f>
        <v>0</v>
      </c>
      <c r="L74" s="65" t="str">
        <f t="shared" ref="L74:L137" si="15">IF(C74&lt;&gt;"",VLOOKUP(C74,budgetLine11ext,3,FALSE),"0")</f>
        <v>0</v>
      </c>
      <c r="M74" s="55">
        <f>SUMIFS($J:$J,$C:$C,Data!$B$6,$B:$B,$B74)</f>
        <v>0</v>
      </c>
      <c r="N74" s="55">
        <f>SUMIFS($J:$J,$C:$C,Data!$B$7,$B:$B,$B74)</f>
        <v>0</v>
      </c>
      <c r="O74" s="55">
        <f>SUMIFS($J:$J,$C:$C,Data!$B$8,$B:$B,$B74)</f>
        <v>0</v>
      </c>
      <c r="P74" s="55">
        <f t="shared" si="6"/>
        <v>0</v>
      </c>
      <c r="Q74" s="55">
        <f t="shared" si="7"/>
        <v>0</v>
      </c>
      <c r="R74" s="25" t="b">
        <f>AND($L74="A",$C$5=Data!$G$24)</f>
        <v>0</v>
      </c>
      <c r="S74" s="25" t="b">
        <f>AND($L74="A",$C$5=Data!$G$23)</f>
        <v>0</v>
      </c>
      <c r="T74" s="55">
        <f t="shared" si="8"/>
        <v>0</v>
      </c>
      <c r="U74" s="55">
        <f t="shared" ref="U74:U137" si="16">IF(R74,P74*$D$5,0)</f>
        <v>0</v>
      </c>
      <c r="V74" s="25" t="b">
        <f>AND($L74="B",$C$6=Data!$G$24)</f>
        <v>0</v>
      </c>
      <c r="W74" s="25" t="b">
        <f>AND($L74="B",$C$6=Data!$G$23)</f>
        <v>0</v>
      </c>
      <c r="X74" s="55">
        <f t="shared" si="9"/>
        <v>0</v>
      </c>
      <c r="Y74" s="55">
        <f t="shared" ref="Y74:Y137" si="17">IF(V74,Q74*$D$6,0)</f>
        <v>0</v>
      </c>
      <c r="Z74" s="25" t="b">
        <f>AND($L74="C",$C$7=Data!$G$24)</f>
        <v>0</v>
      </c>
      <c r="AA74" s="25" t="b">
        <f>AND($L74="C",$C$7=Data!$G$23)</f>
        <v>0</v>
      </c>
      <c r="AB74" s="55">
        <f t="shared" si="10"/>
        <v>0</v>
      </c>
      <c r="AC74" s="55">
        <f t="shared" ref="AC74:AC137" si="18">IF(Z74,Q74*$D$7,0)</f>
        <v>0</v>
      </c>
      <c r="AE74" s="55">
        <f t="shared" si="11"/>
        <v>0</v>
      </c>
      <c r="AG74" s="125" t="b">
        <f>OR(AND($C$5=Data!$G$24,K74="A"),AND($C$6=Data!$G$24,K74="B"),AND($C$7=Data!$G$24,K74="C"))*COUNTIFS(B:B,B74,K:K,K74,B:B,"&lt;&gt;"&amp;"",C:C,"&lt;&gt;"&amp;"")&gt;1</f>
        <v>0</v>
      </c>
      <c r="AH74" s="125" t="b">
        <f t="shared" si="12"/>
        <v>0</v>
      </c>
      <c r="AI74" s="55">
        <f t="shared" si="13"/>
        <v>0</v>
      </c>
    </row>
    <row r="75" spans="1:35" ht="30.75" customHeight="1" x14ac:dyDescent="0.25">
      <c r="A75" s="57"/>
      <c r="B75" s="57"/>
      <c r="C75" s="59"/>
      <c r="D75" s="119"/>
      <c r="E75" s="43"/>
      <c r="F75" s="43"/>
      <c r="G75" s="58"/>
      <c r="H75" s="123"/>
      <c r="I75" s="132"/>
      <c r="J75" s="135">
        <f t="shared" ref="J75:J138" si="19">AI75</f>
        <v>0</v>
      </c>
      <c r="K75" s="64" t="str">
        <f t="shared" si="14"/>
        <v>0</v>
      </c>
      <c r="L75" s="65" t="str">
        <f t="shared" si="15"/>
        <v>0</v>
      </c>
      <c r="M75" s="55">
        <f>SUMIFS($J:$J,$C:$C,Data!$B$6,$B:$B,$B75)</f>
        <v>0</v>
      </c>
      <c r="N75" s="55">
        <f>SUMIFS($J:$J,$C:$C,Data!$B$7,$B:$B,$B75)</f>
        <v>0</v>
      </c>
      <c r="O75" s="55">
        <f>SUMIFS($J:$J,$C:$C,Data!$B$8,$B:$B,$B75)</f>
        <v>0</v>
      </c>
      <c r="P75" s="55">
        <f t="shared" ref="P75:P138" si="20">M75+N75+O75</f>
        <v>0</v>
      </c>
      <c r="Q75" s="55">
        <f t="shared" ref="Q75:Q138" si="21">SUMIFS(J:J,L:L,"A*",B:B,B75)</f>
        <v>0</v>
      </c>
      <c r="R75" s="25" t="b">
        <f>AND($L75="A",$C$5=Data!$G$24)</f>
        <v>0</v>
      </c>
      <c r="S75" s="25" t="b">
        <f>AND($L75="A",$C$5=Data!$G$23)</f>
        <v>0</v>
      </c>
      <c r="T75" s="55">
        <f t="shared" ref="T75:T138" si="22">IF(S75,$G75*$H75*$I75,0)</f>
        <v>0</v>
      </c>
      <c r="U75" s="55">
        <f t="shared" si="16"/>
        <v>0</v>
      </c>
      <c r="V75" s="25" t="b">
        <f>AND($L75="B",$C$6=Data!$G$24)</f>
        <v>0</v>
      </c>
      <c r="W75" s="25" t="b">
        <f>AND($L75="B",$C$6=Data!$G$23)</f>
        <v>0</v>
      </c>
      <c r="X75" s="55">
        <f t="shared" ref="X75:X138" si="23">IF(W75,$G75*$I75,0)</f>
        <v>0</v>
      </c>
      <c r="Y75" s="55">
        <f t="shared" si="17"/>
        <v>0</v>
      </c>
      <c r="Z75" s="25" t="b">
        <f>AND($L75="C",$C$7=Data!$G$24)</f>
        <v>0</v>
      </c>
      <c r="AA75" s="25" t="b">
        <f>AND($L75="C",$C$7=Data!$G$23)</f>
        <v>0</v>
      </c>
      <c r="AB75" s="55">
        <f t="shared" ref="AB75:AB138" si="24">IF(AA75,$G75*$H75*$I75,0)</f>
        <v>0</v>
      </c>
      <c r="AC75" s="55">
        <f t="shared" si="18"/>
        <v>0</v>
      </c>
      <c r="AE75" s="55">
        <f t="shared" ref="AE75:AE138" si="25">IF(OR(L75="D",L75="E",L75="F"),$G75*$I75,0)</f>
        <v>0</v>
      </c>
      <c r="AG75" s="125" t="b">
        <f>OR(AND($C$5=Data!$G$24,K75="A"),AND($C$6=Data!$G$24,K75="B"),AND($C$7=Data!$G$24,K75="C"))*COUNTIFS(B:B,B75,K:K,K75,B:B,"&lt;&gt;"&amp;"",C:C,"&lt;&gt;"&amp;"")&gt;1</f>
        <v>0</v>
      </c>
      <c r="AH75" s="125" t="b">
        <f t="shared" ref="AH75:AH138" si="26">AND(AND(A75&lt;&gt;"",B75&lt;&gt;""),RIGHT(A75,1)&lt;&gt;MID(B75,3,1))</f>
        <v>0</v>
      </c>
      <c r="AI75" s="55">
        <f t="shared" ref="AI75:AI138" si="27">T75+U75+X75+Y75+AB75+AC75+AE75</f>
        <v>0</v>
      </c>
    </row>
    <row r="76" spans="1:35" ht="30.75" customHeight="1" x14ac:dyDescent="0.25">
      <c r="A76" s="57"/>
      <c r="B76" s="57"/>
      <c r="C76" s="59"/>
      <c r="D76" s="119"/>
      <c r="E76" s="43"/>
      <c r="F76" s="43"/>
      <c r="G76" s="58"/>
      <c r="H76" s="123"/>
      <c r="I76" s="132"/>
      <c r="J76" s="135">
        <f t="shared" si="19"/>
        <v>0</v>
      </c>
      <c r="K76" s="64" t="str">
        <f t="shared" si="14"/>
        <v>0</v>
      </c>
      <c r="L76" s="65" t="str">
        <f t="shared" si="15"/>
        <v>0</v>
      </c>
      <c r="M76" s="55">
        <f>SUMIFS($J:$J,$C:$C,Data!$B$6,$B:$B,$B76)</f>
        <v>0</v>
      </c>
      <c r="N76" s="55">
        <f>SUMIFS($J:$J,$C:$C,Data!$B$7,$B:$B,$B76)</f>
        <v>0</v>
      </c>
      <c r="O76" s="55">
        <f>SUMIFS($J:$J,$C:$C,Data!$B$8,$B:$B,$B76)</f>
        <v>0</v>
      </c>
      <c r="P76" s="55">
        <f t="shared" si="20"/>
        <v>0</v>
      </c>
      <c r="Q76" s="55">
        <f t="shared" si="21"/>
        <v>0</v>
      </c>
      <c r="R76" s="25" t="b">
        <f>AND($L76="A",$C$5=Data!$G$24)</f>
        <v>0</v>
      </c>
      <c r="S76" s="25" t="b">
        <f>AND($L76="A",$C$5=Data!$G$23)</f>
        <v>0</v>
      </c>
      <c r="T76" s="55">
        <f t="shared" si="22"/>
        <v>0</v>
      </c>
      <c r="U76" s="55">
        <f t="shared" si="16"/>
        <v>0</v>
      </c>
      <c r="V76" s="25" t="b">
        <f>AND($L76="B",$C$6=Data!$G$24)</f>
        <v>0</v>
      </c>
      <c r="W76" s="25" t="b">
        <f>AND($L76="B",$C$6=Data!$G$23)</f>
        <v>0</v>
      </c>
      <c r="X76" s="55">
        <f t="shared" si="23"/>
        <v>0</v>
      </c>
      <c r="Y76" s="55">
        <f t="shared" si="17"/>
        <v>0</v>
      </c>
      <c r="Z76" s="25" t="b">
        <f>AND($L76="C",$C$7=Data!$G$24)</f>
        <v>0</v>
      </c>
      <c r="AA76" s="25" t="b">
        <f>AND($L76="C",$C$7=Data!$G$23)</f>
        <v>0</v>
      </c>
      <c r="AB76" s="55">
        <f t="shared" si="24"/>
        <v>0</v>
      </c>
      <c r="AC76" s="55">
        <f t="shared" si="18"/>
        <v>0</v>
      </c>
      <c r="AE76" s="55">
        <f t="shared" si="25"/>
        <v>0</v>
      </c>
      <c r="AG76" s="125" t="b">
        <f>OR(AND($C$5=Data!$G$24,K76="A"),AND($C$6=Data!$G$24,K76="B"),AND($C$7=Data!$G$24,K76="C"))*COUNTIFS(B:B,B76,K:K,K76,B:B,"&lt;&gt;"&amp;"",C:C,"&lt;&gt;"&amp;"")&gt;1</f>
        <v>0</v>
      </c>
      <c r="AH76" s="125" t="b">
        <f t="shared" si="26"/>
        <v>0</v>
      </c>
      <c r="AI76" s="55">
        <f t="shared" si="27"/>
        <v>0</v>
      </c>
    </row>
    <row r="77" spans="1:35" ht="30.75" customHeight="1" x14ac:dyDescent="0.25">
      <c r="A77" s="57"/>
      <c r="B77" s="57"/>
      <c r="C77" s="59"/>
      <c r="D77" s="119"/>
      <c r="E77" s="43"/>
      <c r="F77" s="43"/>
      <c r="G77" s="58"/>
      <c r="H77" s="123"/>
      <c r="I77" s="132"/>
      <c r="J77" s="135">
        <f t="shared" si="19"/>
        <v>0</v>
      </c>
      <c r="K77" s="64" t="str">
        <f t="shared" si="14"/>
        <v>0</v>
      </c>
      <c r="L77" s="65" t="str">
        <f t="shared" si="15"/>
        <v>0</v>
      </c>
      <c r="M77" s="55">
        <f>SUMIFS($J:$J,$C:$C,Data!$B$6,$B:$B,$B77)</f>
        <v>0</v>
      </c>
      <c r="N77" s="55">
        <f>SUMIFS($J:$J,$C:$C,Data!$B$7,$B:$B,$B77)</f>
        <v>0</v>
      </c>
      <c r="O77" s="55">
        <f>SUMIFS($J:$J,$C:$C,Data!$B$8,$B:$B,$B77)</f>
        <v>0</v>
      </c>
      <c r="P77" s="55">
        <f t="shared" si="20"/>
        <v>0</v>
      </c>
      <c r="Q77" s="55">
        <f t="shared" si="21"/>
        <v>0</v>
      </c>
      <c r="R77" s="25" t="b">
        <f>AND($L77="A",$C$5=Data!$G$24)</f>
        <v>0</v>
      </c>
      <c r="S77" s="25" t="b">
        <f>AND($L77="A",$C$5=Data!$G$23)</f>
        <v>0</v>
      </c>
      <c r="T77" s="55">
        <f t="shared" si="22"/>
        <v>0</v>
      </c>
      <c r="U77" s="55">
        <f t="shared" si="16"/>
        <v>0</v>
      </c>
      <c r="V77" s="25" t="b">
        <f>AND($L77="B",$C$6=Data!$G$24)</f>
        <v>0</v>
      </c>
      <c r="W77" s="25" t="b">
        <f>AND($L77="B",$C$6=Data!$G$23)</f>
        <v>0</v>
      </c>
      <c r="X77" s="55">
        <f t="shared" si="23"/>
        <v>0</v>
      </c>
      <c r="Y77" s="55">
        <f t="shared" si="17"/>
        <v>0</v>
      </c>
      <c r="Z77" s="25" t="b">
        <f>AND($L77="C",$C$7=Data!$G$24)</f>
        <v>0</v>
      </c>
      <c r="AA77" s="25" t="b">
        <f>AND($L77="C",$C$7=Data!$G$23)</f>
        <v>0</v>
      </c>
      <c r="AB77" s="55">
        <f t="shared" si="24"/>
        <v>0</v>
      </c>
      <c r="AC77" s="55">
        <f t="shared" si="18"/>
        <v>0</v>
      </c>
      <c r="AE77" s="55">
        <f t="shared" si="25"/>
        <v>0</v>
      </c>
      <c r="AG77" s="125" t="b">
        <f>OR(AND($C$5=Data!$G$24,K77="A"),AND($C$6=Data!$G$24,K77="B"),AND($C$7=Data!$G$24,K77="C"))*COUNTIFS(B:B,B77,K:K,K77,B:B,"&lt;&gt;"&amp;"",C:C,"&lt;&gt;"&amp;"")&gt;1</f>
        <v>0</v>
      </c>
      <c r="AH77" s="125" t="b">
        <f t="shared" si="26"/>
        <v>0</v>
      </c>
      <c r="AI77" s="55">
        <f t="shared" si="27"/>
        <v>0</v>
      </c>
    </row>
    <row r="78" spans="1:35" ht="30.75" customHeight="1" x14ac:dyDescent="0.25">
      <c r="A78" s="57"/>
      <c r="B78" s="57"/>
      <c r="C78" s="59"/>
      <c r="D78" s="119"/>
      <c r="E78" s="43"/>
      <c r="F78" s="43"/>
      <c r="G78" s="58"/>
      <c r="H78" s="123"/>
      <c r="I78" s="132"/>
      <c r="J78" s="135">
        <f t="shared" si="19"/>
        <v>0</v>
      </c>
      <c r="K78" s="64" t="str">
        <f t="shared" si="14"/>
        <v>0</v>
      </c>
      <c r="L78" s="65" t="str">
        <f t="shared" si="15"/>
        <v>0</v>
      </c>
      <c r="M78" s="55">
        <f>SUMIFS($J:$J,$C:$C,Data!$B$6,$B:$B,$B78)</f>
        <v>0</v>
      </c>
      <c r="N78" s="55">
        <f>SUMIFS($J:$J,$C:$C,Data!$B$7,$B:$B,$B78)</f>
        <v>0</v>
      </c>
      <c r="O78" s="55">
        <f>SUMIFS($J:$J,$C:$C,Data!$B$8,$B:$B,$B78)</f>
        <v>0</v>
      </c>
      <c r="P78" s="55">
        <f t="shared" si="20"/>
        <v>0</v>
      </c>
      <c r="Q78" s="55">
        <f t="shared" si="21"/>
        <v>0</v>
      </c>
      <c r="R78" s="25" t="b">
        <f>AND($L78="A",$C$5=Data!$G$24)</f>
        <v>0</v>
      </c>
      <c r="S78" s="25" t="b">
        <f>AND($L78="A",$C$5=Data!$G$23)</f>
        <v>0</v>
      </c>
      <c r="T78" s="55">
        <f t="shared" si="22"/>
        <v>0</v>
      </c>
      <c r="U78" s="55">
        <f t="shared" si="16"/>
        <v>0</v>
      </c>
      <c r="V78" s="25" t="b">
        <f>AND($L78="B",$C$6=Data!$G$24)</f>
        <v>0</v>
      </c>
      <c r="W78" s="25" t="b">
        <f>AND($L78="B",$C$6=Data!$G$23)</f>
        <v>0</v>
      </c>
      <c r="X78" s="55">
        <f t="shared" si="23"/>
        <v>0</v>
      </c>
      <c r="Y78" s="55">
        <f t="shared" si="17"/>
        <v>0</v>
      </c>
      <c r="Z78" s="25" t="b">
        <f>AND($L78="C",$C$7=Data!$G$24)</f>
        <v>0</v>
      </c>
      <c r="AA78" s="25" t="b">
        <f>AND($L78="C",$C$7=Data!$G$23)</f>
        <v>0</v>
      </c>
      <c r="AB78" s="55">
        <f t="shared" si="24"/>
        <v>0</v>
      </c>
      <c r="AC78" s="55">
        <f t="shared" si="18"/>
        <v>0</v>
      </c>
      <c r="AE78" s="55">
        <f t="shared" si="25"/>
        <v>0</v>
      </c>
      <c r="AG78" s="125" t="b">
        <f>OR(AND($C$5=Data!$G$24,K78="A"),AND($C$6=Data!$G$24,K78="B"),AND($C$7=Data!$G$24,K78="C"))*COUNTIFS(B:B,B78,K:K,K78,B:B,"&lt;&gt;"&amp;"",C:C,"&lt;&gt;"&amp;"")&gt;1</f>
        <v>0</v>
      </c>
      <c r="AH78" s="125" t="b">
        <f t="shared" si="26"/>
        <v>0</v>
      </c>
      <c r="AI78" s="55">
        <f t="shared" si="27"/>
        <v>0</v>
      </c>
    </row>
    <row r="79" spans="1:35" ht="30.75" customHeight="1" x14ac:dyDescent="0.25">
      <c r="A79" s="57"/>
      <c r="B79" s="57"/>
      <c r="C79" s="59"/>
      <c r="D79" s="119"/>
      <c r="E79" s="43"/>
      <c r="F79" s="43"/>
      <c r="G79" s="58"/>
      <c r="H79" s="123"/>
      <c r="I79" s="132"/>
      <c r="J79" s="135">
        <f t="shared" si="19"/>
        <v>0</v>
      </c>
      <c r="K79" s="64" t="str">
        <f t="shared" si="14"/>
        <v>0</v>
      </c>
      <c r="L79" s="65" t="str">
        <f t="shared" si="15"/>
        <v>0</v>
      </c>
      <c r="M79" s="55">
        <f>SUMIFS($J:$J,$C:$C,Data!$B$6,$B:$B,$B79)</f>
        <v>0</v>
      </c>
      <c r="N79" s="55">
        <f>SUMIFS($J:$J,$C:$C,Data!$B$7,$B:$B,$B79)</f>
        <v>0</v>
      </c>
      <c r="O79" s="55">
        <f>SUMIFS($J:$J,$C:$C,Data!$B$8,$B:$B,$B79)</f>
        <v>0</v>
      </c>
      <c r="P79" s="55">
        <f t="shared" si="20"/>
        <v>0</v>
      </c>
      <c r="Q79" s="55">
        <f t="shared" si="21"/>
        <v>0</v>
      </c>
      <c r="R79" s="25" t="b">
        <f>AND($L79="A",$C$5=Data!$G$24)</f>
        <v>0</v>
      </c>
      <c r="S79" s="25" t="b">
        <f>AND($L79="A",$C$5=Data!$G$23)</f>
        <v>0</v>
      </c>
      <c r="T79" s="55">
        <f t="shared" si="22"/>
        <v>0</v>
      </c>
      <c r="U79" s="55">
        <f t="shared" si="16"/>
        <v>0</v>
      </c>
      <c r="V79" s="25" t="b">
        <f>AND($L79="B",$C$6=Data!$G$24)</f>
        <v>0</v>
      </c>
      <c r="W79" s="25" t="b">
        <f>AND($L79="B",$C$6=Data!$G$23)</f>
        <v>0</v>
      </c>
      <c r="X79" s="55">
        <f t="shared" si="23"/>
        <v>0</v>
      </c>
      <c r="Y79" s="55">
        <f t="shared" si="17"/>
        <v>0</v>
      </c>
      <c r="Z79" s="25" t="b">
        <f>AND($L79="C",$C$7=Data!$G$24)</f>
        <v>0</v>
      </c>
      <c r="AA79" s="25" t="b">
        <f>AND($L79="C",$C$7=Data!$G$23)</f>
        <v>0</v>
      </c>
      <c r="AB79" s="55">
        <f t="shared" si="24"/>
        <v>0</v>
      </c>
      <c r="AC79" s="55">
        <f t="shared" si="18"/>
        <v>0</v>
      </c>
      <c r="AE79" s="55">
        <f t="shared" si="25"/>
        <v>0</v>
      </c>
      <c r="AG79" s="125" t="b">
        <f>OR(AND($C$5=Data!$G$24,K79="A"),AND($C$6=Data!$G$24,K79="B"),AND($C$7=Data!$G$24,K79="C"))*COUNTIFS(B:B,B79,K:K,K79,B:B,"&lt;&gt;"&amp;"",C:C,"&lt;&gt;"&amp;"")&gt;1</f>
        <v>0</v>
      </c>
      <c r="AH79" s="125" t="b">
        <f t="shared" si="26"/>
        <v>0</v>
      </c>
      <c r="AI79" s="55">
        <f t="shared" si="27"/>
        <v>0</v>
      </c>
    </row>
    <row r="80" spans="1:35" ht="30.75" customHeight="1" x14ac:dyDescent="0.25">
      <c r="A80" s="57"/>
      <c r="B80" s="57"/>
      <c r="C80" s="59"/>
      <c r="D80" s="119"/>
      <c r="E80" s="43"/>
      <c r="F80" s="43"/>
      <c r="G80" s="58"/>
      <c r="H80" s="123"/>
      <c r="I80" s="132"/>
      <c r="J80" s="135">
        <f t="shared" si="19"/>
        <v>0</v>
      </c>
      <c r="K80" s="64" t="str">
        <f t="shared" si="14"/>
        <v>0</v>
      </c>
      <c r="L80" s="65" t="str">
        <f t="shared" si="15"/>
        <v>0</v>
      </c>
      <c r="M80" s="55">
        <f>SUMIFS($J:$J,$C:$C,Data!$B$6,$B:$B,$B80)</f>
        <v>0</v>
      </c>
      <c r="N80" s="55">
        <f>SUMIFS($J:$J,$C:$C,Data!$B$7,$B:$B,$B80)</f>
        <v>0</v>
      </c>
      <c r="O80" s="55">
        <f>SUMIFS($J:$J,$C:$C,Data!$B$8,$B:$B,$B80)</f>
        <v>0</v>
      </c>
      <c r="P80" s="55">
        <f t="shared" si="20"/>
        <v>0</v>
      </c>
      <c r="Q80" s="55">
        <f t="shared" si="21"/>
        <v>0</v>
      </c>
      <c r="R80" s="25" t="b">
        <f>AND($L80="A",$C$5=Data!$G$24)</f>
        <v>0</v>
      </c>
      <c r="S80" s="25" t="b">
        <f>AND($L80="A",$C$5=Data!$G$23)</f>
        <v>0</v>
      </c>
      <c r="T80" s="55">
        <f t="shared" si="22"/>
        <v>0</v>
      </c>
      <c r="U80" s="55">
        <f t="shared" si="16"/>
        <v>0</v>
      </c>
      <c r="V80" s="25" t="b">
        <f>AND($L80="B",$C$6=Data!$G$24)</f>
        <v>0</v>
      </c>
      <c r="W80" s="25" t="b">
        <f>AND($L80="B",$C$6=Data!$G$23)</f>
        <v>0</v>
      </c>
      <c r="X80" s="55">
        <f t="shared" si="23"/>
        <v>0</v>
      </c>
      <c r="Y80" s="55">
        <f t="shared" si="17"/>
        <v>0</v>
      </c>
      <c r="Z80" s="25" t="b">
        <f>AND($L80="C",$C$7=Data!$G$24)</f>
        <v>0</v>
      </c>
      <c r="AA80" s="25" t="b">
        <f>AND($L80="C",$C$7=Data!$G$23)</f>
        <v>0</v>
      </c>
      <c r="AB80" s="55">
        <f t="shared" si="24"/>
        <v>0</v>
      </c>
      <c r="AC80" s="55">
        <f t="shared" si="18"/>
        <v>0</v>
      </c>
      <c r="AE80" s="55">
        <f t="shared" si="25"/>
        <v>0</v>
      </c>
      <c r="AG80" s="125" t="b">
        <f>OR(AND($C$5=Data!$G$24,K80="A"),AND($C$6=Data!$G$24,K80="B"),AND($C$7=Data!$G$24,K80="C"))*COUNTIFS(B:B,B80,K:K,K80,B:B,"&lt;&gt;"&amp;"",C:C,"&lt;&gt;"&amp;"")&gt;1</f>
        <v>0</v>
      </c>
      <c r="AH80" s="125" t="b">
        <f t="shared" si="26"/>
        <v>0</v>
      </c>
      <c r="AI80" s="55">
        <f t="shared" si="27"/>
        <v>0</v>
      </c>
    </row>
    <row r="81" spans="1:35" ht="30.75" customHeight="1" x14ac:dyDescent="0.25">
      <c r="A81" s="57"/>
      <c r="B81" s="57"/>
      <c r="C81" s="59"/>
      <c r="D81" s="119"/>
      <c r="E81" s="43"/>
      <c r="F81" s="43"/>
      <c r="G81" s="58"/>
      <c r="H81" s="123"/>
      <c r="I81" s="132"/>
      <c r="J81" s="135">
        <f t="shared" si="19"/>
        <v>0</v>
      </c>
      <c r="K81" s="64" t="str">
        <f t="shared" si="14"/>
        <v>0</v>
      </c>
      <c r="L81" s="65" t="str">
        <f t="shared" si="15"/>
        <v>0</v>
      </c>
      <c r="M81" s="55">
        <f>SUMIFS($J:$J,$C:$C,Data!$B$6,$B:$B,$B81)</f>
        <v>0</v>
      </c>
      <c r="N81" s="55">
        <f>SUMIFS($J:$J,$C:$C,Data!$B$7,$B:$B,$B81)</f>
        <v>0</v>
      </c>
      <c r="O81" s="55">
        <f>SUMIFS($J:$J,$C:$C,Data!$B$8,$B:$B,$B81)</f>
        <v>0</v>
      </c>
      <c r="P81" s="55">
        <f t="shared" si="20"/>
        <v>0</v>
      </c>
      <c r="Q81" s="55">
        <f t="shared" si="21"/>
        <v>0</v>
      </c>
      <c r="R81" s="25" t="b">
        <f>AND($L81="A",$C$5=Data!$G$24)</f>
        <v>0</v>
      </c>
      <c r="S81" s="25" t="b">
        <f>AND($L81="A",$C$5=Data!$G$23)</f>
        <v>0</v>
      </c>
      <c r="T81" s="55">
        <f t="shared" si="22"/>
        <v>0</v>
      </c>
      <c r="U81" s="55">
        <f t="shared" si="16"/>
        <v>0</v>
      </c>
      <c r="V81" s="25" t="b">
        <f>AND($L81="B",$C$6=Data!$G$24)</f>
        <v>0</v>
      </c>
      <c r="W81" s="25" t="b">
        <f>AND($L81="B",$C$6=Data!$G$23)</f>
        <v>0</v>
      </c>
      <c r="X81" s="55">
        <f t="shared" si="23"/>
        <v>0</v>
      </c>
      <c r="Y81" s="55">
        <f t="shared" si="17"/>
        <v>0</v>
      </c>
      <c r="Z81" s="25" t="b">
        <f>AND($L81="C",$C$7=Data!$G$24)</f>
        <v>0</v>
      </c>
      <c r="AA81" s="25" t="b">
        <f>AND($L81="C",$C$7=Data!$G$23)</f>
        <v>0</v>
      </c>
      <c r="AB81" s="55">
        <f t="shared" si="24"/>
        <v>0</v>
      </c>
      <c r="AC81" s="55">
        <f t="shared" si="18"/>
        <v>0</v>
      </c>
      <c r="AE81" s="55">
        <f t="shared" si="25"/>
        <v>0</v>
      </c>
      <c r="AG81" s="125" t="b">
        <f>OR(AND($C$5=Data!$G$24,K81="A"),AND($C$6=Data!$G$24,K81="B"),AND($C$7=Data!$G$24,K81="C"))*COUNTIFS(B:B,B81,K:K,K81,B:B,"&lt;&gt;"&amp;"",C:C,"&lt;&gt;"&amp;"")&gt;1</f>
        <v>0</v>
      </c>
      <c r="AH81" s="125" t="b">
        <f t="shared" si="26"/>
        <v>0</v>
      </c>
      <c r="AI81" s="55">
        <f t="shared" si="27"/>
        <v>0</v>
      </c>
    </row>
    <row r="82" spans="1:35" ht="30.75" customHeight="1" x14ac:dyDescent="0.25">
      <c r="A82" s="57"/>
      <c r="B82" s="57"/>
      <c r="C82" s="59"/>
      <c r="D82" s="119"/>
      <c r="E82" s="43"/>
      <c r="F82" s="43"/>
      <c r="G82" s="58"/>
      <c r="H82" s="123"/>
      <c r="I82" s="132"/>
      <c r="J82" s="135">
        <f t="shared" si="19"/>
        <v>0</v>
      </c>
      <c r="K82" s="64" t="str">
        <f t="shared" si="14"/>
        <v>0</v>
      </c>
      <c r="L82" s="65" t="str">
        <f t="shared" si="15"/>
        <v>0</v>
      </c>
      <c r="M82" s="55">
        <f>SUMIFS($J:$J,$C:$C,Data!$B$6,$B:$B,$B82)</f>
        <v>0</v>
      </c>
      <c r="N82" s="55">
        <f>SUMIFS($J:$J,$C:$C,Data!$B$7,$B:$B,$B82)</f>
        <v>0</v>
      </c>
      <c r="O82" s="55">
        <f>SUMIFS($J:$J,$C:$C,Data!$B$8,$B:$B,$B82)</f>
        <v>0</v>
      </c>
      <c r="P82" s="55">
        <f t="shared" si="20"/>
        <v>0</v>
      </c>
      <c r="Q82" s="55">
        <f t="shared" si="21"/>
        <v>0</v>
      </c>
      <c r="R82" s="25" t="b">
        <f>AND($L82="A",$C$5=Data!$G$24)</f>
        <v>0</v>
      </c>
      <c r="S82" s="25" t="b">
        <f>AND($L82="A",$C$5=Data!$G$23)</f>
        <v>0</v>
      </c>
      <c r="T82" s="55">
        <f t="shared" si="22"/>
        <v>0</v>
      </c>
      <c r="U82" s="55">
        <f t="shared" si="16"/>
        <v>0</v>
      </c>
      <c r="V82" s="25" t="b">
        <f>AND($L82="B",$C$6=Data!$G$24)</f>
        <v>0</v>
      </c>
      <c r="W82" s="25" t="b">
        <f>AND($L82="B",$C$6=Data!$G$23)</f>
        <v>0</v>
      </c>
      <c r="X82" s="55">
        <f t="shared" si="23"/>
        <v>0</v>
      </c>
      <c r="Y82" s="55">
        <f t="shared" si="17"/>
        <v>0</v>
      </c>
      <c r="Z82" s="25" t="b">
        <f>AND($L82="C",$C$7=Data!$G$24)</f>
        <v>0</v>
      </c>
      <c r="AA82" s="25" t="b">
        <f>AND($L82="C",$C$7=Data!$G$23)</f>
        <v>0</v>
      </c>
      <c r="AB82" s="55">
        <f t="shared" si="24"/>
        <v>0</v>
      </c>
      <c r="AC82" s="55">
        <f t="shared" si="18"/>
        <v>0</v>
      </c>
      <c r="AE82" s="55">
        <f t="shared" si="25"/>
        <v>0</v>
      </c>
      <c r="AG82" s="125" t="b">
        <f>OR(AND($C$5=Data!$G$24,K82="A"),AND($C$6=Data!$G$24,K82="B"),AND($C$7=Data!$G$24,K82="C"))*COUNTIFS(B:B,B82,K:K,K82,B:B,"&lt;&gt;"&amp;"",C:C,"&lt;&gt;"&amp;"")&gt;1</f>
        <v>0</v>
      </c>
      <c r="AH82" s="125" t="b">
        <f t="shared" si="26"/>
        <v>0</v>
      </c>
      <c r="AI82" s="55">
        <f t="shared" si="27"/>
        <v>0</v>
      </c>
    </row>
    <row r="83" spans="1:35" ht="30.75" customHeight="1" x14ac:dyDescent="0.25">
      <c r="A83" s="57"/>
      <c r="B83" s="57"/>
      <c r="C83" s="59"/>
      <c r="D83" s="119"/>
      <c r="E83" s="43"/>
      <c r="F83" s="43"/>
      <c r="G83" s="58"/>
      <c r="H83" s="123"/>
      <c r="I83" s="132"/>
      <c r="J83" s="135">
        <f t="shared" si="19"/>
        <v>0</v>
      </c>
      <c r="K83" s="64" t="str">
        <f t="shared" si="14"/>
        <v>0</v>
      </c>
      <c r="L83" s="65" t="str">
        <f t="shared" si="15"/>
        <v>0</v>
      </c>
      <c r="M83" s="55">
        <f>SUMIFS($J:$J,$C:$C,Data!$B$6,$B:$B,$B83)</f>
        <v>0</v>
      </c>
      <c r="N83" s="55">
        <f>SUMIFS($J:$J,$C:$C,Data!$B$7,$B:$B,$B83)</f>
        <v>0</v>
      </c>
      <c r="O83" s="55">
        <f>SUMIFS($J:$J,$C:$C,Data!$B$8,$B:$B,$B83)</f>
        <v>0</v>
      </c>
      <c r="P83" s="55">
        <f t="shared" si="20"/>
        <v>0</v>
      </c>
      <c r="Q83" s="55">
        <f t="shared" si="21"/>
        <v>0</v>
      </c>
      <c r="R83" s="25" t="b">
        <f>AND($L83="A",$C$5=Data!$G$24)</f>
        <v>0</v>
      </c>
      <c r="S83" s="25" t="b">
        <f>AND($L83="A",$C$5=Data!$G$23)</f>
        <v>0</v>
      </c>
      <c r="T83" s="55">
        <f t="shared" si="22"/>
        <v>0</v>
      </c>
      <c r="U83" s="55">
        <f t="shared" si="16"/>
        <v>0</v>
      </c>
      <c r="V83" s="25" t="b">
        <f>AND($L83="B",$C$6=Data!$G$24)</f>
        <v>0</v>
      </c>
      <c r="W83" s="25" t="b">
        <f>AND($L83="B",$C$6=Data!$G$23)</f>
        <v>0</v>
      </c>
      <c r="X83" s="55">
        <f t="shared" si="23"/>
        <v>0</v>
      </c>
      <c r="Y83" s="55">
        <f t="shared" si="17"/>
        <v>0</v>
      </c>
      <c r="Z83" s="25" t="b">
        <f>AND($L83="C",$C$7=Data!$G$24)</f>
        <v>0</v>
      </c>
      <c r="AA83" s="25" t="b">
        <f>AND($L83="C",$C$7=Data!$G$23)</f>
        <v>0</v>
      </c>
      <c r="AB83" s="55">
        <f t="shared" si="24"/>
        <v>0</v>
      </c>
      <c r="AC83" s="55">
        <f t="shared" si="18"/>
        <v>0</v>
      </c>
      <c r="AE83" s="55">
        <f t="shared" si="25"/>
        <v>0</v>
      </c>
      <c r="AG83" s="125" t="b">
        <f>OR(AND($C$5=Data!$G$24,K83="A"),AND($C$6=Data!$G$24,K83="B"),AND($C$7=Data!$G$24,K83="C"))*COUNTIFS(B:B,B83,K:K,K83,B:B,"&lt;&gt;"&amp;"",C:C,"&lt;&gt;"&amp;"")&gt;1</f>
        <v>0</v>
      </c>
      <c r="AH83" s="125" t="b">
        <f t="shared" si="26"/>
        <v>0</v>
      </c>
      <c r="AI83" s="55">
        <f t="shared" si="27"/>
        <v>0</v>
      </c>
    </row>
    <row r="84" spans="1:35" ht="30.75" customHeight="1" x14ac:dyDescent="0.25">
      <c r="A84" s="57"/>
      <c r="B84" s="57"/>
      <c r="C84" s="59"/>
      <c r="D84" s="119"/>
      <c r="E84" s="43"/>
      <c r="F84" s="43"/>
      <c r="G84" s="58"/>
      <c r="H84" s="123"/>
      <c r="I84" s="132"/>
      <c r="J84" s="135">
        <f t="shared" si="19"/>
        <v>0</v>
      </c>
      <c r="K84" s="64" t="str">
        <f t="shared" si="14"/>
        <v>0</v>
      </c>
      <c r="L84" s="65" t="str">
        <f t="shared" si="15"/>
        <v>0</v>
      </c>
      <c r="M84" s="55">
        <f>SUMIFS($J:$J,$C:$C,Data!$B$6,$B:$B,$B84)</f>
        <v>0</v>
      </c>
      <c r="N84" s="55">
        <f>SUMIFS($J:$J,$C:$C,Data!$B$7,$B:$B,$B84)</f>
        <v>0</v>
      </c>
      <c r="O84" s="55">
        <f>SUMIFS($J:$J,$C:$C,Data!$B$8,$B:$B,$B84)</f>
        <v>0</v>
      </c>
      <c r="P84" s="55">
        <f t="shared" si="20"/>
        <v>0</v>
      </c>
      <c r="Q84" s="55">
        <f t="shared" si="21"/>
        <v>0</v>
      </c>
      <c r="R84" s="25" t="b">
        <f>AND($L84="A",$C$5=Data!$G$24)</f>
        <v>0</v>
      </c>
      <c r="S84" s="25" t="b">
        <f>AND($L84="A",$C$5=Data!$G$23)</f>
        <v>0</v>
      </c>
      <c r="T84" s="55">
        <f t="shared" si="22"/>
        <v>0</v>
      </c>
      <c r="U84" s="55">
        <f t="shared" si="16"/>
        <v>0</v>
      </c>
      <c r="V84" s="25" t="b">
        <f>AND($L84="B",$C$6=Data!$G$24)</f>
        <v>0</v>
      </c>
      <c r="W84" s="25" t="b">
        <f>AND($L84="B",$C$6=Data!$G$23)</f>
        <v>0</v>
      </c>
      <c r="X84" s="55">
        <f t="shared" si="23"/>
        <v>0</v>
      </c>
      <c r="Y84" s="55">
        <f t="shared" si="17"/>
        <v>0</v>
      </c>
      <c r="Z84" s="25" t="b">
        <f>AND($L84="C",$C$7=Data!$G$24)</f>
        <v>0</v>
      </c>
      <c r="AA84" s="25" t="b">
        <f>AND($L84="C",$C$7=Data!$G$23)</f>
        <v>0</v>
      </c>
      <c r="AB84" s="55">
        <f t="shared" si="24"/>
        <v>0</v>
      </c>
      <c r="AC84" s="55">
        <f t="shared" si="18"/>
        <v>0</v>
      </c>
      <c r="AE84" s="55">
        <f t="shared" si="25"/>
        <v>0</v>
      </c>
      <c r="AG84" s="125" t="b">
        <f>OR(AND($C$5=Data!$G$24,K84="A"),AND($C$6=Data!$G$24,K84="B"),AND($C$7=Data!$G$24,K84="C"))*COUNTIFS(B:B,B84,K:K,K84,B:B,"&lt;&gt;"&amp;"",C:C,"&lt;&gt;"&amp;"")&gt;1</f>
        <v>0</v>
      </c>
      <c r="AH84" s="125" t="b">
        <f t="shared" si="26"/>
        <v>0</v>
      </c>
      <c r="AI84" s="55">
        <f t="shared" si="27"/>
        <v>0</v>
      </c>
    </row>
    <row r="85" spans="1:35" ht="30.75" customHeight="1" x14ac:dyDescent="0.25">
      <c r="A85" s="57"/>
      <c r="B85" s="57"/>
      <c r="C85" s="59"/>
      <c r="D85" s="119"/>
      <c r="E85" s="43"/>
      <c r="F85" s="43"/>
      <c r="G85" s="58"/>
      <c r="H85" s="123"/>
      <c r="I85" s="132"/>
      <c r="J85" s="135">
        <f t="shared" si="19"/>
        <v>0</v>
      </c>
      <c r="K85" s="64" t="str">
        <f t="shared" si="14"/>
        <v>0</v>
      </c>
      <c r="L85" s="65" t="str">
        <f t="shared" si="15"/>
        <v>0</v>
      </c>
      <c r="M85" s="55">
        <f>SUMIFS($J:$J,$C:$C,Data!$B$6,$B:$B,$B85)</f>
        <v>0</v>
      </c>
      <c r="N85" s="55">
        <f>SUMIFS($J:$J,$C:$C,Data!$B$7,$B:$B,$B85)</f>
        <v>0</v>
      </c>
      <c r="O85" s="55">
        <f>SUMIFS($J:$J,$C:$C,Data!$B$8,$B:$B,$B85)</f>
        <v>0</v>
      </c>
      <c r="P85" s="55">
        <f t="shared" si="20"/>
        <v>0</v>
      </c>
      <c r="Q85" s="55">
        <f t="shared" si="21"/>
        <v>0</v>
      </c>
      <c r="R85" s="25" t="b">
        <f>AND($L85="A",$C$5=Data!$G$24)</f>
        <v>0</v>
      </c>
      <c r="S85" s="25" t="b">
        <f>AND($L85="A",$C$5=Data!$G$23)</f>
        <v>0</v>
      </c>
      <c r="T85" s="55">
        <f t="shared" si="22"/>
        <v>0</v>
      </c>
      <c r="U85" s="55">
        <f t="shared" si="16"/>
        <v>0</v>
      </c>
      <c r="V85" s="25" t="b">
        <f>AND($L85="B",$C$6=Data!$G$24)</f>
        <v>0</v>
      </c>
      <c r="W85" s="25" t="b">
        <f>AND($L85="B",$C$6=Data!$G$23)</f>
        <v>0</v>
      </c>
      <c r="X85" s="55">
        <f t="shared" si="23"/>
        <v>0</v>
      </c>
      <c r="Y85" s="55">
        <f t="shared" si="17"/>
        <v>0</v>
      </c>
      <c r="Z85" s="25" t="b">
        <f>AND($L85="C",$C$7=Data!$G$24)</f>
        <v>0</v>
      </c>
      <c r="AA85" s="25" t="b">
        <f>AND($L85="C",$C$7=Data!$G$23)</f>
        <v>0</v>
      </c>
      <c r="AB85" s="55">
        <f t="shared" si="24"/>
        <v>0</v>
      </c>
      <c r="AC85" s="55">
        <f t="shared" si="18"/>
        <v>0</v>
      </c>
      <c r="AE85" s="55">
        <f t="shared" si="25"/>
        <v>0</v>
      </c>
      <c r="AG85" s="125" t="b">
        <f>OR(AND($C$5=Data!$G$24,K85="A"),AND($C$6=Data!$G$24,K85="B"),AND($C$7=Data!$G$24,K85="C"))*COUNTIFS(B:B,B85,K:K,K85,B:B,"&lt;&gt;"&amp;"",C:C,"&lt;&gt;"&amp;"")&gt;1</f>
        <v>0</v>
      </c>
      <c r="AH85" s="125" t="b">
        <f t="shared" si="26"/>
        <v>0</v>
      </c>
      <c r="AI85" s="55">
        <f t="shared" si="27"/>
        <v>0</v>
      </c>
    </row>
    <row r="86" spans="1:35" ht="30.75" customHeight="1" x14ac:dyDescent="0.25">
      <c r="A86" s="57"/>
      <c r="B86" s="57"/>
      <c r="C86" s="59"/>
      <c r="D86" s="119"/>
      <c r="E86" s="43"/>
      <c r="F86" s="43"/>
      <c r="G86" s="58"/>
      <c r="H86" s="123"/>
      <c r="I86" s="132"/>
      <c r="J86" s="135">
        <f t="shared" si="19"/>
        <v>0</v>
      </c>
      <c r="K86" s="64" t="str">
        <f t="shared" si="14"/>
        <v>0</v>
      </c>
      <c r="L86" s="65" t="str">
        <f t="shared" si="15"/>
        <v>0</v>
      </c>
      <c r="M86" s="55">
        <f>SUMIFS($J:$J,$C:$C,Data!$B$6,$B:$B,$B86)</f>
        <v>0</v>
      </c>
      <c r="N86" s="55">
        <f>SUMIFS($J:$J,$C:$C,Data!$B$7,$B:$B,$B86)</f>
        <v>0</v>
      </c>
      <c r="O86" s="55">
        <f>SUMIFS($J:$J,$C:$C,Data!$B$8,$B:$B,$B86)</f>
        <v>0</v>
      </c>
      <c r="P86" s="55">
        <f t="shared" si="20"/>
        <v>0</v>
      </c>
      <c r="Q86" s="55">
        <f t="shared" si="21"/>
        <v>0</v>
      </c>
      <c r="R86" s="25" t="b">
        <f>AND($L86="A",$C$5=Data!$G$24)</f>
        <v>0</v>
      </c>
      <c r="S86" s="25" t="b">
        <f>AND($L86="A",$C$5=Data!$G$23)</f>
        <v>0</v>
      </c>
      <c r="T86" s="55">
        <f t="shared" si="22"/>
        <v>0</v>
      </c>
      <c r="U86" s="55">
        <f t="shared" si="16"/>
        <v>0</v>
      </c>
      <c r="V86" s="25" t="b">
        <f>AND($L86="B",$C$6=Data!$G$24)</f>
        <v>0</v>
      </c>
      <c r="W86" s="25" t="b">
        <f>AND($L86="B",$C$6=Data!$G$23)</f>
        <v>0</v>
      </c>
      <c r="X86" s="55">
        <f t="shared" si="23"/>
        <v>0</v>
      </c>
      <c r="Y86" s="55">
        <f t="shared" si="17"/>
        <v>0</v>
      </c>
      <c r="Z86" s="25" t="b">
        <f>AND($L86="C",$C$7=Data!$G$24)</f>
        <v>0</v>
      </c>
      <c r="AA86" s="25" t="b">
        <f>AND($L86="C",$C$7=Data!$G$23)</f>
        <v>0</v>
      </c>
      <c r="AB86" s="55">
        <f t="shared" si="24"/>
        <v>0</v>
      </c>
      <c r="AC86" s="55">
        <f t="shared" si="18"/>
        <v>0</v>
      </c>
      <c r="AE86" s="55">
        <f t="shared" si="25"/>
        <v>0</v>
      </c>
      <c r="AG86" s="125" t="b">
        <f>OR(AND($C$5=Data!$G$24,K86="A"),AND($C$6=Data!$G$24,K86="B"),AND($C$7=Data!$G$24,K86="C"))*COUNTIFS(B:B,B86,K:K,K86,B:B,"&lt;&gt;"&amp;"",C:C,"&lt;&gt;"&amp;"")&gt;1</f>
        <v>0</v>
      </c>
      <c r="AH86" s="125" t="b">
        <f t="shared" si="26"/>
        <v>0</v>
      </c>
      <c r="AI86" s="55">
        <f t="shared" si="27"/>
        <v>0</v>
      </c>
    </row>
    <row r="87" spans="1:35" ht="30.75" customHeight="1" x14ac:dyDescent="0.25">
      <c r="A87" s="57"/>
      <c r="B87" s="57"/>
      <c r="C87" s="59"/>
      <c r="D87" s="119"/>
      <c r="E87" s="43"/>
      <c r="F87" s="43"/>
      <c r="G87" s="58"/>
      <c r="H87" s="123"/>
      <c r="I87" s="132"/>
      <c r="J87" s="135">
        <f t="shared" si="19"/>
        <v>0</v>
      </c>
      <c r="K87" s="64" t="str">
        <f t="shared" si="14"/>
        <v>0</v>
      </c>
      <c r="L87" s="65" t="str">
        <f t="shared" si="15"/>
        <v>0</v>
      </c>
      <c r="M87" s="55">
        <f>SUMIFS($J:$J,$C:$C,Data!$B$6,$B:$B,$B87)</f>
        <v>0</v>
      </c>
      <c r="N87" s="55">
        <f>SUMIFS($J:$J,$C:$C,Data!$B$7,$B:$B,$B87)</f>
        <v>0</v>
      </c>
      <c r="O87" s="55">
        <f>SUMIFS($J:$J,$C:$C,Data!$B$8,$B:$B,$B87)</f>
        <v>0</v>
      </c>
      <c r="P87" s="55">
        <f t="shared" si="20"/>
        <v>0</v>
      </c>
      <c r="Q87" s="55">
        <f t="shared" si="21"/>
        <v>0</v>
      </c>
      <c r="R87" s="25" t="b">
        <f>AND($L87="A",$C$5=Data!$G$24)</f>
        <v>0</v>
      </c>
      <c r="S87" s="25" t="b">
        <f>AND($L87="A",$C$5=Data!$G$23)</f>
        <v>0</v>
      </c>
      <c r="T87" s="55">
        <f t="shared" si="22"/>
        <v>0</v>
      </c>
      <c r="U87" s="55">
        <f t="shared" si="16"/>
        <v>0</v>
      </c>
      <c r="V87" s="25" t="b">
        <f>AND($L87="B",$C$6=Data!$G$24)</f>
        <v>0</v>
      </c>
      <c r="W87" s="25" t="b">
        <f>AND($L87="B",$C$6=Data!$G$23)</f>
        <v>0</v>
      </c>
      <c r="X87" s="55">
        <f t="shared" si="23"/>
        <v>0</v>
      </c>
      <c r="Y87" s="55">
        <f t="shared" si="17"/>
        <v>0</v>
      </c>
      <c r="Z87" s="25" t="b">
        <f>AND($L87="C",$C$7=Data!$G$24)</f>
        <v>0</v>
      </c>
      <c r="AA87" s="25" t="b">
        <f>AND($L87="C",$C$7=Data!$G$23)</f>
        <v>0</v>
      </c>
      <c r="AB87" s="55">
        <f t="shared" si="24"/>
        <v>0</v>
      </c>
      <c r="AC87" s="55">
        <f t="shared" si="18"/>
        <v>0</v>
      </c>
      <c r="AE87" s="55">
        <f t="shared" si="25"/>
        <v>0</v>
      </c>
      <c r="AG87" s="125" t="b">
        <f>OR(AND($C$5=Data!$G$24,K87="A"),AND($C$6=Data!$G$24,K87="B"),AND($C$7=Data!$G$24,K87="C"))*COUNTIFS(B:B,B87,K:K,K87,B:B,"&lt;&gt;"&amp;"",C:C,"&lt;&gt;"&amp;"")&gt;1</f>
        <v>0</v>
      </c>
      <c r="AH87" s="125" t="b">
        <f t="shared" si="26"/>
        <v>0</v>
      </c>
      <c r="AI87" s="55">
        <f t="shared" si="27"/>
        <v>0</v>
      </c>
    </row>
    <row r="88" spans="1:35" ht="30.75" customHeight="1" x14ac:dyDescent="0.25">
      <c r="A88" s="57"/>
      <c r="B88" s="57"/>
      <c r="C88" s="59"/>
      <c r="D88" s="119"/>
      <c r="E88" s="43"/>
      <c r="F88" s="43"/>
      <c r="G88" s="58"/>
      <c r="H88" s="123"/>
      <c r="I88" s="132"/>
      <c r="J88" s="135">
        <f t="shared" si="19"/>
        <v>0</v>
      </c>
      <c r="K88" s="64" t="str">
        <f t="shared" si="14"/>
        <v>0</v>
      </c>
      <c r="L88" s="65" t="str">
        <f t="shared" si="15"/>
        <v>0</v>
      </c>
      <c r="M88" s="55">
        <f>SUMIFS($J:$J,$C:$C,Data!$B$6,$B:$B,$B88)</f>
        <v>0</v>
      </c>
      <c r="N88" s="55">
        <f>SUMIFS($J:$J,$C:$C,Data!$B$7,$B:$B,$B88)</f>
        <v>0</v>
      </c>
      <c r="O88" s="55">
        <f>SUMIFS($J:$J,$C:$C,Data!$B$8,$B:$B,$B88)</f>
        <v>0</v>
      </c>
      <c r="P88" s="55">
        <f t="shared" si="20"/>
        <v>0</v>
      </c>
      <c r="Q88" s="55">
        <f t="shared" si="21"/>
        <v>0</v>
      </c>
      <c r="R88" s="25" t="b">
        <f>AND($L88="A",$C$5=Data!$G$24)</f>
        <v>0</v>
      </c>
      <c r="S88" s="25" t="b">
        <f>AND($L88="A",$C$5=Data!$G$23)</f>
        <v>0</v>
      </c>
      <c r="T88" s="55">
        <f t="shared" si="22"/>
        <v>0</v>
      </c>
      <c r="U88" s="55">
        <f t="shared" si="16"/>
        <v>0</v>
      </c>
      <c r="V88" s="25" t="b">
        <f>AND($L88="B",$C$6=Data!$G$24)</f>
        <v>0</v>
      </c>
      <c r="W88" s="25" t="b">
        <f>AND($L88="B",$C$6=Data!$G$23)</f>
        <v>0</v>
      </c>
      <c r="X88" s="55">
        <f t="shared" si="23"/>
        <v>0</v>
      </c>
      <c r="Y88" s="55">
        <f t="shared" si="17"/>
        <v>0</v>
      </c>
      <c r="Z88" s="25" t="b">
        <f>AND($L88="C",$C$7=Data!$G$24)</f>
        <v>0</v>
      </c>
      <c r="AA88" s="25" t="b">
        <f>AND($L88="C",$C$7=Data!$G$23)</f>
        <v>0</v>
      </c>
      <c r="AB88" s="55">
        <f t="shared" si="24"/>
        <v>0</v>
      </c>
      <c r="AC88" s="55">
        <f t="shared" si="18"/>
        <v>0</v>
      </c>
      <c r="AE88" s="55">
        <f t="shared" si="25"/>
        <v>0</v>
      </c>
      <c r="AG88" s="125" t="b">
        <f>OR(AND($C$5=Data!$G$24,K88="A"),AND($C$6=Data!$G$24,K88="B"),AND($C$7=Data!$G$24,K88="C"))*COUNTIFS(B:B,B88,K:K,K88,B:B,"&lt;&gt;"&amp;"",C:C,"&lt;&gt;"&amp;"")&gt;1</f>
        <v>0</v>
      </c>
      <c r="AH88" s="125" t="b">
        <f t="shared" si="26"/>
        <v>0</v>
      </c>
      <c r="AI88" s="55">
        <f t="shared" si="27"/>
        <v>0</v>
      </c>
    </row>
    <row r="89" spans="1:35" ht="30.75" customHeight="1" x14ac:dyDescent="0.25">
      <c r="A89" s="57"/>
      <c r="B89" s="57"/>
      <c r="C89" s="59"/>
      <c r="D89" s="119"/>
      <c r="E89" s="43"/>
      <c r="F89" s="43"/>
      <c r="G89" s="58"/>
      <c r="H89" s="123"/>
      <c r="I89" s="132"/>
      <c r="J89" s="135">
        <f t="shared" si="19"/>
        <v>0</v>
      </c>
      <c r="K89" s="64" t="str">
        <f t="shared" si="14"/>
        <v>0</v>
      </c>
      <c r="L89" s="65" t="str">
        <f t="shared" si="15"/>
        <v>0</v>
      </c>
      <c r="M89" s="55">
        <f>SUMIFS($J:$J,$C:$C,Data!$B$6,$B:$B,$B89)</f>
        <v>0</v>
      </c>
      <c r="N89" s="55">
        <f>SUMIFS($J:$J,$C:$C,Data!$B$7,$B:$B,$B89)</f>
        <v>0</v>
      </c>
      <c r="O89" s="55">
        <f>SUMIFS($J:$J,$C:$C,Data!$B$8,$B:$B,$B89)</f>
        <v>0</v>
      </c>
      <c r="P89" s="55">
        <f t="shared" si="20"/>
        <v>0</v>
      </c>
      <c r="Q89" s="55">
        <f t="shared" si="21"/>
        <v>0</v>
      </c>
      <c r="R89" s="25" t="b">
        <f>AND($L89="A",$C$5=Data!$G$24)</f>
        <v>0</v>
      </c>
      <c r="S89" s="25" t="b">
        <f>AND($L89="A",$C$5=Data!$G$23)</f>
        <v>0</v>
      </c>
      <c r="T89" s="55">
        <f t="shared" si="22"/>
        <v>0</v>
      </c>
      <c r="U89" s="55">
        <f t="shared" si="16"/>
        <v>0</v>
      </c>
      <c r="V89" s="25" t="b">
        <f>AND($L89="B",$C$6=Data!$G$24)</f>
        <v>0</v>
      </c>
      <c r="W89" s="25" t="b">
        <f>AND($L89="B",$C$6=Data!$G$23)</f>
        <v>0</v>
      </c>
      <c r="X89" s="55">
        <f t="shared" si="23"/>
        <v>0</v>
      </c>
      <c r="Y89" s="55">
        <f t="shared" si="17"/>
        <v>0</v>
      </c>
      <c r="Z89" s="25" t="b">
        <f>AND($L89="C",$C$7=Data!$G$24)</f>
        <v>0</v>
      </c>
      <c r="AA89" s="25" t="b">
        <f>AND($L89="C",$C$7=Data!$G$23)</f>
        <v>0</v>
      </c>
      <c r="AB89" s="55">
        <f t="shared" si="24"/>
        <v>0</v>
      </c>
      <c r="AC89" s="55">
        <f t="shared" si="18"/>
        <v>0</v>
      </c>
      <c r="AE89" s="55">
        <f t="shared" si="25"/>
        <v>0</v>
      </c>
      <c r="AG89" s="125" t="b">
        <f>OR(AND($C$5=Data!$G$24,K89="A"),AND($C$6=Data!$G$24,K89="B"),AND($C$7=Data!$G$24,K89="C"))*COUNTIFS(B:B,B89,K:K,K89,B:B,"&lt;&gt;"&amp;"",C:C,"&lt;&gt;"&amp;"")&gt;1</f>
        <v>0</v>
      </c>
      <c r="AH89" s="125" t="b">
        <f t="shared" si="26"/>
        <v>0</v>
      </c>
      <c r="AI89" s="55">
        <f t="shared" si="27"/>
        <v>0</v>
      </c>
    </row>
    <row r="90" spans="1:35" ht="30.75" customHeight="1" x14ac:dyDescent="0.25">
      <c r="A90" s="57"/>
      <c r="B90" s="57"/>
      <c r="C90" s="59"/>
      <c r="D90" s="119"/>
      <c r="E90" s="43"/>
      <c r="F90" s="43"/>
      <c r="G90" s="58"/>
      <c r="H90" s="123"/>
      <c r="I90" s="132"/>
      <c r="J90" s="135">
        <f t="shared" si="19"/>
        <v>0</v>
      </c>
      <c r="K90" s="64" t="str">
        <f t="shared" si="14"/>
        <v>0</v>
      </c>
      <c r="L90" s="65" t="str">
        <f t="shared" si="15"/>
        <v>0</v>
      </c>
      <c r="M90" s="55">
        <f>SUMIFS($J:$J,$C:$C,Data!$B$6,$B:$B,$B90)</f>
        <v>0</v>
      </c>
      <c r="N90" s="55">
        <f>SUMIFS($J:$J,$C:$C,Data!$B$7,$B:$B,$B90)</f>
        <v>0</v>
      </c>
      <c r="O90" s="55">
        <f>SUMIFS($J:$J,$C:$C,Data!$B$8,$B:$B,$B90)</f>
        <v>0</v>
      </c>
      <c r="P90" s="55">
        <f t="shared" si="20"/>
        <v>0</v>
      </c>
      <c r="Q90" s="55">
        <f t="shared" si="21"/>
        <v>0</v>
      </c>
      <c r="R90" s="25" t="b">
        <f>AND($L90="A",$C$5=Data!$G$24)</f>
        <v>0</v>
      </c>
      <c r="S90" s="25" t="b">
        <f>AND($L90="A",$C$5=Data!$G$23)</f>
        <v>0</v>
      </c>
      <c r="T90" s="55">
        <f t="shared" si="22"/>
        <v>0</v>
      </c>
      <c r="U90" s="55">
        <f t="shared" si="16"/>
        <v>0</v>
      </c>
      <c r="V90" s="25" t="b">
        <f>AND($L90="B",$C$6=Data!$G$24)</f>
        <v>0</v>
      </c>
      <c r="W90" s="25" t="b">
        <f>AND($L90="B",$C$6=Data!$G$23)</f>
        <v>0</v>
      </c>
      <c r="X90" s="55">
        <f t="shared" si="23"/>
        <v>0</v>
      </c>
      <c r="Y90" s="55">
        <f t="shared" si="17"/>
        <v>0</v>
      </c>
      <c r="Z90" s="25" t="b">
        <f>AND($L90="C",$C$7=Data!$G$24)</f>
        <v>0</v>
      </c>
      <c r="AA90" s="25" t="b">
        <f>AND($L90="C",$C$7=Data!$G$23)</f>
        <v>0</v>
      </c>
      <c r="AB90" s="55">
        <f t="shared" si="24"/>
        <v>0</v>
      </c>
      <c r="AC90" s="55">
        <f t="shared" si="18"/>
        <v>0</v>
      </c>
      <c r="AE90" s="55">
        <f t="shared" si="25"/>
        <v>0</v>
      </c>
      <c r="AG90" s="125" t="b">
        <f>OR(AND($C$5=Data!$G$24,K90="A"),AND($C$6=Data!$G$24,K90="B"),AND($C$7=Data!$G$24,K90="C"))*COUNTIFS(B:B,B90,K:K,K90,B:B,"&lt;&gt;"&amp;"",C:C,"&lt;&gt;"&amp;"")&gt;1</f>
        <v>0</v>
      </c>
      <c r="AH90" s="125" t="b">
        <f t="shared" si="26"/>
        <v>0</v>
      </c>
      <c r="AI90" s="55">
        <f t="shared" si="27"/>
        <v>0</v>
      </c>
    </row>
    <row r="91" spans="1:35" ht="30.75" customHeight="1" x14ac:dyDescent="0.25">
      <c r="A91" s="57"/>
      <c r="B91" s="57"/>
      <c r="C91" s="59"/>
      <c r="D91" s="119"/>
      <c r="E91" s="43"/>
      <c r="F91" s="43"/>
      <c r="G91" s="58"/>
      <c r="H91" s="123"/>
      <c r="I91" s="132"/>
      <c r="J91" s="135">
        <f t="shared" si="19"/>
        <v>0</v>
      </c>
      <c r="K91" s="64" t="str">
        <f t="shared" si="14"/>
        <v>0</v>
      </c>
      <c r="L91" s="65" t="str">
        <f t="shared" si="15"/>
        <v>0</v>
      </c>
      <c r="M91" s="55">
        <f>SUMIFS($J:$J,$C:$C,Data!$B$6,$B:$B,$B91)</f>
        <v>0</v>
      </c>
      <c r="N91" s="55">
        <f>SUMIFS($J:$J,$C:$C,Data!$B$7,$B:$B,$B91)</f>
        <v>0</v>
      </c>
      <c r="O91" s="55">
        <f>SUMIFS($J:$J,$C:$C,Data!$B$8,$B:$B,$B91)</f>
        <v>0</v>
      </c>
      <c r="P91" s="55">
        <f t="shared" si="20"/>
        <v>0</v>
      </c>
      <c r="Q91" s="55">
        <f t="shared" si="21"/>
        <v>0</v>
      </c>
      <c r="R91" s="25" t="b">
        <f>AND($L91="A",$C$5=Data!$G$24)</f>
        <v>0</v>
      </c>
      <c r="S91" s="25" t="b">
        <f>AND($L91="A",$C$5=Data!$G$23)</f>
        <v>0</v>
      </c>
      <c r="T91" s="55">
        <f t="shared" si="22"/>
        <v>0</v>
      </c>
      <c r="U91" s="55">
        <f t="shared" si="16"/>
        <v>0</v>
      </c>
      <c r="V91" s="25" t="b">
        <f>AND($L91="B",$C$6=Data!$G$24)</f>
        <v>0</v>
      </c>
      <c r="W91" s="25" t="b">
        <f>AND($L91="B",$C$6=Data!$G$23)</f>
        <v>0</v>
      </c>
      <c r="X91" s="55">
        <f t="shared" si="23"/>
        <v>0</v>
      </c>
      <c r="Y91" s="55">
        <f t="shared" si="17"/>
        <v>0</v>
      </c>
      <c r="Z91" s="25" t="b">
        <f>AND($L91="C",$C$7=Data!$G$24)</f>
        <v>0</v>
      </c>
      <c r="AA91" s="25" t="b">
        <f>AND($L91="C",$C$7=Data!$G$23)</f>
        <v>0</v>
      </c>
      <c r="AB91" s="55">
        <f t="shared" si="24"/>
        <v>0</v>
      </c>
      <c r="AC91" s="55">
        <f t="shared" si="18"/>
        <v>0</v>
      </c>
      <c r="AE91" s="55">
        <f t="shared" si="25"/>
        <v>0</v>
      </c>
      <c r="AG91" s="125" t="b">
        <f>OR(AND($C$5=Data!$G$24,K91="A"),AND($C$6=Data!$G$24,K91="B"),AND($C$7=Data!$G$24,K91="C"))*COUNTIFS(B:B,B91,K:K,K91,B:B,"&lt;&gt;"&amp;"",C:C,"&lt;&gt;"&amp;"")&gt;1</f>
        <v>0</v>
      </c>
      <c r="AH91" s="125" t="b">
        <f t="shared" si="26"/>
        <v>0</v>
      </c>
      <c r="AI91" s="55">
        <f t="shared" si="27"/>
        <v>0</v>
      </c>
    </row>
    <row r="92" spans="1:35" ht="30.75" customHeight="1" x14ac:dyDescent="0.25">
      <c r="A92" s="57"/>
      <c r="B92" s="57"/>
      <c r="C92" s="59"/>
      <c r="D92" s="119"/>
      <c r="E92" s="43"/>
      <c r="F92" s="43"/>
      <c r="G92" s="58"/>
      <c r="H92" s="123"/>
      <c r="I92" s="132"/>
      <c r="J92" s="135">
        <f t="shared" si="19"/>
        <v>0</v>
      </c>
      <c r="K92" s="64" t="str">
        <f t="shared" si="14"/>
        <v>0</v>
      </c>
      <c r="L92" s="65" t="str">
        <f t="shared" si="15"/>
        <v>0</v>
      </c>
      <c r="M92" s="55">
        <f>SUMIFS($J:$J,$C:$C,Data!$B$6,$B:$B,$B92)</f>
        <v>0</v>
      </c>
      <c r="N92" s="55">
        <f>SUMIFS($J:$J,$C:$C,Data!$B$7,$B:$B,$B92)</f>
        <v>0</v>
      </c>
      <c r="O92" s="55">
        <f>SUMIFS($J:$J,$C:$C,Data!$B$8,$B:$B,$B92)</f>
        <v>0</v>
      </c>
      <c r="P92" s="55">
        <f t="shared" si="20"/>
        <v>0</v>
      </c>
      <c r="Q92" s="55">
        <f t="shared" si="21"/>
        <v>0</v>
      </c>
      <c r="R92" s="25" t="b">
        <f>AND($L92="A",$C$5=Data!$G$24)</f>
        <v>0</v>
      </c>
      <c r="S92" s="25" t="b">
        <f>AND($L92="A",$C$5=Data!$G$23)</f>
        <v>0</v>
      </c>
      <c r="T92" s="55">
        <f t="shared" si="22"/>
        <v>0</v>
      </c>
      <c r="U92" s="55">
        <f t="shared" si="16"/>
        <v>0</v>
      </c>
      <c r="V92" s="25" t="b">
        <f>AND($L92="B",$C$6=Data!$G$24)</f>
        <v>0</v>
      </c>
      <c r="W92" s="25" t="b">
        <f>AND($L92="B",$C$6=Data!$G$23)</f>
        <v>0</v>
      </c>
      <c r="X92" s="55">
        <f t="shared" si="23"/>
        <v>0</v>
      </c>
      <c r="Y92" s="55">
        <f t="shared" si="17"/>
        <v>0</v>
      </c>
      <c r="Z92" s="25" t="b">
        <f>AND($L92="C",$C$7=Data!$G$24)</f>
        <v>0</v>
      </c>
      <c r="AA92" s="25" t="b">
        <f>AND($L92="C",$C$7=Data!$G$23)</f>
        <v>0</v>
      </c>
      <c r="AB92" s="55">
        <f t="shared" si="24"/>
        <v>0</v>
      </c>
      <c r="AC92" s="55">
        <f t="shared" si="18"/>
        <v>0</v>
      </c>
      <c r="AE92" s="55">
        <f t="shared" si="25"/>
        <v>0</v>
      </c>
      <c r="AG92" s="125" t="b">
        <f>OR(AND($C$5=Data!$G$24,K92="A"),AND($C$6=Data!$G$24,K92="B"),AND($C$7=Data!$G$24,K92="C"))*COUNTIFS(B:B,B92,K:K,K92,B:B,"&lt;&gt;"&amp;"",C:C,"&lt;&gt;"&amp;"")&gt;1</f>
        <v>0</v>
      </c>
      <c r="AH92" s="125" t="b">
        <f t="shared" si="26"/>
        <v>0</v>
      </c>
      <c r="AI92" s="55">
        <f t="shared" si="27"/>
        <v>0</v>
      </c>
    </row>
    <row r="93" spans="1:35" ht="30.75" customHeight="1" x14ac:dyDescent="0.25">
      <c r="A93" s="57"/>
      <c r="B93" s="57"/>
      <c r="C93" s="59"/>
      <c r="D93" s="119"/>
      <c r="E93" s="43"/>
      <c r="F93" s="43"/>
      <c r="G93" s="58"/>
      <c r="H93" s="123"/>
      <c r="I93" s="132"/>
      <c r="J93" s="135">
        <f t="shared" si="19"/>
        <v>0</v>
      </c>
      <c r="K93" s="64" t="str">
        <f t="shared" si="14"/>
        <v>0</v>
      </c>
      <c r="L93" s="65" t="str">
        <f t="shared" si="15"/>
        <v>0</v>
      </c>
      <c r="M93" s="55">
        <f>SUMIFS($J:$J,$C:$C,Data!$B$6,$B:$B,$B93)</f>
        <v>0</v>
      </c>
      <c r="N93" s="55">
        <f>SUMIFS($J:$J,$C:$C,Data!$B$7,$B:$B,$B93)</f>
        <v>0</v>
      </c>
      <c r="O93" s="55">
        <f>SUMIFS($J:$J,$C:$C,Data!$B$8,$B:$B,$B93)</f>
        <v>0</v>
      </c>
      <c r="P93" s="55">
        <f t="shared" si="20"/>
        <v>0</v>
      </c>
      <c r="Q93" s="55">
        <f t="shared" si="21"/>
        <v>0</v>
      </c>
      <c r="R93" s="25" t="b">
        <f>AND($L93="A",$C$5=Data!$G$24)</f>
        <v>0</v>
      </c>
      <c r="S93" s="25" t="b">
        <f>AND($L93="A",$C$5=Data!$G$23)</f>
        <v>0</v>
      </c>
      <c r="T93" s="55">
        <f t="shared" si="22"/>
        <v>0</v>
      </c>
      <c r="U93" s="55">
        <f t="shared" si="16"/>
        <v>0</v>
      </c>
      <c r="V93" s="25" t="b">
        <f>AND($L93="B",$C$6=Data!$G$24)</f>
        <v>0</v>
      </c>
      <c r="W93" s="25" t="b">
        <f>AND($L93="B",$C$6=Data!$G$23)</f>
        <v>0</v>
      </c>
      <c r="X93" s="55">
        <f t="shared" si="23"/>
        <v>0</v>
      </c>
      <c r="Y93" s="55">
        <f t="shared" si="17"/>
        <v>0</v>
      </c>
      <c r="Z93" s="25" t="b">
        <f>AND($L93="C",$C$7=Data!$G$24)</f>
        <v>0</v>
      </c>
      <c r="AA93" s="25" t="b">
        <f>AND($L93="C",$C$7=Data!$G$23)</f>
        <v>0</v>
      </c>
      <c r="AB93" s="55">
        <f t="shared" si="24"/>
        <v>0</v>
      </c>
      <c r="AC93" s="55">
        <f t="shared" si="18"/>
        <v>0</v>
      </c>
      <c r="AE93" s="55">
        <f t="shared" si="25"/>
        <v>0</v>
      </c>
      <c r="AG93" s="125" t="b">
        <f>OR(AND($C$5=Data!$G$24,K93="A"),AND($C$6=Data!$G$24,K93="B"),AND($C$7=Data!$G$24,K93="C"))*COUNTIFS(B:B,B93,K:K,K93,B:B,"&lt;&gt;"&amp;"",C:C,"&lt;&gt;"&amp;"")&gt;1</f>
        <v>0</v>
      </c>
      <c r="AH93" s="125" t="b">
        <f t="shared" si="26"/>
        <v>0</v>
      </c>
      <c r="AI93" s="55">
        <f t="shared" si="27"/>
        <v>0</v>
      </c>
    </row>
    <row r="94" spans="1:35" ht="30.75" customHeight="1" x14ac:dyDescent="0.25">
      <c r="A94" s="57"/>
      <c r="B94" s="57"/>
      <c r="C94" s="59"/>
      <c r="D94" s="119"/>
      <c r="E94" s="43"/>
      <c r="F94" s="43"/>
      <c r="G94" s="58"/>
      <c r="H94" s="123"/>
      <c r="I94" s="132"/>
      <c r="J94" s="135">
        <f t="shared" si="19"/>
        <v>0</v>
      </c>
      <c r="K94" s="64" t="str">
        <f t="shared" si="14"/>
        <v>0</v>
      </c>
      <c r="L94" s="65" t="str">
        <f t="shared" si="15"/>
        <v>0</v>
      </c>
      <c r="M94" s="55">
        <f>SUMIFS($J:$J,$C:$C,Data!$B$6,$B:$B,$B94)</f>
        <v>0</v>
      </c>
      <c r="N94" s="55">
        <f>SUMIFS($J:$J,$C:$C,Data!$B$7,$B:$B,$B94)</f>
        <v>0</v>
      </c>
      <c r="O94" s="55">
        <f>SUMIFS($J:$J,$C:$C,Data!$B$8,$B:$B,$B94)</f>
        <v>0</v>
      </c>
      <c r="P94" s="55">
        <f t="shared" si="20"/>
        <v>0</v>
      </c>
      <c r="Q94" s="55">
        <f t="shared" si="21"/>
        <v>0</v>
      </c>
      <c r="R94" s="25" t="b">
        <f>AND($L94="A",$C$5=Data!$G$24)</f>
        <v>0</v>
      </c>
      <c r="S94" s="25" t="b">
        <f>AND($L94="A",$C$5=Data!$G$23)</f>
        <v>0</v>
      </c>
      <c r="T94" s="55">
        <f t="shared" si="22"/>
        <v>0</v>
      </c>
      <c r="U94" s="55">
        <f t="shared" si="16"/>
        <v>0</v>
      </c>
      <c r="V94" s="25" t="b">
        <f>AND($L94="B",$C$6=Data!$G$24)</f>
        <v>0</v>
      </c>
      <c r="W94" s="25" t="b">
        <f>AND($L94="B",$C$6=Data!$G$23)</f>
        <v>0</v>
      </c>
      <c r="X94" s="55">
        <f t="shared" si="23"/>
        <v>0</v>
      </c>
      <c r="Y94" s="55">
        <f t="shared" si="17"/>
        <v>0</v>
      </c>
      <c r="Z94" s="25" t="b">
        <f>AND($L94="C",$C$7=Data!$G$24)</f>
        <v>0</v>
      </c>
      <c r="AA94" s="25" t="b">
        <f>AND($L94="C",$C$7=Data!$G$23)</f>
        <v>0</v>
      </c>
      <c r="AB94" s="55">
        <f t="shared" si="24"/>
        <v>0</v>
      </c>
      <c r="AC94" s="55">
        <f t="shared" si="18"/>
        <v>0</v>
      </c>
      <c r="AE94" s="55">
        <f t="shared" si="25"/>
        <v>0</v>
      </c>
      <c r="AG94" s="125" t="b">
        <f>OR(AND($C$5=Data!$G$24,K94="A"),AND($C$6=Data!$G$24,K94="B"),AND($C$7=Data!$G$24,K94="C"))*COUNTIFS(B:B,B94,K:K,K94,B:B,"&lt;&gt;"&amp;"",C:C,"&lt;&gt;"&amp;"")&gt;1</f>
        <v>0</v>
      </c>
      <c r="AH94" s="125" t="b">
        <f t="shared" si="26"/>
        <v>0</v>
      </c>
      <c r="AI94" s="55">
        <f t="shared" si="27"/>
        <v>0</v>
      </c>
    </row>
    <row r="95" spans="1:35" ht="30.75" customHeight="1" x14ac:dyDescent="0.25">
      <c r="A95" s="57"/>
      <c r="B95" s="57"/>
      <c r="C95" s="59"/>
      <c r="D95" s="119"/>
      <c r="E95" s="43"/>
      <c r="F95" s="43"/>
      <c r="G95" s="58"/>
      <c r="H95" s="123"/>
      <c r="I95" s="132"/>
      <c r="J95" s="135">
        <f t="shared" si="19"/>
        <v>0</v>
      </c>
      <c r="K95" s="64" t="str">
        <f t="shared" si="14"/>
        <v>0</v>
      </c>
      <c r="L95" s="65" t="str">
        <f t="shared" si="15"/>
        <v>0</v>
      </c>
      <c r="M95" s="55">
        <f>SUMIFS($J:$J,$C:$C,Data!$B$6,$B:$B,$B95)</f>
        <v>0</v>
      </c>
      <c r="N95" s="55">
        <f>SUMIFS($J:$J,$C:$C,Data!$B$7,$B:$B,$B95)</f>
        <v>0</v>
      </c>
      <c r="O95" s="55">
        <f>SUMIFS($J:$J,$C:$C,Data!$B$8,$B:$B,$B95)</f>
        <v>0</v>
      </c>
      <c r="P95" s="55">
        <f t="shared" si="20"/>
        <v>0</v>
      </c>
      <c r="Q95" s="55">
        <f t="shared" si="21"/>
        <v>0</v>
      </c>
      <c r="R95" s="25" t="b">
        <f>AND($L95="A",$C$5=Data!$G$24)</f>
        <v>0</v>
      </c>
      <c r="S95" s="25" t="b">
        <f>AND($L95="A",$C$5=Data!$G$23)</f>
        <v>0</v>
      </c>
      <c r="T95" s="55">
        <f t="shared" si="22"/>
        <v>0</v>
      </c>
      <c r="U95" s="55">
        <f t="shared" si="16"/>
        <v>0</v>
      </c>
      <c r="V95" s="25" t="b">
        <f>AND($L95="B",$C$6=Data!$G$24)</f>
        <v>0</v>
      </c>
      <c r="W95" s="25" t="b">
        <f>AND($L95="B",$C$6=Data!$G$23)</f>
        <v>0</v>
      </c>
      <c r="X95" s="55">
        <f t="shared" si="23"/>
        <v>0</v>
      </c>
      <c r="Y95" s="55">
        <f t="shared" si="17"/>
        <v>0</v>
      </c>
      <c r="Z95" s="25" t="b">
        <f>AND($L95="C",$C$7=Data!$G$24)</f>
        <v>0</v>
      </c>
      <c r="AA95" s="25" t="b">
        <f>AND($L95="C",$C$7=Data!$G$23)</f>
        <v>0</v>
      </c>
      <c r="AB95" s="55">
        <f t="shared" si="24"/>
        <v>0</v>
      </c>
      <c r="AC95" s="55">
        <f t="shared" si="18"/>
        <v>0</v>
      </c>
      <c r="AE95" s="55">
        <f t="shared" si="25"/>
        <v>0</v>
      </c>
      <c r="AG95" s="125" t="b">
        <f>OR(AND($C$5=Data!$G$24,K95="A"),AND($C$6=Data!$G$24,K95="B"),AND($C$7=Data!$G$24,K95="C"))*COUNTIFS(B:B,B95,K:K,K95,B:B,"&lt;&gt;"&amp;"",C:C,"&lt;&gt;"&amp;"")&gt;1</f>
        <v>0</v>
      </c>
      <c r="AH95" s="125" t="b">
        <f t="shared" si="26"/>
        <v>0</v>
      </c>
      <c r="AI95" s="55">
        <f t="shared" si="27"/>
        <v>0</v>
      </c>
    </row>
    <row r="96" spans="1:35" ht="30.75" customHeight="1" x14ac:dyDescent="0.25">
      <c r="A96" s="57"/>
      <c r="B96" s="57"/>
      <c r="C96" s="59"/>
      <c r="D96" s="119"/>
      <c r="E96" s="43"/>
      <c r="F96" s="43"/>
      <c r="G96" s="58"/>
      <c r="H96" s="123"/>
      <c r="I96" s="132"/>
      <c r="J96" s="135">
        <f t="shared" si="19"/>
        <v>0</v>
      </c>
      <c r="K96" s="64" t="str">
        <f t="shared" si="14"/>
        <v>0</v>
      </c>
      <c r="L96" s="65" t="str">
        <f t="shared" si="15"/>
        <v>0</v>
      </c>
      <c r="M96" s="55">
        <f>SUMIFS($J:$J,$C:$C,Data!$B$6,$B:$B,$B96)</f>
        <v>0</v>
      </c>
      <c r="N96" s="55">
        <f>SUMIFS($J:$J,$C:$C,Data!$B$7,$B:$B,$B96)</f>
        <v>0</v>
      </c>
      <c r="O96" s="55">
        <f>SUMIFS($J:$J,$C:$C,Data!$B$8,$B:$B,$B96)</f>
        <v>0</v>
      </c>
      <c r="P96" s="55">
        <f t="shared" si="20"/>
        <v>0</v>
      </c>
      <c r="Q96" s="55">
        <f t="shared" si="21"/>
        <v>0</v>
      </c>
      <c r="R96" s="25" t="b">
        <f>AND($L96="A",$C$5=Data!$G$24)</f>
        <v>0</v>
      </c>
      <c r="S96" s="25" t="b">
        <f>AND($L96="A",$C$5=Data!$G$23)</f>
        <v>0</v>
      </c>
      <c r="T96" s="55">
        <f t="shared" si="22"/>
        <v>0</v>
      </c>
      <c r="U96" s="55">
        <f t="shared" si="16"/>
        <v>0</v>
      </c>
      <c r="V96" s="25" t="b">
        <f>AND($L96="B",$C$6=Data!$G$24)</f>
        <v>0</v>
      </c>
      <c r="W96" s="25" t="b">
        <f>AND($L96="B",$C$6=Data!$G$23)</f>
        <v>0</v>
      </c>
      <c r="X96" s="55">
        <f t="shared" si="23"/>
        <v>0</v>
      </c>
      <c r="Y96" s="55">
        <f t="shared" si="17"/>
        <v>0</v>
      </c>
      <c r="Z96" s="25" t="b">
        <f>AND($L96="C",$C$7=Data!$G$24)</f>
        <v>0</v>
      </c>
      <c r="AA96" s="25" t="b">
        <f>AND($L96="C",$C$7=Data!$G$23)</f>
        <v>0</v>
      </c>
      <c r="AB96" s="55">
        <f t="shared" si="24"/>
        <v>0</v>
      </c>
      <c r="AC96" s="55">
        <f t="shared" si="18"/>
        <v>0</v>
      </c>
      <c r="AE96" s="55">
        <f t="shared" si="25"/>
        <v>0</v>
      </c>
      <c r="AG96" s="125" t="b">
        <f>OR(AND($C$5=Data!$G$24,K96="A"),AND($C$6=Data!$G$24,K96="B"),AND($C$7=Data!$G$24,K96="C"))*COUNTIFS(B:B,B96,K:K,K96,B:B,"&lt;&gt;"&amp;"",C:C,"&lt;&gt;"&amp;"")&gt;1</f>
        <v>0</v>
      </c>
      <c r="AH96" s="125" t="b">
        <f t="shared" si="26"/>
        <v>0</v>
      </c>
      <c r="AI96" s="55">
        <f t="shared" si="27"/>
        <v>0</v>
      </c>
    </row>
    <row r="97" spans="1:35" ht="30.75" customHeight="1" x14ac:dyDescent="0.25">
      <c r="A97" s="57"/>
      <c r="B97" s="57"/>
      <c r="C97" s="59"/>
      <c r="D97" s="119"/>
      <c r="E97" s="43"/>
      <c r="F97" s="43"/>
      <c r="G97" s="58"/>
      <c r="H97" s="123"/>
      <c r="I97" s="132"/>
      <c r="J97" s="135">
        <f t="shared" si="19"/>
        <v>0</v>
      </c>
      <c r="K97" s="64" t="str">
        <f t="shared" si="14"/>
        <v>0</v>
      </c>
      <c r="L97" s="65" t="str">
        <f t="shared" si="15"/>
        <v>0</v>
      </c>
      <c r="M97" s="55">
        <f>SUMIFS($J:$J,$C:$C,Data!$B$6,$B:$B,$B97)</f>
        <v>0</v>
      </c>
      <c r="N97" s="55">
        <f>SUMIFS($J:$J,$C:$C,Data!$B$7,$B:$B,$B97)</f>
        <v>0</v>
      </c>
      <c r="O97" s="55">
        <f>SUMIFS($J:$J,$C:$C,Data!$B$8,$B:$B,$B97)</f>
        <v>0</v>
      </c>
      <c r="P97" s="55">
        <f t="shared" si="20"/>
        <v>0</v>
      </c>
      <c r="Q97" s="55">
        <f t="shared" si="21"/>
        <v>0</v>
      </c>
      <c r="R97" s="25" t="b">
        <f>AND($L97="A",$C$5=Data!$G$24)</f>
        <v>0</v>
      </c>
      <c r="S97" s="25" t="b">
        <f>AND($L97="A",$C$5=Data!$G$23)</f>
        <v>0</v>
      </c>
      <c r="T97" s="55">
        <f t="shared" si="22"/>
        <v>0</v>
      </c>
      <c r="U97" s="55">
        <f t="shared" si="16"/>
        <v>0</v>
      </c>
      <c r="V97" s="25" t="b">
        <f>AND($L97="B",$C$6=Data!$G$24)</f>
        <v>0</v>
      </c>
      <c r="W97" s="25" t="b">
        <f>AND($L97="B",$C$6=Data!$G$23)</f>
        <v>0</v>
      </c>
      <c r="X97" s="55">
        <f t="shared" si="23"/>
        <v>0</v>
      </c>
      <c r="Y97" s="55">
        <f t="shared" si="17"/>
        <v>0</v>
      </c>
      <c r="Z97" s="25" t="b">
        <f>AND($L97="C",$C$7=Data!$G$24)</f>
        <v>0</v>
      </c>
      <c r="AA97" s="25" t="b">
        <f>AND($L97="C",$C$7=Data!$G$23)</f>
        <v>0</v>
      </c>
      <c r="AB97" s="55">
        <f t="shared" si="24"/>
        <v>0</v>
      </c>
      <c r="AC97" s="55">
        <f t="shared" si="18"/>
        <v>0</v>
      </c>
      <c r="AE97" s="55">
        <f t="shared" si="25"/>
        <v>0</v>
      </c>
      <c r="AG97" s="125" t="b">
        <f>OR(AND($C$5=Data!$G$24,K97="A"),AND($C$6=Data!$G$24,K97="B"),AND($C$7=Data!$G$24,K97="C"))*COUNTIFS(B:B,B97,K:K,K97,B:B,"&lt;&gt;"&amp;"",C:C,"&lt;&gt;"&amp;"")&gt;1</f>
        <v>0</v>
      </c>
      <c r="AH97" s="125" t="b">
        <f t="shared" si="26"/>
        <v>0</v>
      </c>
      <c r="AI97" s="55">
        <f t="shared" si="27"/>
        <v>0</v>
      </c>
    </row>
    <row r="98" spans="1:35" ht="30.75" customHeight="1" x14ac:dyDescent="0.25">
      <c r="A98" s="57"/>
      <c r="B98" s="57"/>
      <c r="C98" s="59"/>
      <c r="D98" s="119"/>
      <c r="E98" s="43"/>
      <c r="F98" s="43"/>
      <c r="G98" s="58"/>
      <c r="H98" s="123"/>
      <c r="I98" s="132"/>
      <c r="J98" s="135">
        <f t="shared" si="19"/>
        <v>0</v>
      </c>
      <c r="K98" s="64" t="str">
        <f t="shared" si="14"/>
        <v>0</v>
      </c>
      <c r="L98" s="65" t="str">
        <f t="shared" si="15"/>
        <v>0</v>
      </c>
      <c r="M98" s="55">
        <f>SUMIFS($J:$J,$C:$C,Data!$B$6,$B:$B,$B98)</f>
        <v>0</v>
      </c>
      <c r="N98" s="55">
        <f>SUMIFS($J:$J,$C:$C,Data!$B$7,$B:$B,$B98)</f>
        <v>0</v>
      </c>
      <c r="O98" s="55">
        <f>SUMIFS($J:$J,$C:$C,Data!$B$8,$B:$B,$B98)</f>
        <v>0</v>
      </c>
      <c r="P98" s="55">
        <f t="shared" si="20"/>
        <v>0</v>
      </c>
      <c r="Q98" s="55">
        <f t="shared" si="21"/>
        <v>0</v>
      </c>
      <c r="R98" s="25" t="b">
        <f>AND($L98="A",$C$5=Data!$G$24)</f>
        <v>0</v>
      </c>
      <c r="S98" s="25" t="b">
        <f>AND($L98="A",$C$5=Data!$G$23)</f>
        <v>0</v>
      </c>
      <c r="T98" s="55">
        <f t="shared" si="22"/>
        <v>0</v>
      </c>
      <c r="U98" s="55">
        <f t="shared" si="16"/>
        <v>0</v>
      </c>
      <c r="V98" s="25" t="b">
        <f>AND($L98="B",$C$6=Data!$G$24)</f>
        <v>0</v>
      </c>
      <c r="W98" s="25" t="b">
        <f>AND($L98="B",$C$6=Data!$G$23)</f>
        <v>0</v>
      </c>
      <c r="X98" s="55">
        <f t="shared" si="23"/>
        <v>0</v>
      </c>
      <c r="Y98" s="55">
        <f t="shared" si="17"/>
        <v>0</v>
      </c>
      <c r="Z98" s="25" t="b">
        <f>AND($L98="C",$C$7=Data!$G$24)</f>
        <v>0</v>
      </c>
      <c r="AA98" s="25" t="b">
        <f>AND($L98="C",$C$7=Data!$G$23)</f>
        <v>0</v>
      </c>
      <c r="AB98" s="55">
        <f t="shared" si="24"/>
        <v>0</v>
      </c>
      <c r="AC98" s="55">
        <f t="shared" si="18"/>
        <v>0</v>
      </c>
      <c r="AE98" s="55">
        <f t="shared" si="25"/>
        <v>0</v>
      </c>
      <c r="AG98" s="125" t="b">
        <f>OR(AND($C$5=Data!$G$24,K98="A"),AND($C$6=Data!$G$24,K98="B"),AND($C$7=Data!$G$24,K98="C"))*COUNTIFS(B:B,B98,K:K,K98,B:B,"&lt;&gt;"&amp;"",C:C,"&lt;&gt;"&amp;"")&gt;1</f>
        <v>0</v>
      </c>
      <c r="AH98" s="125" t="b">
        <f t="shared" si="26"/>
        <v>0</v>
      </c>
      <c r="AI98" s="55">
        <f t="shared" si="27"/>
        <v>0</v>
      </c>
    </row>
    <row r="99" spans="1:35" ht="30.75" customHeight="1" x14ac:dyDescent="0.25">
      <c r="A99" s="57"/>
      <c r="B99" s="57"/>
      <c r="C99" s="59"/>
      <c r="D99" s="119"/>
      <c r="E99" s="43"/>
      <c r="F99" s="43"/>
      <c r="G99" s="58"/>
      <c r="H99" s="123"/>
      <c r="I99" s="132"/>
      <c r="J99" s="135">
        <f t="shared" si="19"/>
        <v>0</v>
      </c>
      <c r="K99" s="64" t="str">
        <f t="shared" si="14"/>
        <v>0</v>
      </c>
      <c r="L99" s="65" t="str">
        <f t="shared" si="15"/>
        <v>0</v>
      </c>
      <c r="M99" s="55">
        <f>SUMIFS($J:$J,$C:$C,Data!$B$6,$B:$B,$B99)</f>
        <v>0</v>
      </c>
      <c r="N99" s="55">
        <f>SUMIFS($J:$J,$C:$C,Data!$B$7,$B:$B,$B99)</f>
        <v>0</v>
      </c>
      <c r="O99" s="55">
        <f>SUMIFS($J:$J,$C:$C,Data!$B$8,$B:$B,$B99)</f>
        <v>0</v>
      </c>
      <c r="P99" s="55">
        <f t="shared" si="20"/>
        <v>0</v>
      </c>
      <c r="Q99" s="55">
        <f t="shared" si="21"/>
        <v>0</v>
      </c>
      <c r="R99" s="25" t="b">
        <f>AND($L99="A",$C$5=Data!$G$24)</f>
        <v>0</v>
      </c>
      <c r="S99" s="25" t="b">
        <f>AND($L99="A",$C$5=Data!$G$23)</f>
        <v>0</v>
      </c>
      <c r="T99" s="55">
        <f t="shared" si="22"/>
        <v>0</v>
      </c>
      <c r="U99" s="55">
        <f t="shared" si="16"/>
        <v>0</v>
      </c>
      <c r="V99" s="25" t="b">
        <f>AND($L99="B",$C$6=Data!$G$24)</f>
        <v>0</v>
      </c>
      <c r="W99" s="25" t="b">
        <f>AND($L99="B",$C$6=Data!$G$23)</f>
        <v>0</v>
      </c>
      <c r="X99" s="55">
        <f t="shared" si="23"/>
        <v>0</v>
      </c>
      <c r="Y99" s="55">
        <f t="shared" si="17"/>
        <v>0</v>
      </c>
      <c r="Z99" s="25" t="b">
        <f>AND($L99="C",$C$7=Data!$G$24)</f>
        <v>0</v>
      </c>
      <c r="AA99" s="25" t="b">
        <f>AND($L99="C",$C$7=Data!$G$23)</f>
        <v>0</v>
      </c>
      <c r="AB99" s="55">
        <f t="shared" si="24"/>
        <v>0</v>
      </c>
      <c r="AC99" s="55">
        <f t="shared" si="18"/>
        <v>0</v>
      </c>
      <c r="AE99" s="55">
        <f t="shared" si="25"/>
        <v>0</v>
      </c>
      <c r="AG99" s="125" t="b">
        <f>OR(AND($C$5=Data!$G$24,K99="A"),AND($C$6=Data!$G$24,K99="B"),AND($C$7=Data!$G$24,K99="C"))*COUNTIFS(B:B,B99,K:K,K99,B:B,"&lt;&gt;"&amp;"",C:C,"&lt;&gt;"&amp;"")&gt;1</f>
        <v>0</v>
      </c>
      <c r="AH99" s="125" t="b">
        <f t="shared" si="26"/>
        <v>0</v>
      </c>
      <c r="AI99" s="55">
        <f t="shared" si="27"/>
        <v>0</v>
      </c>
    </row>
    <row r="100" spans="1:35" ht="30.75" customHeight="1" x14ac:dyDescent="0.25">
      <c r="A100" s="57"/>
      <c r="B100" s="57"/>
      <c r="C100" s="59"/>
      <c r="D100" s="119"/>
      <c r="E100" s="43"/>
      <c r="F100" s="43"/>
      <c r="G100" s="58"/>
      <c r="H100" s="123"/>
      <c r="I100" s="132"/>
      <c r="J100" s="135">
        <f t="shared" si="19"/>
        <v>0</v>
      </c>
      <c r="K100" s="64" t="str">
        <f t="shared" si="14"/>
        <v>0</v>
      </c>
      <c r="L100" s="65" t="str">
        <f t="shared" si="15"/>
        <v>0</v>
      </c>
      <c r="M100" s="55">
        <f>SUMIFS($J:$J,$C:$C,Data!$B$6,$B:$B,$B100)</f>
        <v>0</v>
      </c>
      <c r="N100" s="55">
        <f>SUMIFS($J:$J,$C:$C,Data!$B$7,$B:$B,$B100)</f>
        <v>0</v>
      </c>
      <c r="O100" s="55">
        <f>SUMIFS($J:$J,$C:$C,Data!$B$8,$B:$B,$B100)</f>
        <v>0</v>
      </c>
      <c r="P100" s="55">
        <f t="shared" si="20"/>
        <v>0</v>
      </c>
      <c r="Q100" s="55">
        <f t="shared" si="21"/>
        <v>0</v>
      </c>
      <c r="R100" s="25" t="b">
        <f>AND($L100="A",$C$5=Data!$G$24)</f>
        <v>0</v>
      </c>
      <c r="S100" s="25" t="b">
        <f>AND($L100="A",$C$5=Data!$G$23)</f>
        <v>0</v>
      </c>
      <c r="T100" s="55">
        <f t="shared" si="22"/>
        <v>0</v>
      </c>
      <c r="U100" s="55">
        <f t="shared" si="16"/>
        <v>0</v>
      </c>
      <c r="V100" s="25" t="b">
        <f>AND($L100="B",$C$6=Data!$G$24)</f>
        <v>0</v>
      </c>
      <c r="W100" s="25" t="b">
        <f>AND($L100="B",$C$6=Data!$G$23)</f>
        <v>0</v>
      </c>
      <c r="X100" s="55">
        <f t="shared" si="23"/>
        <v>0</v>
      </c>
      <c r="Y100" s="55">
        <f t="shared" si="17"/>
        <v>0</v>
      </c>
      <c r="Z100" s="25" t="b">
        <f>AND($L100="C",$C$7=Data!$G$24)</f>
        <v>0</v>
      </c>
      <c r="AA100" s="25" t="b">
        <f>AND($L100="C",$C$7=Data!$G$23)</f>
        <v>0</v>
      </c>
      <c r="AB100" s="55">
        <f t="shared" si="24"/>
        <v>0</v>
      </c>
      <c r="AC100" s="55">
        <f t="shared" si="18"/>
        <v>0</v>
      </c>
      <c r="AE100" s="55">
        <f t="shared" si="25"/>
        <v>0</v>
      </c>
      <c r="AG100" s="125" t="b">
        <f>OR(AND($C$5=Data!$G$24,K100="A"),AND($C$6=Data!$G$24,K100="B"),AND($C$7=Data!$G$24,K100="C"))*COUNTIFS(B:B,B100,K:K,K100,B:B,"&lt;&gt;"&amp;"",C:C,"&lt;&gt;"&amp;"")&gt;1</f>
        <v>0</v>
      </c>
      <c r="AH100" s="125" t="b">
        <f t="shared" si="26"/>
        <v>0</v>
      </c>
      <c r="AI100" s="55">
        <f t="shared" si="27"/>
        <v>0</v>
      </c>
    </row>
    <row r="101" spans="1:35" ht="30.75" customHeight="1" x14ac:dyDescent="0.25">
      <c r="A101" s="57"/>
      <c r="B101" s="57"/>
      <c r="C101" s="59"/>
      <c r="D101" s="119"/>
      <c r="E101" s="43"/>
      <c r="F101" s="43"/>
      <c r="G101" s="58"/>
      <c r="H101" s="123"/>
      <c r="I101" s="132"/>
      <c r="J101" s="135">
        <f t="shared" si="19"/>
        <v>0</v>
      </c>
      <c r="K101" s="64" t="str">
        <f t="shared" si="14"/>
        <v>0</v>
      </c>
      <c r="L101" s="65" t="str">
        <f t="shared" si="15"/>
        <v>0</v>
      </c>
      <c r="M101" s="55">
        <f>SUMIFS($J:$J,$C:$C,Data!$B$6,$B:$B,$B101)</f>
        <v>0</v>
      </c>
      <c r="N101" s="55">
        <f>SUMIFS($J:$J,$C:$C,Data!$B$7,$B:$B,$B101)</f>
        <v>0</v>
      </c>
      <c r="O101" s="55">
        <f>SUMIFS($J:$J,$C:$C,Data!$B$8,$B:$B,$B101)</f>
        <v>0</v>
      </c>
      <c r="P101" s="55">
        <f t="shared" si="20"/>
        <v>0</v>
      </c>
      <c r="Q101" s="55">
        <f t="shared" si="21"/>
        <v>0</v>
      </c>
      <c r="R101" s="25" t="b">
        <f>AND($L101="A",$C$5=Data!$G$24)</f>
        <v>0</v>
      </c>
      <c r="S101" s="25" t="b">
        <f>AND($L101="A",$C$5=Data!$G$23)</f>
        <v>0</v>
      </c>
      <c r="T101" s="55">
        <f t="shared" si="22"/>
        <v>0</v>
      </c>
      <c r="U101" s="55">
        <f t="shared" si="16"/>
        <v>0</v>
      </c>
      <c r="V101" s="25" t="b">
        <f>AND($L101="B",$C$6=Data!$G$24)</f>
        <v>0</v>
      </c>
      <c r="W101" s="25" t="b">
        <f>AND($L101="B",$C$6=Data!$G$23)</f>
        <v>0</v>
      </c>
      <c r="X101" s="55">
        <f t="shared" si="23"/>
        <v>0</v>
      </c>
      <c r="Y101" s="55">
        <f t="shared" si="17"/>
        <v>0</v>
      </c>
      <c r="Z101" s="25" t="b">
        <f>AND($L101="C",$C$7=Data!$G$24)</f>
        <v>0</v>
      </c>
      <c r="AA101" s="25" t="b">
        <f>AND($L101="C",$C$7=Data!$G$23)</f>
        <v>0</v>
      </c>
      <c r="AB101" s="55">
        <f t="shared" si="24"/>
        <v>0</v>
      </c>
      <c r="AC101" s="55">
        <f t="shared" si="18"/>
        <v>0</v>
      </c>
      <c r="AE101" s="55">
        <f t="shared" si="25"/>
        <v>0</v>
      </c>
      <c r="AG101" s="125" t="b">
        <f>OR(AND($C$5=Data!$G$24,K101="A"),AND($C$6=Data!$G$24,K101="B"),AND($C$7=Data!$G$24,K101="C"))*COUNTIFS(B:B,B101,K:K,K101,B:B,"&lt;&gt;"&amp;"",C:C,"&lt;&gt;"&amp;"")&gt;1</f>
        <v>0</v>
      </c>
      <c r="AH101" s="125" t="b">
        <f t="shared" si="26"/>
        <v>0</v>
      </c>
      <c r="AI101" s="55">
        <f t="shared" si="27"/>
        <v>0</v>
      </c>
    </row>
    <row r="102" spans="1:35" ht="30.75" customHeight="1" x14ac:dyDescent="0.25">
      <c r="A102" s="57"/>
      <c r="B102" s="57"/>
      <c r="C102" s="59"/>
      <c r="D102" s="119"/>
      <c r="E102" s="43"/>
      <c r="F102" s="43"/>
      <c r="G102" s="58"/>
      <c r="H102" s="123"/>
      <c r="I102" s="132"/>
      <c r="J102" s="135">
        <f t="shared" si="19"/>
        <v>0</v>
      </c>
      <c r="K102" s="64" t="str">
        <f t="shared" si="14"/>
        <v>0</v>
      </c>
      <c r="L102" s="65" t="str">
        <f t="shared" si="15"/>
        <v>0</v>
      </c>
      <c r="M102" s="55">
        <f>SUMIFS($J:$J,$C:$C,Data!$B$6,$B:$B,$B102)</f>
        <v>0</v>
      </c>
      <c r="N102" s="55">
        <f>SUMIFS($J:$J,$C:$C,Data!$B$7,$B:$B,$B102)</f>
        <v>0</v>
      </c>
      <c r="O102" s="55">
        <f>SUMIFS($J:$J,$C:$C,Data!$B$8,$B:$B,$B102)</f>
        <v>0</v>
      </c>
      <c r="P102" s="55">
        <f t="shared" si="20"/>
        <v>0</v>
      </c>
      <c r="Q102" s="55">
        <f t="shared" si="21"/>
        <v>0</v>
      </c>
      <c r="R102" s="25" t="b">
        <f>AND($L102="A",$C$5=Data!$G$24)</f>
        <v>0</v>
      </c>
      <c r="S102" s="25" t="b">
        <f>AND($L102="A",$C$5=Data!$G$23)</f>
        <v>0</v>
      </c>
      <c r="T102" s="55">
        <f t="shared" si="22"/>
        <v>0</v>
      </c>
      <c r="U102" s="55">
        <f t="shared" si="16"/>
        <v>0</v>
      </c>
      <c r="V102" s="25" t="b">
        <f>AND($L102="B",$C$6=Data!$G$24)</f>
        <v>0</v>
      </c>
      <c r="W102" s="25" t="b">
        <f>AND($L102="B",$C$6=Data!$G$23)</f>
        <v>0</v>
      </c>
      <c r="X102" s="55">
        <f t="shared" si="23"/>
        <v>0</v>
      </c>
      <c r="Y102" s="55">
        <f t="shared" si="17"/>
        <v>0</v>
      </c>
      <c r="Z102" s="25" t="b">
        <f>AND($L102="C",$C$7=Data!$G$24)</f>
        <v>0</v>
      </c>
      <c r="AA102" s="25" t="b">
        <f>AND($L102="C",$C$7=Data!$G$23)</f>
        <v>0</v>
      </c>
      <c r="AB102" s="55">
        <f t="shared" si="24"/>
        <v>0</v>
      </c>
      <c r="AC102" s="55">
        <f t="shared" si="18"/>
        <v>0</v>
      </c>
      <c r="AE102" s="55">
        <f t="shared" si="25"/>
        <v>0</v>
      </c>
      <c r="AG102" s="125" t="b">
        <f>OR(AND($C$5=Data!$G$24,K102="A"),AND($C$6=Data!$G$24,K102="B"),AND($C$7=Data!$G$24,K102="C"))*COUNTIFS(B:B,B102,K:K,K102,B:B,"&lt;&gt;"&amp;"",C:C,"&lt;&gt;"&amp;"")&gt;1</f>
        <v>0</v>
      </c>
      <c r="AH102" s="125" t="b">
        <f t="shared" si="26"/>
        <v>0</v>
      </c>
      <c r="AI102" s="55">
        <f t="shared" si="27"/>
        <v>0</v>
      </c>
    </row>
    <row r="103" spans="1:35" ht="30.75" customHeight="1" x14ac:dyDescent="0.25">
      <c r="A103" s="57"/>
      <c r="B103" s="57"/>
      <c r="C103" s="59"/>
      <c r="D103" s="119"/>
      <c r="E103" s="43"/>
      <c r="F103" s="43"/>
      <c r="G103" s="58"/>
      <c r="H103" s="123"/>
      <c r="I103" s="132"/>
      <c r="J103" s="135">
        <f t="shared" si="19"/>
        <v>0</v>
      </c>
      <c r="K103" s="64" t="str">
        <f t="shared" si="14"/>
        <v>0</v>
      </c>
      <c r="L103" s="65" t="str">
        <f t="shared" si="15"/>
        <v>0</v>
      </c>
      <c r="M103" s="55">
        <f>SUMIFS($J:$J,$C:$C,Data!$B$6,$B:$B,$B103)</f>
        <v>0</v>
      </c>
      <c r="N103" s="55">
        <f>SUMIFS($J:$J,$C:$C,Data!$B$7,$B:$B,$B103)</f>
        <v>0</v>
      </c>
      <c r="O103" s="55">
        <f>SUMIFS($J:$J,$C:$C,Data!$B$8,$B:$B,$B103)</f>
        <v>0</v>
      </c>
      <c r="P103" s="55">
        <f t="shared" si="20"/>
        <v>0</v>
      </c>
      <c r="Q103" s="55">
        <f t="shared" si="21"/>
        <v>0</v>
      </c>
      <c r="R103" s="25" t="b">
        <f>AND($L103="A",$C$5=Data!$G$24)</f>
        <v>0</v>
      </c>
      <c r="S103" s="25" t="b">
        <f>AND($L103="A",$C$5=Data!$G$23)</f>
        <v>0</v>
      </c>
      <c r="T103" s="55">
        <f t="shared" si="22"/>
        <v>0</v>
      </c>
      <c r="U103" s="55">
        <f t="shared" si="16"/>
        <v>0</v>
      </c>
      <c r="V103" s="25" t="b">
        <f>AND($L103="B",$C$6=Data!$G$24)</f>
        <v>0</v>
      </c>
      <c r="W103" s="25" t="b">
        <f>AND($L103="B",$C$6=Data!$G$23)</f>
        <v>0</v>
      </c>
      <c r="X103" s="55">
        <f t="shared" si="23"/>
        <v>0</v>
      </c>
      <c r="Y103" s="55">
        <f t="shared" si="17"/>
        <v>0</v>
      </c>
      <c r="Z103" s="25" t="b">
        <f>AND($L103="C",$C$7=Data!$G$24)</f>
        <v>0</v>
      </c>
      <c r="AA103" s="25" t="b">
        <f>AND($L103="C",$C$7=Data!$G$23)</f>
        <v>0</v>
      </c>
      <c r="AB103" s="55">
        <f t="shared" si="24"/>
        <v>0</v>
      </c>
      <c r="AC103" s="55">
        <f t="shared" si="18"/>
        <v>0</v>
      </c>
      <c r="AE103" s="55">
        <f t="shared" si="25"/>
        <v>0</v>
      </c>
      <c r="AG103" s="125" t="b">
        <f>OR(AND($C$5=Data!$G$24,K103="A"),AND($C$6=Data!$G$24,K103="B"),AND($C$7=Data!$G$24,K103="C"))*COUNTIFS(B:B,B103,K:K,K103,B:B,"&lt;&gt;"&amp;"",C:C,"&lt;&gt;"&amp;"")&gt;1</f>
        <v>0</v>
      </c>
      <c r="AH103" s="125" t="b">
        <f t="shared" si="26"/>
        <v>0</v>
      </c>
      <c r="AI103" s="55">
        <f t="shared" si="27"/>
        <v>0</v>
      </c>
    </row>
    <row r="104" spans="1:35" ht="30.75" customHeight="1" x14ac:dyDescent="0.25">
      <c r="A104" s="57"/>
      <c r="B104" s="57"/>
      <c r="C104" s="59"/>
      <c r="D104" s="119"/>
      <c r="E104" s="43"/>
      <c r="F104" s="43"/>
      <c r="G104" s="58"/>
      <c r="H104" s="123"/>
      <c r="I104" s="132"/>
      <c r="J104" s="135">
        <f t="shared" si="19"/>
        <v>0</v>
      </c>
      <c r="K104" s="64" t="str">
        <f t="shared" si="14"/>
        <v>0</v>
      </c>
      <c r="L104" s="65" t="str">
        <f t="shared" si="15"/>
        <v>0</v>
      </c>
      <c r="M104" s="55">
        <f>SUMIFS($J:$J,$C:$C,Data!$B$6,$B:$B,$B104)</f>
        <v>0</v>
      </c>
      <c r="N104" s="55">
        <f>SUMIFS($J:$J,$C:$C,Data!$B$7,$B:$B,$B104)</f>
        <v>0</v>
      </c>
      <c r="O104" s="55">
        <f>SUMIFS($J:$J,$C:$C,Data!$B$8,$B:$B,$B104)</f>
        <v>0</v>
      </c>
      <c r="P104" s="55">
        <f t="shared" si="20"/>
        <v>0</v>
      </c>
      <c r="Q104" s="55">
        <f t="shared" si="21"/>
        <v>0</v>
      </c>
      <c r="R104" s="25" t="b">
        <f>AND($L104="A",$C$5=Data!$G$24)</f>
        <v>0</v>
      </c>
      <c r="S104" s="25" t="b">
        <f>AND($L104="A",$C$5=Data!$G$23)</f>
        <v>0</v>
      </c>
      <c r="T104" s="55">
        <f t="shared" si="22"/>
        <v>0</v>
      </c>
      <c r="U104" s="55">
        <f t="shared" si="16"/>
        <v>0</v>
      </c>
      <c r="V104" s="25" t="b">
        <f>AND($L104="B",$C$6=Data!$G$24)</f>
        <v>0</v>
      </c>
      <c r="W104" s="25" t="b">
        <f>AND($L104="B",$C$6=Data!$G$23)</f>
        <v>0</v>
      </c>
      <c r="X104" s="55">
        <f t="shared" si="23"/>
        <v>0</v>
      </c>
      <c r="Y104" s="55">
        <f t="shared" si="17"/>
        <v>0</v>
      </c>
      <c r="Z104" s="25" t="b">
        <f>AND($L104="C",$C$7=Data!$G$24)</f>
        <v>0</v>
      </c>
      <c r="AA104" s="25" t="b">
        <f>AND($L104="C",$C$7=Data!$G$23)</f>
        <v>0</v>
      </c>
      <c r="AB104" s="55">
        <f t="shared" si="24"/>
        <v>0</v>
      </c>
      <c r="AC104" s="55">
        <f t="shared" si="18"/>
        <v>0</v>
      </c>
      <c r="AE104" s="55">
        <f t="shared" si="25"/>
        <v>0</v>
      </c>
      <c r="AG104" s="125" t="b">
        <f>OR(AND($C$5=Data!$G$24,K104="A"),AND($C$6=Data!$G$24,K104="B"),AND($C$7=Data!$G$24,K104="C"))*COUNTIFS(B:B,B104,K:K,K104,B:B,"&lt;&gt;"&amp;"",C:C,"&lt;&gt;"&amp;"")&gt;1</f>
        <v>0</v>
      </c>
      <c r="AH104" s="125" t="b">
        <f t="shared" si="26"/>
        <v>0</v>
      </c>
      <c r="AI104" s="55">
        <f t="shared" si="27"/>
        <v>0</v>
      </c>
    </row>
    <row r="105" spans="1:35" ht="30.75" customHeight="1" x14ac:dyDescent="0.25">
      <c r="A105" s="57"/>
      <c r="B105" s="57"/>
      <c r="C105" s="59"/>
      <c r="D105" s="119"/>
      <c r="E105" s="43"/>
      <c r="F105" s="43"/>
      <c r="G105" s="58"/>
      <c r="H105" s="123"/>
      <c r="I105" s="132"/>
      <c r="J105" s="135">
        <f t="shared" si="19"/>
        <v>0</v>
      </c>
      <c r="K105" s="64" t="str">
        <f t="shared" si="14"/>
        <v>0</v>
      </c>
      <c r="L105" s="65" t="str">
        <f t="shared" si="15"/>
        <v>0</v>
      </c>
      <c r="M105" s="55">
        <f>SUMIFS($J:$J,$C:$C,Data!$B$6,$B:$B,$B105)</f>
        <v>0</v>
      </c>
      <c r="N105" s="55">
        <f>SUMIFS($J:$J,$C:$C,Data!$B$7,$B:$B,$B105)</f>
        <v>0</v>
      </c>
      <c r="O105" s="55">
        <f>SUMIFS($J:$J,$C:$C,Data!$B$8,$B:$B,$B105)</f>
        <v>0</v>
      </c>
      <c r="P105" s="55">
        <f t="shared" si="20"/>
        <v>0</v>
      </c>
      <c r="Q105" s="55">
        <f t="shared" si="21"/>
        <v>0</v>
      </c>
      <c r="R105" s="25" t="b">
        <f>AND($L105="A",$C$5=Data!$G$24)</f>
        <v>0</v>
      </c>
      <c r="S105" s="25" t="b">
        <f>AND($L105="A",$C$5=Data!$G$23)</f>
        <v>0</v>
      </c>
      <c r="T105" s="55">
        <f t="shared" si="22"/>
        <v>0</v>
      </c>
      <c r="U105" s="55">
        <f t="shared" si="16"/>
        <v>0</v>
      </c>
      <c r="V105" s="25" t="b">
        <f>AND($L105="B",$C$6=Data!$G$24)</f>
        <v>0</v>
      </c>
      <c r="W105" s="25" t="b">
        <f>AND($L105="B",$C$6=Data!$G$23)</f>
        <v>0</v>
      </c>
      <c r="X105" s="55">
        <f t="shared" si="23"/>
        <v>0</v>
      </c>
      <c r="Y105" s="55">
        <f t="shared" si="17"/>
        <v>0</v>
      </c>
      <c r="Z105" s="25" t="b">
        <f>AND($L105="C",$C$7=Data!$G$24)</f>
        <v>0</v>
      </c>
      <c r="AA105" s="25" t="b">
        <f>AND($L105="C",$C$7=Data!$G$23)</f>
        <v>0</v>
      </c>
      <c r="AB105" s="55">
        <f t="shared" si="24"/>
        <v>0</v>
      </c>
      <c r="AC105" s="55">
        <f t="shared" si="18"/>
        <v>0</v>
      </c>
      <c r="AE105" s="55">
        <f t="shared" si="25"/>
        <v>0</v>
      </c>
      <c r="AG105" s="125" t="b">
        <f>OR(AND($C$5=Data!$G$24,K105="A"),AND($C$6=Data!$G$24,K105="B"),AND($C$7=Data!$G$24,K105="C"))*COUNTIFS(B:B,B105,K:K,K105,B:B,"&lt;&gt;"&amp;"",C:C,"&lt;&gt;"&amp;"")&gt;1</f>
        <v>0</v>
      </c>
      <c r="AH105" s="125" t="b">
        <f t="shared" si="26"/>
        <v>0</v>
      </c>
      <c r="AI105" s="55">
        <f t="shared" si="27"/>
        <v>0</v>
      </c>
    </row>
    <row r="106" spans="1:35" ht="30.75" customHeight="1" x14ac:dyDescent="0.25">
      <c r="A106" s="57"/>
      <c r="B106" s="57"/>
      <c r="C106" s="59"/>
      <c r="D106" s="119"/>
      <c r="E106" s="43"/>
      <c r="F106" s="43"/>
      <c r="G106" s="58"/>
      <c r="H106" s="123"/>
      <c r="I106" s="132"/>
      <c r="J106" s="135">
        <f t="shared" si="19"/>
        <v>0</v>
      </c>
      <c r="K106" s="64" t="str">
        <f t="shared" si="14"/>
        <v>0</v>
      </c>
      <c r="L106" s="65" t="str">
        <f t="shared" si="15"/>
        <v>0</v>
      </c>
      <c r="M106" s="55">
        <f>SUMIFS($J:$J,$C:$C,Data!$B$6,$B:$B,$B106)</f>
        <v>0</v>
      </c>
      <c r="N106" s="55">
        <f>SUMIFS($J:$J,$C:$C,Data!$B$7,$B:$B,$B106)</f>
        <v>0</v>
      </c>
      <c r="O106" s="55">
        <f>SUMIFS($J:$J,$C:$C,Data!$B$8,$B:$B,$B106)</f>
        <v>0</v>
      </c>
      <c r="P106" s="55">
        <f t="shared" si="20"/>
        <v>0</v>
      </c>
      <c r="Q106" s="55">
        <f t="shared" si="21"/>
        <v>0</v>
      </c>
      <c r="R106" s="25" t="b">
        <f>AND($L106="A",$C$5=Data!$G$24)</f>
        <v>0</v>
      </c>
      <c r="S106" s="25" t="b">
        <f>AND($L106="A",$C$5=Data!$G$23)</f>
        <v>0</v>
      </c>
      <c r="T106" s="55">
        <f t="shared" si="22"/>
        <v>0</v>
      </c>
      <c r="U106" s="55">
        <f t="shared" si="16"/>
        <v>0</v>
      </c>
      <c r="V106" s="25" t="b">
        <f>AND($L106="B",$C$6=Data!$G$24)</f>
        <v>0</v>
      </c>
      <c r="W106" s="25" t="b">
        <f>AND($L106="B",$C$6=Data!$G$23)</f>
        <v>0</v>
      </c>
      <c r="X106" s="55">
        <f t="shared" si="23"/>
        <v>0</v>
      </c>
      <c r="Y106" s="55">
        <f t="shared" si="17"/>
        <v>0</v>
      </c>
      <c r="Z106" s="25" t="b">
        <f>AND($L106="C",$C$7=Data!$G$24)</f>
        <v>0</v>
      </c>
      <c r="AA106" s="25" t="b">
        <f>AND($L106="C",$C$7=Data!$G$23)</f>
        <v>0</v>
      </c>
      <c r="AB106" s="55">
        <f t="shared" si="24"/>
        <v>0</v>
      </c>
      <c r="AC106" s="55">
        <f t="shared" si="18"/>
        <v>0</v>
      </c>
      <c r="AE106" s="55">
        <f t="shared" si="25"/>
        <v>0</v>
      </c>
      <c r="AG106" s="125" t="b">
        <f>OR(AND($C$5=Data!$G$24,K106="A"),AND($C$6=Data!$G$24,K106="B"),AND($C$7=Data!$G$24,K106="C"))*COUNTIFS(B:B,B106,K:K,K106,B:B,"&lt;&gt;"&amp;"",C:C,"&lt;&gt;"&amp;"")&gt;1</f>
        <v>0</v>
      </c>
      <c r="AH106" s="125" t="b">
        <f t="shared" si="26"/>
        <v>0</v>
      </c>
      <c r="AI106" s="55">
        <f t="shared" si="27"/>
        <v>0</v>
      </c>
    </row>
    <row r="107" spans="1:35" ht="30.75" customHeight="1" x14ac:dyDescent="0.25">
      <c r="A107" s="57"/>
      <c r="B107" s="57"/>
      <c r="C107" s="59"/>
      <c r="D107" s="119"/>
      <c r="E107" s="43"/>
      <c r="F107" s="43"/>
      <c r="G107" s="58"/>
      <c r="H107" s="123"/>
      <c r="I107" s="132"/>
      <c r="J107" s="135">
        <f t="shared" si="19"/>
        <v>0</v>
      </c>
      <c r="K107" s="64" t="str">
        <f t="shared" si="14"/>
        <v>0</v>
      </c>
      <c r="L107" s="65" t="str">
        <f t="shared" si="15"/>
        <v>0</v>
      </c>
      <c r="M107" s="55">
        <f>SUMIFS($J:$J,$C:$C,Data!$B$6,$B:$B,$B107)</f>
        <v>0</v>
      </c>
      <c r="N107" s="55">
        <f>SUMIFS($J:$J,$C:$C,Data!$B$7,$B:$B,$B107)</f>
        <v>0</v>
      </c>
      <c r="O107" s="55">
        <f>SUMIFS($J:$J,$C:$C,Data!$B$8,$B:$B,$B107)</f>
        <v>0</v>
      </c>
      <c r="P107" s="55">
        <f t="shared" si="20"/>
        <v>0</v>
      </c>
      <c r="Q107" s="55">
        <f t="shared" si="21"/>
        <v>0</v>
      </c>
      <c r="R107" s="25" t="b">
        <f>AND($L107="A",$C$5=Data!$G$24)</f>
        <v>0</v>
      </c>
      <c r="S107" s="25" t="b">
        <f>AND($L107="A",$C$5=Data!$G$23)</f>
        <v>0</v>
      </c>
      <c r="T107" s="55">
        <f t="shared" si="22"/>
        <v>0</v>
      </c>
      <c r="U107" s="55">
        <f t="shared" si="16"/>
        <v>0</v>
      </c>
      <c r="V107" s="25" t="b">
        <f>AND($L107="B",$C$6=Data!$G$24)</f>
        <v>0</v>
      </c>
      <c r="W107" s="25" t="b">
        <f>AND($L107="B",$C$6=Data!$G$23)</f>
        <v>0</v>
      </c>
      <c r="X107" s="55">
        <f t="shared" si="23"/>
        <v>0</v>
      </c>
      <c r="Y107" s="55">
        <f t="shared" si="17"/>
        <v>0</v>
      </c>
      <c r="Z107" s="25" t="b">
        <f>AND($L107="C",$C$7=Data!$G$24)</f>
        <v>0</v>
      </c>
      <c r="AA107" s="25" t="b">
        <f>AND($L107="C",$C$7=Data!$G$23)</f>
        <v>0</v>
      </c>
      <c r="AB107" s="55">
        <f t="shared" si="24"/>
        <v>0</v>
      </c>
      <c r="AC107" s="55">
        <f t="shared" si="18"/>
        <v>0</v>
      </c>
      <c r="AE107" s="55">
        <f t="shared" si="25"/>
        <v>0</v>
      </c>
      <c r="AG107" s="125" t="b">
        <f>OR(AND($C$5=Data!$G$24,K107="A"),AND($C$6=Data!$G$24,K107="B"),AND($C$7=Data!$G$24,K107="C"))*COUNTIFS(B:B,B107,K:K,K107,B:B,"&lt;&gt;"&amp;"",C:C,"&lt;&gt;"&amp;"")&gt;1</f>
        <v>0</v>
      </c>
      <c r="AH107" s="125" t="b">
        <f t="shared" si="26"/>
        <v>0</v>
      </c>
      <c r="AI107" s="55">
        <f t="shared" si="27"/>
        <v>0</v>
      </c>
    </row>
    <row r="108" spans="1:35" ht="30.75" customHeight="1" x14ac:dyDescent="0.25">
      <c r="A108" s="57"/>
      <c r="B108" s="57"/>
      <c r="C108" s="59"/>
      <c r="D108" s="119"/>
      <c r="E108" s="43"/>
      <c r="F108" s="43"/>
      <c r="G108" s="58"/>
      <c r="H108" s="123"/>
      <c r="I108" s="132"/>
      <c r="J108" s="135">
        <f t="shared" si="19"/>
        <v>0</v>
      </c>
      <c r="K108" s="64" t="str">
        <f t="shared" si="14"/>
        <v>0</v>
      </c>
      <c r="L108" s="65" t="str">
        <f t="shared" si="15"/>
        <v>0</v>
      </c>
      <c r="M108" s="55">
        <f>SUMIFS($J:$J,$C:$C,Data!$B$6,$B:$B,$B108)</f>
        <v>0</v>
      </c>
      <c r="N108" s="55">
        <f>SUMIFS($J:$J,$C:$C,Data!$B$7,$B:$B,$B108)</f>
        <v>0</v>
      </c>
      <c r="O108" s="55">
        <f>SUMIFS($J:$J,$C:$C,Data!$B$8,$B:$B,$B108)</f>
        <v>0</v>
      </c>
      <c r="P108" s="55">
        <f t="shared" si="20"/>
        <v>0</v>
      </c>
      <c r="Q108" s="55">
        <f t="shared" si="21"/>
        <v>0</v>
      </c>
      <c r="R108" s="25" t="b">
        <f>AND($L108="A",$C$5=Data!$G$24)</f>
        <v>0</v>
      </c>
      <c r="S108" s="25" t="b">
        <f>AND($L108="A",$C$5=Data!$G$23)</f>
        <v>0</v>
      </c>
      <c r="T108" s="55">
        <f t="shared" si="22"/>
        <v>0</v>
      </c>
      <c r="U108" s="55">
        <f t="shared" si="16"/>
        <v>0</v>
      </c>
      <c r="V108" s="25" t="b">
        <f>AND($L108="B",$C$6=Data!$G$24)</f>
        <v>0</v>
      </c>
      <c r="W108" s="25" t="b">
        <f>AND($L108="B",$C$6=Data!$G$23)</f>
        <v>0</v>
      </c>
      <c r="X108" s="55">
        <f t="shared" si="23"/>
        <v>0</v>
      </c>
      <c r="Y108" s="55">
        <f t="shared" si="17"/>
        <v>0</v>
      </c>
      <c r="Z108" s="25" t="b">
        <f>AND($L108="C",$C$7=Data!$G$24)</f>
        <v>0</v>
      </c>
      <c r="AA108" s="25" t="b">
        <f>AND($L108="C",$C$7=Data!$G$23)</f>
        <v>0</v>
      </c>
      <c r="AB108" s="55">
        <f t="shared" si="24"/>
        <v>0</v>
      </c>
      <c r="AC108" s="55">
        <f t="shared" si="18"/>
        <v>0</v>
      </c>
      <c r="AE108" s="55">
        <f t="shared" si="25"/>
        <v>0</v>
      </c>
      <c r="AG108" s="125" t="b">
        <f>OR(AND($C$5=Data!$G$24,K108="A"),AND($C$6=Data!$G$24,K108="B"),AND($C$7=Data!$G$24,K108="C"))*COUNTIFS(B:B,B108,K:K,K108,B:B,"&lt;&gt;"&amp;"",C:C,"&lt;&gt;"&amp;"")&gt;1</f>
        <v>0</v>
      </c>
      <c r="AH108" s="125" t="b">
        <f t="shared" si="26"/>
        <v>0</v>
      </c>
      <c r="AI108" s="55">
        <f t="shared" si="27"/>
        <v>0</v>
      </c>
    </row>
    <row r="109" spans="1:35" ht="30.75" customHeight="1" x14ac:dyDescent="0.25">
      <c r="A109" s="57"/>
      <c r="B109" s="57"/>
      <c r="C109" s="59"/>
      <c r="D109" s="119"/>
      <c r="E109" s="43"/>
      <c r="F109" s="43"/>
      <c r="G109" s="58"/>
      <c r="H109" s="123"/>
      <c r="I109" s="132"/>
      <c r="J109" s="135">
        <f t="shared" si="19"/>
        <v>0</v>
      </c>
      <c r="K109" s="64" t="str">
        <f t="shared" si="14"/>
        <v>0</v>
      </c>
      <c r="L109" s="65" t="str">
        <f t="shared" si="15"/>
        <v>0</v>
      </c>
      <c r="M109" s="55">
        <f>SUMIFS($J:$J,$C:$C,Data!$B$6,$B:$B,$B109)</f>
        <v>0</v>
      </c>
      <c r="N109" s="55">
        <f>SUMIFS($J:$J,$C:$C,Data!$B$7,$B:$B,$B109)</f>
        <v>0</v>
      </c>
      <c r="O109" s="55">
        <f>SUMIFS($J:$J,$C:$C,Data!$B$8,$B:$B,$B109)</f>
        <v>0</v>
      </c>
      <c r="P109" s="55">
        <f t="shared" si="20"/>
        <v>0</v>
      </c>
      <c r="Q109" s="55">
        <f t="shared" si="21"/>
        <v>0</v>
      </c>
      <c r="R109" s="25" t="b">
        <f>AND($L109="A",$C$5=Data!$G$24)</f>
        <v>0</v>
      </c>
      <c r="S109" s="25" t="b">
        <f>AND($L109="A",$C$5=Data!$G$23)</f>
        <v>0</v>
      </c>
      <c r="T109" s="55">
        <f t="shared" si="22"/>
        <v>0</v>
      </c>
      <c r="U109" s="55">
        <f t="shared" si="16"/>
        <v>0</v>
      </c>
      <c r="V109" s="25" t="b">
        <f>AND($L109="B",$C$6=Data!$G$24)</f>
        <v>0</v>
      </c>
      <c r="W109" s="25" t="b">
        <f>AND($L109="B",$C$6=Data!$G$23)</f>
        <v>0</v>
      </c>
      <c r="X109" s="55">
        <f t="shared" si="23"/>
        <v>0</v>
      </c>
      <c r="Y109" s="55">
        <f t="shared" si="17"/>
        <v>0</v>
      </c>
      <c r="Z109" s="25" t="b">
        <f>AND($L109="C",$C$7=Data!$G$24)</f>
        <v>0</v>
      </c>
      <c r="AA109" s="25" t="b">
        <f>AND($L109="C",$C$7=Data!$G$23)</f>
        <v>0</v>
      </c>
      <c r="AB109" s="55">
        <f t="shared" si="24"/>
        <v>0</v>
      </c>
      <c r="AC109" s="55">
        <f t="shared" si="18"/>
        <v>0</v>
      </c>
      <c r="AE109" s="55">
        <f t="shared" si="25"/>
        <v>0</v>
      </c>
      <c r="AG109" s="125" t="b">
        <f>OR(AND($C$5=Data!$G$24,K109="A"),AND($C$6=Data!$G$24,K109="B"),AND($C$7=Data!$G$24,K109="C"))*COUNTIFS(B:B,B109,K:K,K109,B:B,"&lt;&gt;"&amp;"",C:C,"&lt;&gt;"&amp;"")&gt;1</f>
        <v>0</v>
      </c>
      <c r="AH109" s="125" t="b">
        <f t="shared" si="26"/>
        <v>0</v>
      </c>
      <c r="AI109" s="55">
        <f t="shared" si="27"/>
        <v>0</v>
      </c>
    </row>
    <row r="110" spans="1:35" ht="30.75" customHeight="1" x14ac:dyDescent="0.25">
      <c r="A110" s="57"/>
      <c r="B110" s="57"/>
      <c r="C110" s="59"/>
      <c r="D110" s="119"/>
      <c r="E110" s="43"/>
      <c r="F110" s="43"/>
      <c r="G110" s="58"/>
      <c r="H110" s="123"/>
      <c r="I110" s="132"/>
      <c r="J110" s="135">
        <f t="shared" si="19"/>
        <v>0</v>
      </c>
      <c r="K110" s="64" t="str">
        <f t="shared" si="14"/>
        <v>0</v>
      </c>
      <c r="L110" s="65" t="str">
        <f t="shared" si="15"/>
        <v>0</v>
      </c>
      <c r="M110" s="55">
        <f>SUMIFS($J:$J,$C:$C,Data!$B$6,$B:$B,$B110)</f>
        <v>0</v>
      </c>
      <c r="N110" s="55">
        <f>SUMIFS($J:$J,$C:$C,Data!$B$7,$B:$B,$B110)</f>
        <v>0</v>
      </c>
      <c r="O110" s="55">
        <f>SUMIFS($J:$J,$C:$C,Data!$B$8,$B:$B,$B110)</f>
        <v>0</v>
      </c>
      <c r="P110" s="55">
        <f t="shared" si="20"/>
        <v>0</v>
      </c>
      <c r="Q110" s="55">
        <f t="shared" si="21"/>
        <v>0</v>
      </c>
      <c r="R110" s="25" t="b">
        <f>AND($L110="A",$C$5=Data!$G$24)</f>
        <v>0</v>
      </c>
      <c r="S110" s="25" t="b">
        <f>AND($L110="A",$C$5=Data!$G$23)</f>
        <v>0</v>
      </c>
      <c r="T110" s="55">
        <f t="shared" si="22"/>
        <v>0</v>
      </c>
      <c r="U110" s="55">
        <f t="shared" si="16"/>
        <v>0</v>
      </c>
      <c r="V110" s="25" t="b">
        <f>AND($L110="B",$C$6=Data!$G$24)</f>
        <v>0</v>
      </c>
      <c r="W110" s="25" t="b">
        <f>AND($L110="B",$C$6=Data!$G$23)</f>
        <v>0</v>
      </c>
      <c r="X110" s="55">
        <f t="shared" si="23"/>
        <v>0</v>
      </c>
      <c r="Y110" s="55">
        <f t="shared" si="17"/>
        <v>0</v>
      </c>
      <c r="Z110" s="25" t="b">
        <f>AND($L110="C",$C$7=Data!$G$24)</f>
        <v>0</v>
      </c>
      <c r="AA110" s="25" t="b">
        <f>AND($L110="C",$C$7=Data!$G$23)</f>
        <v>0</v>
      </c>
      <c r="AB110" s="55">
        <f t="shared" si="24"/>
        <v>0</v>
      </c>
      <c r="AC110" s="55">
        <f t="shared" si="18"/>
        <v>0</v>
      </c>
      <c r="AE110" s="55">
        <f t="shared" si="25"/>
        <v>0</v>
      </c>
      <c r="AG110" s="125" t="b">
        <f>OR(AND($C$5=Data!$G$24,K110="A"),AND($C$6=Data!$G$24,K110="B"),AND($C$7=Data!$G$24,K110="C"))*COUNTIFS(B:B,B110,K:K,K110,B:B,"&lt;&gt;"&amp;"",C:C,"&lt;&gt;"&amp;"")&gt;1</f>
        <v>0</v>
      </c>
      <c r="AH110" s="125" t="b">
        <f t="shared" si="26"/>
        <v>0</v>
      </c>
      <c r="AI110" s="55">
        <f t="shared" si="27"/>
        <v>0</v>
      </c>
    </row>
    <row r="111" spans="1:35" ht="30.75" customHeight="1" x14ac:dyDescent="0.25">
      <c r="A111" s="57"/>
      <c r="B111" s="57"/>
      <c r="C111" s="59"/>
      <c r="D111" s="119"/>
      <c r="E111" s="43"/>
      <c r="F111" s="43"/>
      <c r="G111" s="58"/>
      <c r="H111" s="123"/>
      <c r="I111" s="132"/>
      <c r="J111" s="135">
        <f t="shared" si="19"/>
        <v>0</v>
      </c>
      <c r="K111" s="64" t="str">
        <f t="shared" si="14"/>
        <v>0</v>
      </c>
      <c r="L111" s="65" t="str">
        <f t="shared" si="15"/>
        <v>0</v>
      </c>
      <c r="M111" s="55">
        <f>SUMIFS($J:$J,$C:$C,Data!$B$6,$B:$B,$B111)</f>
        <v>0</v>
      </c>
      <c r="N111" s="55">
        <f>SUMIFS($J:$J,$C:$C,Data!$B$7,$B:$B,$B111)</f>
        <v>0</v>
      </c>
      <c r="O111" s="55">
        <f>SUMIFS($J:$J,$C:$C,Data!$B$8,$B:$B,$B111)</f>
        <v>0</v>
      </c>
      <c r="P111" s="55">
        <f t="shared" si="20"/>
        <v>0</v>
      </c>
      <c r="Q111" s="55">
        <f t="shared" si="21"/>
        <v>0</v>
      </c>
      <c r="R111" s="25" t="b">
        <f>AND($L111="A",$C$5=Data!$G$24)</f>
        <v>0</v>
      </c>
      <c r="S111" s="25" t="b">
        <f>AND($L111="A",$C$5=Data!$G$23)</f>
        <v>0</v>
      </c>
      <c r="T111" s="55">
        <f t="shared" si="22"/>
        <v>0</v>
      </c>
      <c r="U111" s="55">
        <f t="shared" si="16"/>
        <v>0</v>
      </c>
      <c r="V111" s="25" t="b">
        <f>AND($L111="B",$C$6=Data!$G$24)</f>
        <v>0</v>
      </c>
      <c r="W111" s="25" t="b">
        <f>AND($L111="B",$C$6=Data!$G$23)</f>
        <v>0</v>
      </c>
      <c r="X111" s="55">
        <f t="shared" si="23"/>
        <v>0</v>
      </c>
      <c r="Y111" s="55">
        <f t="shared" si="17"/>
        <v>0</v>
      </c>
      <c r="Z111" s="25" t="b">
        <f>AND($L111="C",$C$7=Data!$G$24)</f>
        <v>0</v>
      </c>
      <c r="AA111" s="25" t="b">
        <f>AND($L111="C",$C$7=Data!$G$23)</f>
        <v>0</v>
      </c>
      <c r="AB111" s="55">
        <f t="shared" si="24"/>
        <v>0</v>
      </c>
      <c r="AC111" s="55">
        <f t="shared" si="18"/>
        <v>0</v>
      </c>
      <c r="AE111" s="55">
        <f t="shared" si="25"/>
        <v>0</v>
      </c>
      <c r="AG111" s="125" t="b">
        <f>OR(AND($C$5=Data!$G$24,K111="A"),AND($C$6=Data!$G$24,K111="B"),AND($C$7=Data!$G$24,K111="C"))*COUNTIFS(B:B,B111,K:K,K111,B:B,"&lt;&gt;"&amp;"",C:C,"&lt;&gt;"&amp;"")&gt;1</f>
        <v>0</v>
      </c>
      <c r="AH111" s="125" t="b">
        <f t="shared" si="26"/>
        <v>0</v>
      </c>
      <c r="AI111" s="55">
        <f t="shared" si="27"/>
        <v>0</v>
      </c>
    </row>
    <row r="112" spans="1:35" ht="30.75" customHeight="1" x14ac:dyDescent="0.25">
      <c r="A112" s="57"/>
      <c r="B112" s="57"/>
      <c r="C112" s="59"/>
      <c r="D112" s="119"/>
      <c r="E112" s="43"/>
      <c r="F112" s="43"/>
      <c r="G112" s="58"/>
      <c r="H112" s="123"/>
      <c r="I112" s="132"/>
      <c r="J112" s="135">
        <f t="shared" si="19"/>
        <v>0</v>
      </c>
      <c r="K112" s="64" t="str">
        <f t="shared" si="14"/>
        <v>0</v>
      </c>
      <c r="L112" s="65" t="str">
        <f t="shared" si="15"/>
        <v>0</v>
      </c>
      <c r="M112" s="55">
        <f>SUMIFS($J:$J,$C:$C,Data!$B$6,$B:$B,$B112)</f>
        <v>0</v>
      </c>
      <c r="N112" s="55">
        <f>SUMIFS($J:$J,$C:$C,Data!$B$7,$B:$B,$B112)</f>
        <v>0</v>
      </c>
      <c r="O112" s="55">
        <f>SUMIFS($J:$J,$C:$C,Data!$B$8,$B:$B,$B112)</f>
        <v>0</v>
      </c>
      <c r="P112" s="55">
        <f t="shared" si="20"/>
        <v>0</v>
      </c>
      <c r="Q112" s="55">
        <f t="shared" si="21"/>
        <v>0</v>
      </c>
      <c r="R112" s="25" t="b">
        <f>AND($L112="A",$C$5=Data!$G$24)</f>
        <v>0</v>
      </c>
      <c r="S112" s="25" t="b">
        <f>AND($L112="A",$C$5=Data!$G$23)</f>
        <v>0</v>
      </c>
      <c r="T112" s="55">
        <f t="shared" si="22"/>
        <v>0</v>
      </c>
      <c r="U112" s="55">
        <f t="shared" si="16"/>
        <v>0</v>
      </c>
      <c r="V112" s="25" t="b">
        <f>AND($L112="B",$C$6=Data!$G$24)</f>
        <v>0</v>
      </c>
      <c r="W112" s="25" t="b">
        <f>AND($L112="B",$C$6=Data!$G$23)</f>
        <v>0</v>
      </c>
      <c r="X112" s="55">
        <f t="shared" si="23"/>
        <v>0</v>
      </c>
      <c r="Y112" s="55">
        <f t="shared" si="17"/>
        <v>0</v>
      </c>
      <c r="Z112" s="25" t="b">
        <f>AND($L112="C",$C$7=Data!$G$24)</f>
        <v>0</v>
      </c>
      <c r="AA112" s="25" t="b">
        <f>AND($L112="C",$C$7=Data!$G$23)</f>
        <v>0</v>
      </c>
      <c r="AB112" s="55">
        <f t="shared" si="24"/>
        <v>0</v>
      </c>
      <c r="AC112" s="55">
        <f t="shared" si="18"/>
        <v>0</v>
      </c>
      <c r="AE112" s="55">
        <f t="shared" si="25"/>
        <v>0</v>
      </c>
      <c r="AG112" s="125" t="b">
        <f>OR(AND($C$5=Data!$G$24,K112="A"),AND($C$6=Data!$G$24,K112="B"),AND($C$7=Data!$G$24,K112="C"))*COUNTIFS(B:B,B112,K:K,K112,B:B,"&lt;&gt;"&amp;"",C:C,"&lt;&gt;"&amp;"")&gt;1</f>
        <v>0</v>
      </c>
      <c r="AH112" s="125" t="b">
        <f t="shared" si="26"/>
        <v>0</v>
      </c>
      <c r="AI112" s="55">
        <f t="shared" si="27"/>
        <v>0</v>
      </c>
    </row>
    <row r="113" spans="1:35" ht="30.75" customHeight="1" x14ac:dyDescent="0.25">
      <c r="A113" s="57"/>
      <c r="B113" s="57"/>
      <c r="C113" s="59"/>
      <c r="D113" s="119"/>
      <c r="E113" s="43"/>
      <c r="F113" s="43"/>
      <c r="G113" s="58"/>
      <c r="H113" s="123"/>
      <c r="I113" s="132"/>
      <c r="J113" s="135">
        <f t="shared" si="19"/>
        <v>0</v>
      </c>
      <c r="K113" s="64" t="str">
        <f t="shared" si="14"/>
        <v>0</v>
      </c>
      <c r="L113" s="65" t="str">
        <f t="shared" si="15"/>
        <v>0</v>
      </c>
      <c r="M113" s="55">
        <f>SUMIFS($J:$J,$C:$C,Data!$B$6,$B:$B,$B113)</f>
        <v>0</v>
      </c>
      <c r="N113" s="55">
        <f>SUMIFS($J:$J,$C:$C,Data!$B$7,$B:$B,$B113)</f>
        <v>0</v>
      </c>
      <c r="O113" s="55">
        <f>SUMIFS($J:$J,$C:$C,Data!$B$8,$B:$B,$B113)</f>
        <v>0</v>
      </c>
      <c r="P113" s="55">
        <f t="shared" si="20"/>
        <v>0</v>
      </c>
      <c r="Q113" s="55">
        <f t="shared" si="21"/>
        <v>0</v>
      </c>
      <c r="R113" s="25" t="b">
        <f>AND($L113="A",$C$5=Data!$G$24)</f>
        <v>0</v>
      </c>
      <c r="S113" s="25" t="b">
        <f>AND($L113="A",$C$5=Data!$G$23)</f>
        <v>0</v>
      </c>
      <c r="T113" s="55">
        <f t="shared" si="22"/>
        <v>0</v>
      </c>
      <c r="U113" s="55">
        <f t="shared" si="16"/>
        <v>0</v>
      </c>
      <c r="V113" s="25" t="b">
        <f>AND($L113="B",$C$6=Data!$G$24)</f>
        <v>0</v>
      </c>
      <c r="W113" s="25" t="b">
        <f>AND($L113="B",$C$6=Data!$G$23)</f>
        <v>0</v>
      </c>
      <c r="X113" s="55">
        <f t="shared" si="23"/>
        <v>0</v>
      </c>
      <c r="Y113" s="55">
        <f t="shared" si="17"/>
        <v>0</v>
      </c>
      <c r="Z113" s="25" t="b">
        <f>AND($L113="C",$C$7=Data!$G$24)</f>
        <v>0</v>
      </c>
      <c r="AA113" s="25" t="b">
        <f>AND($L113="C",$C$7=Data!$G$23)</f>
        <v>0</v>
      </c>
      <c r="AB113" s="55">
        <f t="shared" si="24"/>
        <v>0</v>
      </c>
      <c r="AC113" s="55">
        <f t="shared" si="18"/>
        <v>0</v>
      </c>
      <c r="AE113" s="55">
        <f t="shared" si="25"/>
        <v>0</v>
      </c>
      <c r="AG113" s="125" t="b">
        <f>OR(AND($C$5=Data!$G$24,K113="A"),AND($C$6=Data!$G$24,K113="B"),AND($C$7=Data!$G$24,K113="C"))*COUNTIFS(B:B,B113,K:K,K113,B:B,"&lt;&gt;"&amp;"",C:C,"&lt;&gt;"&amp;"")&gt;1</f>
        <v>0</v>
      </c>
      <c r="AH113" s="125" t="b">
        <f t="shared" si="26"/>
        <v>0</v>
      </c>
      <c r="AI113" s="55">
        <f t="shared" si="27"/>
        <v>0</v>
      </c>
    </row>
    <row r="114" spans="1:35" ht="30.75" customHeight="1" x14ac:dyDescent="0.25">
      <c r="A114" s="57"/>
      <c r="B114" s="57"/>
      <c r="C114" s="59"/>
      <c r="D114" s="119"/>
      <c r="E114" s="43"/>
      <c r="F114" s="43"/>
      <c r="G114" s="58"/>
      <c r="H114" s="123"/>
      <c r="I114" s="132"/>
      <c r="J114" s="135">
        <f t="shared" si="19"/>
        <v>0</v>
      </c>
      <c r="K114" s="64" t="str">
        <f t="shared" si="14"/>
        <v>0</v>
      </c>
      <c r="L114" s="65" t="str">
        <f t="shared" si="15"/>
        <v>0</v>
      </c>
      <c r="M114" s="55">
        <f>SUMIFS($J:$J,$C:$C,Data!$B$6,$B:$B,$B114)</f>
        <v>0</v>
      </c>
      <c r="N114" s="55">
        <f>SUMIFS($J:$J,$C:$C,Data!$B$7,$B:$B,$B114)</f>
        <v>0</v>
      </c>
      <c r="O114" s="55">
        <f>SUMIFS($J:$J,$C:$C,Data!$B$8,$B:$B,$B114)</f>
        <v>0</v>
      </c>
      <c r="P114" s="55">
        <f t="shared" si="20"/>
        <v>0</v>
      </c>
      <c r="Q114" s="55">
        <f t="shared" si="21"/>
        <v>0</v>
      </c>
      <c r="R114" s="25" t="b">
        <f>AND($L114="A",$C$5=Data!$G$24)</f>
        <v>0</v>
      </c>
      <c r="S114" s="25" t="b">
        <f>AND($L114="A",$C$5=Data!$G$23)</f>
        <v>0</v>
      </c>
      <c r="T114" s="55">
        <f t="shared" si="22"/>
        <v>0</v>
      </c>
      <c r="U114" s="55">
        <f t="shared" si="16"/>
        <v>0</v>
      </c>
      <c r="V114" s="25" t="b">
        <f>AND($L114="B",$C$6=Data!$G$24)</f>
        <v>0</v>
      </c>
      <c r="W114" s="25" t="b">
        <f>AND($L114="B",$C$6=Data!$G$23)</f>
        <v>0</v>
      </c>
      <c r="X114" s="55">
        <f t="shared" si="23"/>
        <v>0</v>
      </c>
      <c r="Y114" s="55">
        <f t="shared" si="17"/>
        <v>0</v>
      </c>
      <c r="Z114" s="25" t="b">
        <f>AND($L114="C",$C$7=Data!$G$24)</f>
        <v>0</v>
      </c>
      <c r="AA114" s="25" t="b">
        <f>AND($L114="C",$C$7=Data!$G$23)</f>
        <v>0</v>
      </c>
      <c r="AB114" s="55">
        <f t="shared" si="24"/>
        <v>0</v>
      </c>
      <c r="AC114" s="55">
        <f t="shared" si="18"/>
        <v>0</v>
      </c>
      <c r="AE114" s="55">
        <f t="shared" si="25"/>
        <v>0</v>
      </c>
      <c r="AG114" s="125" t="b">
        <f>OR(AND($C$5=Data!$G$24,K114="A"),AND($C$6=Data!$G$24,K114="B"),AND($C$7=Data!$G$24,K114="C"))*COUNTIFS(B:B,B114,K:K,K114,B:B,"&lt;&gt;"&amp;"",C:C,"&lt;&gt;"&amp;"")&gt;1</f>
        <v>0</v>
      </c>
      <c r="AH114" s="125" t="b">
        <f t="shared" si="26"/>
        <v>0</v>
      </c>
      <c r="AI114" s="55">
        <f t="shared" si="27"/>
        <v>0</v>
      </c>
    </row>
    <row r="115" spans="1:35" ht="30.75" customHeight="1" x14ac:dyDescent="0.25">
      <c r="A115" s="57"/>
      <c r="B115" s="57"/>
      <c r="C115" s="59"/>
      <c r="D115" s="119"/>
      <c r="E115" s="43"/>
      <c r="F115" s="43"/>
      <c r="G115" s="58"/>
      <c r="H115" s="123"/>
      <c r="I115" s="132"/>
      <c r="J115" s="135">
        <f t="shared" si="19"/>
        <v>0</v>
      </c>
      <c r="K115" s="64" t="str">
        <f t="shared" si="14"/>
        <v>0</v>
      </c>
      <c r="L115" s="65" t="str">
        <f t="shared" si="15"/>
        <v>0</v>
      </c>
      <c r="M115" s="55">
        <f>SUMIFS($J:$J,$C:$C,Data!$B$6,$B:$B,$B115)</f>
        <v>0</v>
      </c>
      <c r="N115" s="55">
        <f>SUMIFS($J:$J,$C:$C,Data!$B$7,$B:$B,$B115)</f>
        <v>0</v>
      </c>
      <c r="O115" s="55">
        <f>SUMIFS($J:$J,$C:$C,Data!$B$8,$B:$B,$B115)</f>
        <v>0</v>
      </c>
      <c r="P115" s="55">
        <f t="shared" si="20"/>
        <v>0</v>
      </c>
      <c r="Q115" s="55">
        <f t="shared" si="21"/>
        <v>0</v>
      </c>
      <c r="R115" s="25" t="b">
        <f>AND($L115="A",$C$5=Data!$G$24)</f>
        <v>0</v>
      </c>
      <c r="S115" s="25" t="b">
        <f>AND($L115="A",$C$5=Data!$G$23)</f>
        <v>0</v>
      </c>
      <c r="T115" s="55">
        <f t="shared" si="22"/>
        <v>0</v>
      </c>
      <c r="U115" s="55">
        <f t="shared" si="16"/>
        <v>0</v>
      </c>
      <c r="V115" s="25" t="b">
        <f>AND($L115="B",$C$6=Data!$G$24)</f>
        <v>0</v>
      </c>
      <c r="W115" s="25" t="b">
        <f>AND($L115="B",$C$6=Data!$G$23)</f>
        <v>0</v>
      </c>
      <c r="X115" s="55">
        <f t="shared" si="23"/>
        <v>0</v>
      </c>
      <c r="Y115" s="55">
        <f t="shared" si="17"/>
        <v>0</v>
      </c>
      <c r="Z115" s="25" t="b">
        <f>AND($L115="C",$C$7=Data!$G$24)</f>
        <v>0</v>
      </c>
      <c r="AA115" s="25" t="b">
        <f>AND($L115="C",$C$7=Data!$G$23)</f>
        <v>0</v>
      </c>
      <c r="AB115" s="55">
        <f t="shared" si="24"/>
        <v>0</v>
      </c>
      <c r="AC115" s="55">
        <f t="shared" si="18"/>
        <v>0</v>
      </c>
      <c r="AE115" s="55">
        <f t="shared" si="25"/>
        <v>0</v>
      </c>
      <c r="AG115" s="125" t="b">
        <f>OR(AND($C$5=Data!$G$24,K115="A"),AND($C$6=Data!$G$24,K115="B"),AND($C$7=Data!$G$24,K115="C"))*COUNTIFS(B:B,B115,K:K,K115,B:B,"&lt;&gt;"&amp;"",C:C,"&lt;&gt;"&amp;"")&gt;1</f>
        <v>0</v>
      </c>
      <c r="AH115" s="125" t="b">
        <f t="shared" si="26"/>
        <v>0</v>
      </c>
      <c r="AI115" s="55">
        <f t="shared" si="27"/>
        <v>0</v>
      </c>
    </row>
    <row r="116" spans="1:35" ht="30.75" customHeight="1" x14ac:dyDescent="0.25">
      <c r="A116" s="57"/>
      <c r="B116" s="57"/>
      <c r="C116" s="59"/>
      <c r="D116" s="119"/>
      <c r="E116" s="43"/>
      <c r="F116" s="43"/>
      <c r="G116" s="58"/>
      <c r="H116" s="123"/>
      <c r="I116" s="132"/>
      <c r="J116" s="135">
        <f t="shared" si="19"/>
        <v>0</v>
      </c>
      <c r="K116" s="64" t="str">
        <f t="shared" si="14"/>
        <v>0</v>
      </c>
      <c r="L116" s="65" t="str">
        <f t="shared" si="15"/>
        <v>0</v>
      </c>
      <c r="M116" s="55">
        <f>SUMIFS($J:$J,$C:$C,Data!$B$6,$B:$B,$B116)</f>
        <v>0</v>
      </c>
      <c r="N116" s="55">
        <f>SUMIFS($J:$J,$C:$C,Data!$B$7,$B:$B,$B116)</f>
        <v>0</v>
      </c>
      <c r="O116" s="55">
        <f>SUMIFS($J:$J,$C:$C,Data!$B$8,$B:$B,$B116)</f>
        <v>0</v>
      </c>
      <c r="P116" s="55">
        <f t="shared" si="20"/>
        <v>0</v>
      </c>
      <c r="Q116" s="55">
        <f t="shared" si="21"/>
        <v>0</v>
      </c>
      <c r="R116" s="25" t="b">
        <f>AND($L116="A",$C$5=Data!$G$24)</f>
        <v>0</v>
      </c>
      <c r="S116" s="25" t="b">
        <f>AND($L116="A",$C$5=Data!$G$23)</f>
        <v>0</v>
      </c>
      <c r="T116" s="55">
        <f t="shared" si="22"/>
        <v>0</v>
      </c>
      <c r="U116" s="55">
        <f t="shared" si="16"/>
        <v>0</v>
      </c>
      <c r="V116" s="25" t="b">
        <f>AND($L116="B",$C$6=Data!$G$24)</f>
        <v>0</v>
      </c>
      <c r="W116" s="25" t="b">
        <f>AND($L116="B",$C$6=Data!$G$23)</f>
        <v>0</v>
      </c>
      <c r="X116" s="55">
        <f t="shared" si="23"/>
        <v>0</v>
      </c>
      <c r="Y116" s="55">
        <f t="shared" si="17"/>
        <v>0</v>
      </c>
      <c r="Z116" s="25" t="b">
        <f>AND($L116="C",$C$7=Data!$G$24)</f>
        <v>0</v>
      </c>
      <c r="AA116" s="25" t="b">
        <f>AND($L116="C",$C$7=Data!$G$23)</f>
        <v>0</v>
      </c>
      <c r="AB116" s="55">
        <f t="shared" si="24"/>
        <v>0</v>
      </c>
      <c r="AC116" s="55">
        <f t="shared" si="18"/>
        <v>0</v>
      </c>
      <c r="AE116" s="55">
        <f t="shared" si="25"/>
        <v>0</v>
      </c>
      <c r="AG116" s="125" t="b">
        <f>OR(AND($C$5=Data!$G$24,K116="A"),AND($C$6=Data!$G$24,K116="B"),AND($C$7=Data!$G$24,K116="C"))*COUNTIFS(B:B,B116,K:K,K116,B:B,"&lt;&gt;"&amp;"",C:C,"&lt;&gt;"&amp;"")&gt;1</f>
        <v>0</v>
      </c>
      <c r="AH116" s="125" t="b">
        <f t="shared" si="26"/>
        <v>0</v>
      </c>
      <c r="AI116" s="55">
        <f t="shared" si="27"/>
        <v>0</v>
      </c>
    </row>
    <row r="117" spans="1:35" ht="30.75" customHeight="1" x14ac:dyDescent="0.25">
      <c r="A117" s="57"/>
      <c r="B117" s="57"/>
      <c r="C117" s="59"/>
      <c r="D117" s="119"/>
      <c r="E117" s="43"/>
      <c r="F117" s="43"/>
      <c r="G117" s="58"/>
      <c r="H117" s="123"/>
      <c r="I117" s="132"/>
      <c r="J117" s="135">
        <f t="shared" si="19"/>
        <v>0</v>
      </c>
      <c r="K117" s="64" t="str">
        <f t="shared" si="14"/>
        <v>0</v>
      </c>
      <c r="L117" s="65" t="str">
        <f t="shared" si="15"/>
        <v>0</v>
      </c>
      <c r="M117" s="55">
        <f>SUMIFS($J:$J,$C:$C,Data!$B$6,$B:$B,$B117)</f>
        <v>0</v>
      </c>
      <c r="N117" s="55">
        <f>SUMIFS($J:$J,$C:$C,Data!$B$7,$B:$B,$B117)</f>
        <v>0</v>
      </c>
      <c r="O117" s="55">
        <f>SUMIFS($J:$J,$C:$C,Data!$B$8,$B:$B,$B117)</f>
        <v>0</v>
      </c>
      <c r="P117" s="55">
        <f t="shared" si="20"/>
        <v>0</v>
      </c>
      <c r="Q117" s="55">
        <f t="shared" si="21"/>
        <v>0</v>
      </c>
      <c r="R117" s="25" t="b">
        <f>AND($L117="A",$C$5=Data!$G$24)</f>
        <v>0</v>
      </c>
      <c r="S117" s="25" t="b">
        <f>AND($L117="A",$C$5=Data!$G$23)</f>
        <v>0</v>
      </c>
      <c r="T117" s="55">
        <f t="shared" si="22"/>
        <v>0</v>
      </c>
      <c r="U117" s="55">
        <f t="shared" si="16"/>
        <v>0</v>
      </c>
      <c r="V117" s="25" t="b">
        <f>AND($L117="B",$C$6=Data!$G$24)</f>
        <v>0</v>
      </c>
      <c r="W117" s="25" t="b">
        <f>AND($L117="B",$C$6=Data!$G$23)</f>
        <v>0</v>
      </c>
      <c r="X117" s="55">
        <f t="shared" si="23"/>
        <v>0</v>
      </c>
      <c r="Y117" s="55">
        <f t="shared" si="17"/>
        <v>0</v>
      </c>
      <c r="Z117" s="25" t="b">
        <f>AND($L117="C",$C$7=Data!$G$24)</f>
        <v>0</v>
      </c>
      <c r="AA117" s="25" t="b">
        <f>AND($L117="C",$C$7=Data!$G$23)</f>
        <v>0</v>
      </c>
      <c r="AB117" s="55">
        <f t="shared" si="24"/>
        <v>0</v>
      </c>
      <c r="AC117" s="55">
        <f t="shared" si="18"/>
        <v>0</v>
      </c>
      <c r="AE117" s="55">
        <f t="shared" si="25"/>
        <v>0</v>
      </c>
      <c r="AG117" s="125" t="b">
        <f>OR(AND($C$5=Data!$G$24,K117="A"),AND($C$6=Data!$G$24,K117="B"),AND($C$7=Data!$G$24,K117="C"))*COUNTIFS(B:B,B117,K:K,K117,B:B,"&lt;&gt;"&amp;"",C:C,"&lt;&gt;"&amp;"")&gt;1</f>
        <v>0</v>
      </c>
      <c r="AH117" s="125" t="b">
        <f t="shared" si="26"/>
        <v>0</v>
      </c>
      <c r="AI117" s="55">
        <f t="shared" si="27"/>
        <v>0</v>
      </c>
    </row>
    <row r="118" spans="1:35" ht="30.75" customHeight="1" x14ac:dyDescent="0.25">
      <c r="A118" s="57"/>
      <c r="B118" s="57"/>
      <c r="C118" s="59"/>
      <c r="D118" s="119"/>
      <c r="E118" s="43"/>
      <c r="F118" s="43"/>
      <c r="G118" s="58"/>
      <c r="H118" s="123"/>
      <c r="I118" s="132"/>
      <c r="J118" s="135">
        <f t="shared" si="19"/>
        <v>0</v>
      </c>
      <c r="K118" s="64" t="str">
        <f t="shared" si="14"/>
        <v>0</v>
      </c>
      <c r="L118" s="65" t="str">
        <f t="shared" si="15"/>
        <v>0</v>
      </c>
      <c r="M118" s="55">
        <f>SUMIFS($J:$J,$C:$C,Data!$B$6,$B:$B,$B118)</f>
        <v>0</v>
      </c>
      <c r="N118" s="55">
        <f>SUMIFS($J:$J,$C:$C,Data!$B$7,$B:$B,$B118)</f>
        <v>0</v>
      </c>
      <c r="O118" s="55">
        <f>SUMIFS($J:$J,$C:$C,Data!$B$8,$B:$B,$B118)</f>
        <v>0</v>
      </c>
      <c r="P118" s="55">
        <f t="shared" si="20"/>
        <v>0</v>
      </c>
      <c r="Q118" s="55">
        <f t="shared" si="21"/>
        <v>0</v>
      </c>
      <c r="R118" s="25" t="b">
        <f>AND($L118="A",$C$5=Data!$G$24)</f>
        <v>0</v>
      </c>
      <c r="S118" s="25" t="b">
        <f>AND($L118="A",$C$5=Data!$G$23)</f>
        <v>0</v>
      </c>
      <c r="T118" s="55">
        <f t="shared" si="22"/>
        <v>0</v>
      </c>
      <c r="U118" s="55">
        <f t="shared" si="16"/>
        <v>0</v>
      </c>
      <c r="V118" s="25" t="b">
        <f>AND($L118="B",$C$6=Data!$G$24)</f>
        <v>0</v>
      </c>
      <c r="W118" s="25" t="b">
        <f>AND($L118="B",$C$6=Data!$G$23)</f>
        <v>0</v>
      </c>
      <c r="X118" s="55">
        <f t="shared" si="23"/>
        <v>0</v>
      </c>
      <c r="Y118" s="55">
        <f t="shared" si="17"/>
        <v>0</v>
      </c>
      <c r="Z118" s="25" t="b">
        <f>AND($L118="C",$C$7=Data!$G$24)</f>
        <v>0</v>
      </c>
      <c r="AA118" s="25" t="b">
        <f>AND($L118="C",$C$7=Data!$G$23)</f>
        <v>0</v>
      </c>
      <c r="AB118" s="55">
        <f t="shared" si="24"/>
        <v>0</v>
      </c>
      <c r="AC118" s="55">
        <f t="shared" si="18"/>
        <v>0</v>
      </c>
      <c r="AE118" s="55">
        <f t="shared" si="25"/>
        <v>0</v>
      </c>
      <c r="AG118" s="125" t="b">
        <f>OR(AND($C$5=Data!$G$24,K118="A"),AND($C$6=Data!$G$24,K118="B"),AND($C$7=Data!$G$24,K118="C"))*COUNTIFS(B:B,B118,K:K,K118,B:B,"&lt;&gt;"&amp;"",C:C,"&lt;&gt;"&amp;"")&gt;1</f>
        <v>0</v>
      </c>
      <c r="AH118" s="125" t="b">
        <f t="shared" si="26"/>
        <v>0</v>
      </c>
      <c r="AI118" s="55">
        <f t="shared" si="27"/>
        <v>0</v>
      </c>
    </row>
    <row r="119" spans="1:35" ht="30.75" customHeight="1" x14ac:dyDescent="0.25">
      <c r="A119" s="57"/>
      <c r="B119" s="57"/>
      <c r="C119" s="59"/>
      <c r="D119" s="119"/>
      <c r="E119" s="43"/>
      <c r="F119" s="43"/>
      <c r="G119" s="58"/>
      <c r="H119" s="123"/>
      <c r="I119" s="132"/>
      <c r="J119" s="135">
        <f t="shared" si="19"/>
        <v>0</v>
      </c>
      <c r="K119" s="64" t="str">
        <f t="shared" si="14"/>
        <v>0</v>
      </c>
      <c r="L119" s="65" t="str">
        <f t="shared" si="15"/>
        <v>0</v>
      </c>
      <c r="M119" s="55">
        <f>SUMIFS($J:$J,$C:$C,Data!$B$6,$B:$B,$B119)</f>
        <v>0</v>
      </c>
      <c r="N119" s="55">
        <f>SUMIFS($J:$J,$C:$C,Data!$B$7,$B:$B,$B119)</f>
        <v>0</v>
      </c>
      <c r="O119" s="55">
        <f>SUMIFS($J:$J,$C:$C,Data!$B$8,$B:$B,$B119)</f>
        <v>0</v>
      </c>
      <c r="P119" s="55">
        <f t="shared" si="20"/>
        <v>0</v>
      </c>
      <c r="Q119" s="55">
        <f t="shared" si="21"/>
        <v>0</v>
      </c>
      <c r="R119" s="25" t="b">
        <f>AND($L119="A",$C$5=Data!$G$24)</f>
        <v>0</v>
      </c>
      <c r="S119" s="25" t="b">
        <f>AND($L119="A",$C$5=Data!$G$23)</f>
        <v>0</v>
      </c>
      <c r="T119" s="55">
        <f t="shared" si="22"/>
        <v>0</v>
      </c>
      <c r="U119" s="55">
        <f t="shared" si="16"/>
        <v>0</v>
      </c>
      <c r="V119" s="25" t="b">
        <f>AND($L119="B",$C$6=Data!$G$24)</f>
        <v>0</v>
      </c>
      <c r="W119" s="25" t="b">
        <f>AND($L119="B",$C$6=Data!$G$23)</f>
        <v>0</v>
      </c>
      <c r="X119" s="55">
        <f t="shared" si="23"/>
        <v>0</v>
      </c>
      <c r="Y119" s="55">
        <f t="shared" si="17"/>
        <v>0</v>
      </c>
      <c r="Z119" s="25" t="b">
        <f>AND($L119="C",$C$7=Data!$G$24)</f>
        <v>0</v>
      </c>
      <c r="AA119" s="25" t="b">
        <f>AND($L119="C",$C$7=Data!$G$23)</f>
        <v>0</v>
      </c>
      <c r="AB119" s="55">
        <f t="shared" si="24"/>
        <v>0</v>
      </c>
      <c r="AC119" s="55">
        <f t="shared" si="18"/>
        <v>0</v>
      </c>
      <c r="AE119" s="55">
        <f t="shared" si="25"/>
        <v>0</v>
      </c>
      <c r="AG119" s="125" t="b">
        <f>OR(AND($C$5=Data!$G$24,K119="A"),AND($C$6=Data!$G$24,K119="B"),AND($C$7=Data!$G$24,K119="C"))*COUNTIFS(B:B,B119,K:K,K119,B:B,"&lt;&gt;"&amp;"",C:C,"&lt;&gt;"&amp;"")&gt;1</f>
        <v>0</v>
      </c>
      <c r="AH119" s="125" t="b">
        <f t="shared" si="26"/>
        <v>0</v>
      </c>
      <c r="AI119" s="55">
        <f t="shared" si="27"/>
        <v>0</v>
      </c>
    </row>
    <row r="120" spans="1:35" ht="30.75" customHeight="1" x14ac:dyDescent="0.25">
      <c r="A120" s="57"/>
      <c r="B120" s="57"/>
      <c r="C120" s="59"/>
      <c r="D120" s="119"/>
      <c r="E120" s="43"/>
      <c r="F120" s="43"/>
      <c r="G120" s="58"/>
      <c r="H120" s="123"/>
      <c r="I120" s="132"/>
      <c r="J120" s="135">
        <f t="shared" si="19"/>
        <v>0</v>
      </c>
      <c r="K120" s="64" t="str">
        <f t="shared" si="14"/>
        <v>0</v>
      </c>
      <c r="L120" s="65" t="str">
        <f t="shared" si="15"/>
        <v>0</v>
      </c>
      <c r="M120" s="55">
        <f>SUMIFS($J:$J,$C:$C,Data!$B$6,$B:$B,$B120)</f>
        <v>0</v>
      </c>
      <c r="N120" s="55">
        <f>SUMIFS($J:$J,$C:$C,Data!$B$7,$B:$B,$B120)</f>
        <v>0</v>
      </c>
      <c r="O120" s="55">
        <f>SUMIFS($J:$J,$C:$C,Data!$B$8,$B:$B,$B120)</f>
        <v>0</v>
      </c>
      <c r="P120" s="55">
        <f t="shared" si="20"/>
        <v>0</v>
      </c>
      <c r="Q120" s="55">
        <f t="shared" si="21"/>
        <v>0</v>
      </c>
      <c r="R120" s="25" t="b">
        <f>AND($L120="A",$C$5=Data!$G$24)</f>
        <v>0</v>
      </c>
      <c r="S120" s="25" t="b">
        <f>AND($L120="A",$C$5=Data!$G$23)</f>
        <v>0</v>
      </c>
      <c r="T120" s="55">
        <f t="shared" si="22"/>
        <v>0</v>
      </c>
      <c r="U120" s="55">
        <f t="shared" si="16"/>
        <v>0</v>
      </c>
      <c r="V120" s="25" t="b">
        <f>AND($L120="B",$C$6=Data!$G$24)</f>
        <v>0</v>
      </c>
      <c r="W120" s="25" t="b">
        <f>AND($L120="B",$C$6=Data!$G$23)</f>
        <v>0</v>
      </c>
      <c r="X120" s="55">
        <f t="shared" si="23"/>
        <v>0</v>
      </c>
      <c r="Y120" s="55">
        <f t="shared" si="17"/>
        <v>0</v>
      </c>
      <c r="Z120" s="25" t="b">
        <f>AND($L120="C",$C$7=Data!$G$24)</f>
        <v>0</v>
      </c>
      <c r="AA120" s="25" t="b">
        <f>AND($L120="C",$C$7=Data!$G$23)</f>
        <v>0</v>
      </c>
      <c r="AB120" s="55">
        <f t="shared" si="24"/>
        <v>0</v>
      </c>
      <c r="AC120" s="55">
        <f t="shared" si="18"/>
        <v>0</v>
      </c>
      <c r="AE120" s="55">
        <f t="shared" si="25"/>
        <v>0</v>
      </c>
      <c r="AG120" s="125" t="b">
        <f>OR(AND($C$5=Data!$G$24,K120="A"),AND($C$6=Data!$G$24,K120="B"),AND($C$7=Data!$G$24,K120="C"))*COUNTIFS(B:B,B120,K:K,K120,B:B,"&lt;&gt;"&amp;"",C:C,"&lt;&gt;"&amp;"")&gt;1</f>
        <v>0</v>
      </c>
      <c r="AH120" s="125" t="b">
        <f t="shared" si="26"/>
        <v>0</v>
      </c>
      <c r="AI120" s="55">
        <f t="shared" si="27"/>
        <v>0</v>
      </c>
    </row>
    <row r="121" spans="1:35" ht="30.75" customHeight="1" x14ac:dyDescent="0.25">
      <c r="A121" s="57"/>
      <c r="B121" s="57"/>
      <c r="C121" s="59"/>
      <c r="D121" s="119"/>
      <c r="E121" s="43"/>
      <c r="F121" s="43"/>
      <c r="G121" s="58"/>
      <c r="H121" s="123"/>
      <c r="I121" s="132"/>
      <c r="J121" s="135">
        <f t="shared" si="19"/>
        <v>0</v>
      </c>
      <c r="K121" s="64" t="str">
        <f t="shared" si="14"/>
        <v>0</v>
      </c>
      <c r="L121" s="65" t="str">
        <f t="shared" si="15"/>
        <v>0</v>
      </c>
      <c r="M121" s="55">
        <f>SUMIFS($J:$J,$C:$C,Data!$B$6,$B:$B,$B121)</f>
        <v>0</v>
      </c>
      <c r="N121" s="55">
        <f>SUMIFS($J:$J,$C:$C,Data!$B$7,$B:$B,$B121)</f>
        <v>0</v>
      </c>
      <c r="O121" s="55">
        <f>SUMIFS($J:$J,$C:$C,Data!$B$8,$B:$B,$B121)</f>
        <v>0</v>
      </c>
      <c r="P121" s="55">
        <f t="shared" si="20"/>
        <v>0</v>
      </c>
      <c r="Q121" s="55">
        <f t="shared" si="21"/>
        <v>0</v>
      </c>
      <c r="R121" s="25" t="b">
        <f>AND($L121="A",$C$5=Data!$G$24)</f>
        <v>0</v>
      </c>
      <c r="S121" s="25" t="b">
        <f>AND($L121="A",$C$5=Data!$G$23)</f>
        <v>0</v>
      </c>
      <c r="T121" s="55">
        <f t="shared" si="22"/>
        <v>0</v>
      </c>
      <c r="U121" s="55">
        <f t="shared" si="16"/>
        <v>0</v>
      </c>
      <c r="V121" s="25" t="b">
        <f>AND($L121="B",$C$6=Data!$G$24)</f>
        <v>0</v>
      </c>
      <c r="W121" s="25" t="b">
        <f>AND($L121="B",$C$6=Data!$G$23)</f>
        <v>0</v>
      </c>
      <c r="X121" s="55">
        <f t="shared" si="23"/>
        <v>0</v>
      </c>
      <c r="Y121" s="55">
        <f t="shared" si="17"/>
        <v>0</v>
      </c>
      <c r="Z121" s="25" t="b">
        <f>AND($L121="C",$C$7=Data!$G$24)</f>
        <v>0</v>
      </c>
      <c r="AA121" s="25" t="b">
        <f>AND($L121="C",$C$7=Data!$G$23)</f>
        <v>0</v>
      </c>
      <c r="AB121" s="55">
        <f t="shared" si="24"/>
        <v>0</v>
      </c>
      <c r="AC121" s="55">
        <f t="shared" si="18"/>
        <v>0</v>
      </c>
      <c r="AE121" s="55">
        <f t="shared" si="25"/>
        <v>0</v>
      </c>
      <c r="AG121" s="125" t="b">
        <f>OR(AND($C$5=Data!$G$24,K121="A"),AND($C$6=Data!$G$24,K121="B"),AND($C$7=Data!$G$24,K121="C"))*COUNTIFS(B:B,B121,K:K,K121,B:B,"&lt;&gt;"&amp;"",C:C,"&lt;&gt;"&amp;"")&gt;1</f>
        <v>0</v>
      </c>
      <c r="AH121" s="125" t="b">
        <f t="shared" si="26"/>
        <v>0</v>
      </c>
      <c r="AI121" s="55">
        <f t="shared" si="27"/>
        <v>0</v>
      </c>
    </row>
    <row r="122" spans="1:35" ht="30.75" customHeight="1" x14ac:dyDescent="0.25">
      <c r="A122" s="57"/>
      <c r="B122" s="57"/>
      <c r="C122" s="59"/>
      <c r="D122" s="119"/>
      <c r="E122" s="43"/>
      <c r="F122" s="43"/>
      <c r="G122" s="58"/>
      <c r="H122" s="123"/>
      <c r="I122" s="132"/>
      <c r="J122" s="135">
        <f t="shared" si="19"/>
        <v>0</v>
      </c>
      <c r="K122" s="64" t="str">
        <f t="shared" si="14"/>
        <v>0</v>
      </c>
      <c r="L122" s="65" t="str">
        <f t="shared" si="15"/>
        <v>0</v>
      </c>
      <c r="M122" s="55">
        <f>SUMIFS($J:$J,$C:$C,Data!$B$6,$B:$B,$B122)</f>
        <v>0</v>
      </c>
      <c r="N122" s="55">
        <f>SUMIFS($J:$J,$C:$C,Data!$B$7,$B:$B,$B122)</f>
        <v>0</v>
      </c>
      <c r="O122" s="55">
        <f>SUMIFS($J:$J,$C:$C,Data!$B$8,$B:$B,$B122)</f>
        <v>0</v>
      </c>
      <c r="P122" s="55">
        <f t="shared" si="20"/>
        <v>0</v>
      </c>
      <c r="Q122" s="55">
        <f t="shared" si="21"/>
        <v>0</v>
      </c>
      <c r="R122" s="25" t="b">
        <f>AND($L122="A",$C$5=Data!$G$24)</f>
        <v>0</v>
      </c>
      <c r="S122" s="25" t="b">
        <f>AND($L122="A",$C$5=Data!$G$23)</f>
        <v>0</v>
      </c>
      <c r="T122" s="55">
        <f t="shared" si="22"/>
        <v>0</v>
      </c>
      <c r="U122" s="55">
        <f t="shared" si="16"/>
        <v>0</v>
      </c>
      <c r="V122" s="25" t="b">
        <f>AND($L122="B",$C$6=Data!$G$24)</f>
        <v>0</v>
      </c>
      <c r="W122" s="25" t="b">
        <f>AND($L122="B",$C$6=Data!$G$23)</f>
        <v>0</v>
      </c>
      <c r="X122" s="55">
        <f t="shared" si="23"/>
        <v>0</v>
      </c>
      <c r="Y122" s="55">
        <f t="shared" si="17"/>
        <v>0</v>
      </c>
      <c r="Z122" s="25" t="b">
        <f>AND($L122="C",$C$7=Data!$G$24)</f>
        <v>0</v>
      </c>
      <c r="AA122" s="25" t="b">
        <f>AND($L122="C",$C$7=Data!$G$23)</f>
        <v>0</v>
      </c>
      <c r="AB122" s="55">
        <f t="shared" si="24"/>
        <v>0</v>
      </c>
      <c r="AC122" s="55">
        <f t="shared" si="18"/>
        <v>0</v>
      </c>
      <c r="AE122" s="55">
        <f t="shared" si="25"/>
        <v>0</v>
      </c>
      <c r="AG122" s="125" t="b">
        <f>OR(AND($C$5=Data!$G$24,K122="A"),AND($C$6=Data!$G$24,K122="B"),AND($C$7=Data!$G$24,K122="C"))*COUNTIFS(B:B,B122,K:K,K122,B:B,"&lt;&gt;"&amp;"",C:C,"&lt;&gt;"&amp;"")&gt;1</f>
        <v>0</v>
      </c>
      <c r="AH122" s="125" t="b">
        <f t="shared" si="26"/>
        <v>0</v>
      </c>
      <c r="AI122" s="55">
        <f t="shared" si="27"/>
        <v>0</v>
      </c>
    </row>
    <row r="123" spans="1:35" ht="30.75" customHeight="1" x14ac:dyDescent="0.25">
      <c r="A123" s="57"/>
      <c r="B123" s="57"/>
      <c r="C123" s="59"/>
      <c r="D123" s="119"/>
      <c r="E123" s="43"/>
      <c r="F123" s="43"/>
      <c r="G123" s="58"/>
      <c r="H123" s="123"/>
      <c r="I123" s="132"/>
      <c r="J123" s="135">
        <f t="shared" si="19"/>
        <v>0</v>
      </c>
      <c r="K123" s="64" t="str">
        <f t="shared" si="14"/>
        <v>0</v>
      </c>
      <c r="L123" s="65" t="str">
        <f t="shared" si="15"/>
        <v>0</v>
      </c>
      <c r="M123" s="55">
        <f>SUMIFS($J:$J,$C:$C,Data!$B$6,$B:$B,$B123)</f>
        <v>0</v>
      </c>
      <c r="N123" s="55">
        <f>SUMIFS($J:$J,$C:$C,Data!$B$7,$B:$B,$B123)</f>
        <v>0</v>
      </c>
      <c r="O123" s="55">
        <f>SUMIFS($J:$J,$C:$C,Data!$B$8,$B:$B,$B123)</f>
        <v>0</v>
      </c>
      <c r="P123" s="55">
        <f t="shared" si="20"/>
        <v>0</v>
      </c>
      <c r="Q123" s="55">
        <f t="shared" si="21"/>
        <v>0</v>
      </c>
      <c r="R123" s="25" t="b">
        <f>AND($L123="A",$C$5=Data!$G$24)</f>
        <v>0</v>
      </c>
      <c r="S123" s="25" t="b">
        <f>AND($L123="A",$C$5=Data!$G$23)</f>
        <v>0</v>
      </c>
      <c r="T123" s="55">
        <f t="shared" si="22"/>
        <v>0</v>
      </c>
      <c r="U123" s="55">
        <f t="shared" si="16"/>
        <v>0</v>
      </c>
      <c r="V123" s="25" t="b">
        <f>AND($L123="B",$C$6=Data!$G$24)</f>
        <v>0</v>
      </c>
      <c r="W123" s="25" t="b">
        <f>AND($L123="B",$C$6=Data!$G$23)</f>
        <v>0</v>
      </c>
      <c r="X123" s="55">
        <f t="shared" si="23"/>
        <v>0</v>
      </c>
      <c r="Y123" s="55">
        <f t="shared" si="17"/>
        <v>0</v>
      </c>
      <c r="Z123" s="25" t="b">
        <f>AND($L123="C",$C$7=Data!$G$24)</f>
        <v>0</v>
      </c>
      <c r="AA123" s="25" t="b">
        <f>AND($L123="C",$C$7=Data!$G$23)</f>
        <v>0</v>
      </c>
      <c r="AB123" s="55">
        <f t="shared" si="24"/>
        <v>0</v>
      </c>
      <c r="AC123" s="55">
        <f t="shared" si="18"/>
        <v>0</v>
      </c>
      <c r="AE123" s="55">
        <f t="shared" si="25"/>
        <v>0</v>
      </c>
      <c r="AG123" s="125" t="b">
        <f>OR(AND($C$5=Data!$G$24,K123="A"),AND($C$6=Data!$G$24,K123="B"),AND($C$7=Data!$G$24,K123="C"))*COUNTIFS(B:B,B123,K:K,K123,B:B,"&lt;&gt;"&amp;"",C:C,"&lt;&gt;"&amp;"")&gt;1</f>
        <v>0</v>
      </c>
      <c r="AH123" s="125" t="b">
        <f t="shared" si="26"/>
        <v>0</v>
      </c>
      <c r="AI123" s="55">
        <f t="shared" si="27"/>
        <v>0</v>
      </c>
    </row>
    <row r="124" spans="1:35" ht="30.75" customHeight="1" x14ac:dyDescent="0.25">
      <c r="A124" s="57"/>
      <c r="B124" s="57"/>
      <c r="C124" s="59"/>
      <c r="D124" s="119"/>
      <c r="E124" s="43"/>
      <c r="F124" s="43"/>
      <c r="G124" s="58"/>
      <c r="H124" s="123"/>
      <c r="I124" s="132"/>
      <c r="J124" s="135">
        <f t="shared" si="19"/>
        <v>0</v>
      </c>
      <c r="K124" s="64" t="str">
        <f t="shared" si="14"/>
        <v>0</v>
      </c>
      <c r="L124" s="65" t="str">
        <f t="shared" si="15"/>
        <v>0</v>
      </c>
      <c r="M124" s="55">
        <f>SUMIFS($J:$J,$C:$C,Data!$B$6,$B:$B,$B124)</f>
        <v>0</v>
      </c>
      <c r="N124" s="55">
        <f>SUMIFS($J:$J,$C:$C,Data!$B$7,$B:$B,$B124)</f>
        <v>0</v>
      </c>
      <c r="O124" s="55">
        <f>SUMIFS($J:$J,$C:$C,Data!$B$8,$B:$B,$B124)</f>
        <v>0</v>
      </c>
      <c r="P124" s="55">
        <f t="shared" si="20"/>
        <v>0</v>
      </c>
      <c r="Q124" s="55">
        <f t="shared" si="21"/>
        <v>0</v>
      </c>
      <c r="R124" s="25" t="b">
        <f>AND($L124="A",$C$5=Data!$G$24)</f>
        <v>0</v>
      </c>
      <c r="S124" s="25" t="b">
        <f>AND($L124="A",$C$5=Data!$G$23)</f>
        <v>0</v>
      </c>
      <c r="T124" s="55">
        <f t="shared" si="22"/>
        <v>0</v>
      </c>
      <c r="U124" s="55">
        <f t="shared" si="16"/>
        <v>0</v>
      </c>
      <c r="V124" s="25" t="b">
        <f>AND($L124="B",$C$6=Data!$G$24)</f>
        <v>0</v>
      </c>
      <c r="W124" s="25" t="b">
        <f>AND($L124="B",$C$6=Data!$G$23)</f>
        <v>0</v>
      </c>
      <c r="X124" s="55">
        <f t="shared" si="23"/>
        <v>0</v>
      </c>
      <c r="Y124" s="55">
        <f t="shared" si="17"/>
        <v>0</v>
      </c>
      <c r="Z124" s="25" t="b">
        <f>AND($L124="C",$C$7=Data!$G$24)</f>
        <v>0</v>
      </c>
      <c r="AA124" s="25" t="b">
        <f>AND($L124="C",$C$7=Data!$G$23)</f>
        <v>0</v>
      </c>
      <c r="AB124" s="55">
        <f t="shared" si="24"/>
        <v>0</v>
      </c>
      <c r="AC124" s="55">
        <f t="shared" si="18"/>
        <v>0</v>
      </c>
      <c r="AE124" s="55">
        <f t="shared" si="25"/>
        <v>0</v>
      </c>
      <c r="AG124" s="125" t="b">
        <f>OR(AND($C$5=Data!$G$24,K124="A"),AND($C$6=Data!$G$24,K124="B"),AND($C$7=Data!$G$24,K124="C"))*COUNTIFS(B:B,B124,K:K,K124,B:B,"&lt;&gt;"&amp;"",C:C,"&lt;&gt;"&amp;"")&gt;1</f>
        <v>0</v>
      </c>
      <c r="AH124" s="125" t="b">
        <f t="shared" si="26"/>
        <v>0</v>
      </c>
      <c r="AI124" s="55">
        <f t="shared" si="27"/>
        <v>0</v>
      </c>
    </row>
    <row r="125" spans="1:35" ht="30.75" customHeight="1" x14ac:dyDescent="0.25">
      <c r="A125" s="57"/>
      <c r="B125" s="57"/>
      <c r="C125" s="59"/>
      <c r="D125" s="119"/>
      <c r="E125" s="43"/>
      <c r="F125" s="43"/>
      <c r="G125" s="58"/>
      <c r="H125" s="123"/>
      <c r="I125" s="132"/>
      <c r="J125" s="135">
        <f t="shared" si="19"/>
        <v>0</v>
      </c>
      <c r="K125" s="64" t="str">
        <f t="shared" si="14"/>
        <v>0</v>
      </c>
      <c r="L125" s="65" t="str">
        <f t="shared" si="15"/>
        <v>0</v>
      </c>
      <c r="M125" s="55">
        <f>SUMIFS($J:$J,$C:$C,Data!$B$6,$B:$B,$B125)</f>
        <v>0</v>
      </c>
      <c r="N125" s="55">
        <f>SUMIFS($J:$J,$C:$C,Data!$B$7,$B:$B,$B125)</f>
        <v>0</v>
      </c>
      <c r="O125" s="55">
        <f>SUMIFS($J:$J,$C:$C,Data!$B$8,$B:$B,$B125)</f>
        <v>0</v>
      </c>
      <c r="P125" s="55">
        <f t="shared" si="20"/>
        <v>0</v>
      </c>
      <c r="Q125" s="55">
        <f t="shared" si="21"/>
        <v>0</v>
      </c>
      <c r="R125" s="25" t="b">
        <f>AND($L125="A",$C$5=Data!$G$24)</f>
        <v>0</v>
      </c>
      <c r="S125" s="25" t="b">
        <f>AND($L125="A",$C$5=Data!$G$23)</f>
        <v>0</v>
      </c>
      <c r="T125" s="55">
        <f t="shared" si="22"/>
        <v>0</v>
      </c>
      <c r="U125" s="55">
        <f t="shared" si="16"/>
        <v>0</v>
      </c>
      <c r="V125" s="25" t="b">
        <f>AND($L125="B",$C$6=Data!$G$24)</f>
        <v>0</v>
      </c>
      <c r="W125" s="25" t="b">
        <f>AND($L125="B",$C$6=Data!$G$23)</f>
        <v>0</v>
      </c>
      <c r="X125" s="55">
        <f t="shared" si="23"/>
        <v>0</v>
      </c>
      <c r="Y125" s="55">
        <f t="shared" si="17"/>
        <v>0</v>
      </c>
      <c r="Z125" s="25" t="b">
        <f>AND($L125="C",$C$7=Data!$G$24)</f>
        <v>0</v>
      </c>
      <c r="AA125" s="25" t="b">
        <f>AND($L125="C",$C$7=Data!$G$23)</f>
        <v>0</v>
      </c>
      <c r="AB125" s="55">
        <f t="shared" si="24"/>
        <v>0</v>
      </c>
      <c r="AC125" s="55">
        <f t="shared" si="18"/>
        <v>0</v>
      </c>
      <c r="AE125" s="55">
        <f t="shared" si="25"/>
        <v>0</v>
      </c>
      <c r="AG125" s="125" t="b">
        <f>OR(AND($C$5=Data!$G$24,K125="A"),AND($C$6=Data!$G$24,K125="B"),AND($C$7=Data!$G$24,K125="C"))*COUNTIFS(B:B,B125,K:K,K125,B:B,"&lt;&gt;"&amp;"",C:C,"&lt;&gt;"&amp;"")&gt;1</f>
        <v>0</v>
      </c>
      <c r="AH125" s="125" t="b">
        <f t="shared" si="26"/>
        <v>0</v>
      </c>
      <c r="AI125" s="55">
        <f t="shared" si="27"/>
        <v>0</v>
      </c>
    </row>
    <row r="126" spans="1:35" ht="30.75" customHeight="1" x14ac:dyDescent="0.25">
      <c r="A126" s="57"/>
      <c r="B126" s="57"/>
      <c r="C126" s="59"/>
      <c r="D126" s="119"/>
      <c r="E126" s="43"/>
      <c r="F126" s="43"/>
      <c r="G126" s="58"/>
      <c r="H126" s="123"/>
      <c r="I126" s="132"/>
      <c r="J126" s="135">
        <f t="shared" si="19"/>
        <v>0</v>
      </c>
      <c r="K126" s="64" t="str">
        <f t="shared" si="14"/>
        <v>0</v>
      </c>
      <c r="L126" s="65" t="str">
        <f t="shared" si="15"/>
        <v>0</v>
      </c>
      <c r="M126" s="55">
        <f>SUMIFS($J:$J,$C:$C,Data!$B$6,$B:$B,$B126)</f>
        <v>0</v>
      </c>
      <c r="N126" s="55">
        <f>SUMIFS($J:$J,$C:$C,Data!$B$7,$B:$B,$B126)</f>
        <v>0</v>
      </c>
      <c r="O126" s="55">
        <f>SUMIFS($J:$J,$C:$C,Data!$B$8,$B:$B,$B126)</f>
        <v>0</v>
      </c>
      <c r="P126" s="55">
        <f t="shared" si="20"/>
        <v>0</v>
      </c>
      <c r="Q126" s="55">
        <f t="shared" si="21"/>
        <v>0</v>
      </c>
      <c r="R126" s="25" t="b">
        <f>AND($L126="A",$C$5=Data!$G$24)</f>
        <v>0</v>
      </c>
      <c r="S126" s="25" t="b">
        <f>AND($L126="A",$C$5=Data!$G$23)</f>
        <v>0</v>
      </c>
      <c r="T126" s="55">
        <f t="shared" si="22"/>
        <v>0</v>
      </c>
      <c r="U126" s="55">
        <f t="shared" si="16"/>
        <v>0</v>
      </c>
      <c r="V126" s="25" t="b">
        <f>AND($L126="B",$C$6=Data!$G$24)</f>
        <v>0</v>
      </c>
      <c r="W126" s="25" t="b">
        <f>AND($L126="B",$C$6=Data!$G$23)</f>
        <v>0</v>
      </c>
      <c r="X126" s="55">
        <f t="shared" si="23"/>
        <v>0</v>
      </c>
      <c r="Y126" s="55">
        <f t="shared" si="17"/>
        <v>0</v>
      </c>
      <c r="Z126" s="25" t="b">
        <f>AND($L126="C",$C$7=Data!$G$24)</f>
        <v>0</v>
      </c>
      <c r="AA126" s="25" t="b">
        <f>AND($L126="C",$C$7=Data!$G$23)</f>
        <v>0</v>
      </c>
      <c r="AB126" s="55">
        <f t="shared" si="24"/>
        <v>0</v>
      </c>
      <c r="AC126" s="55">
        <f t="shared" si="18"/>
        <v>0</v>
      </c>
      <c r="AE126" s="55">
        <f t="shared" si="25"/>
        <v>0</v>
      </c>
      <c r="AG126" s="125" t="b">
        <f>OR(AND($C$5=Data!$G$24,K126="A"),AND($C$6=Data!$G$24,K126="B"),AND($C$7=Data!$G$24,K126="C"))*COUNTIFS(B:B,B126,K:K,K126,B:B,"&lt;&gt;"&amp;"",C:C,"&lt;&gt;"&amp;"")&gt;1</f>
        <v>0</v>
      </c>
      <c r="AH126" s="125" t="b">
        <f t="shared" si="26"/>
        <v>0</v>
      </c>
      <c r="AI126" s="55">
        <f t="shared" si="27"/>
        <v>0</v>
      </c>
    </row>
    <row r="127" spans="1:35" ht="30.75" customHeight="1" x14ac:dyDescent="0.25">
      <c r="A127" s="57"/>
      <c r="B127" s="57"/>
      <c r="C127" s="59"/>
      <c r="D127" s="119"/>
      <c r="E127" s="43"/>
      <c r="F127" s="43"/>
      <c r="G127" s="58"/>
      <c r="H127" s="123"/>
      <c r="I127" s="132"/>
      <c r="J127" s="135">
        <f t="shared" si="19"/>
        <v>0</v>
      </c>
      <c r="K127" s="64" t="str">
        <f t="shared" si="14"/>
        <v>0</v>
      </c>
      <c r="L127" s="65" t="str">
        <f t="shared" si="15"/>
        <v>0</v>
      </c>
      <c r="M127" s="55">
        <f>SUMIFS($J:$J,$C:$C,Data!$B$6,$B:$B,$B127)</f>
        <v>0</v>
      </c>
      <c r="N127" s="55">
        <f>SUMIFS($J:$J,$C:$C,Data!$B$7,$B:$B,$B127)</f>
        <v>0</v>
      </c>
      <c r="O127" s="55">
        <f>SUMIFS($J:$J,$C:$C,Data!$B$8,$B:$B,$B127)</f>
        <v>0</v>
      </c>
      <c r="P127" s="55">
        <f t="shared" si="20"/>
        <v>0</v>
      </c>
      <c r="Q127" s="55">
        <f t="shared" si="21"/>
        <v>0</v>
      </c>
      <c r="R127" s="25" t="b">
        <f>AND($L127="A",$C$5=Data!$G$24)</f>
        <v>0</v>
      </c>
      <c r="S127" s="25" t="b">
        <f>AND($L127="A",$C$5=Data!$G$23)</f>
        <v>0</v>
      </c>
      <c r="T127" s="55">
        <f t="shared" si="22"/>
        <v>0</v>
      </c>
      <c r="U127" s="55">
        <f t="shared" si="16"/>
        <v>0</v>
      </c>
      <c r="V127" s="25" t="b">
        <f>AND($L127="B",$C$6=Data!$G$24)</f>
        <v>0</v>
      </c>
      <c r="W127" s="25" t="b">
        <f>AND($L127="B",$C$6=Data!$G$23)</f>
        <v>0</v>
      </c>
      <c r="X127" s="55">
        <f t="shared" si="23"/>
        <v>0</v>
      </c>
      <c r="Y127" s="55">
        <f t="shared" si="17"/>
        <v>0</v>
      </c>
      <c r="Z127" s="25" t="b">
        <f>AND($L127="C",$C$7=Data!$G$24)</f>
        <v>0</v>
      </c>
      <c r="AA127" s="25" t="b">
        <f>AND($L127="C",$C$7=Data!$G$23)</f>
        <v>0</v>
      </c>
      <c r="AB127" s="55">
        <f t="shared" si="24"/>
        <v>0</v>
      </c>
      <c r="AC127" s="55">
        <f t="shared" si="18"/>
        <v>0</v>
      </c>
      <c r="AE127" s="55">
        <f t="shared" si="25"/>
        <v>0</v>
      </c>
      <c r="AG127" s="125" t="b">
        <f>OR(AND($C$5=Data!$G$24,K127="A"),AND($C$6=Data!$G$24,K127="B"),AND($C$7=Data!$G$24,K127="C"))*COUNTIFS(B:B,B127,K:K,K127,B:B,"&lt;&gt;"&amp;"",C:C,"&lt;&gt;"&amp;"")&gt;1</f>
        <v>0</v>
      </c>
      <c r="AH127" s="125" t="b">
        <f t="shared" si="26"/>
        <v>0</v>
      </c>
      <c r="AI127" s="55">
        <f t="shared" si="27"/>
        <v>0</v>
      </c>
    </row>
    <row r="128" spans="1:35" ht="30.75" customHeight="1" x14ac:dyDescent="0.25">
      <c r="A128" s="57"/>
      <c r="B128" s="57"/>
      <c r="C128" s="59"/>
      <c r="D128" s="119"/>
      <c r="E128" s="43"/>
      <c r="F128" s="43"/>
      <c r="G128" s="58"/>
      <c r="H128" s="123"/>
      <c r="I128" s="132"/>
      <c r="J128" s="135">
        <f t="shared" si="19"/>
        <v>0</v>
      </c>
      <c r="K128" s="64" t="str">
        <f t="shared" si="14"/>
        <v>0</v>
      </c>
      <c r="L128" s="65" t="str">
        <f t="shared" si="15"/>
        <v>0</v>
      </c>
      <c r="M128" s="55">
        <f>SUMIFS($J:$J,$C:$C,Data!$B$6,$B:$B,$B128)</f>
        <v>0</v>
      </c>
      <c r="N128" s="55">
        <f>SUMIFS($J:$J,$C:$C,Data!$B$7,$B:$B,$B128)</f>
        <v>0</v>
      </c>
      <c r="O128" s="55">
        <f>SUMIFS($J:$J,$C:$C,Data!$B$8,$B:$B,$B128)</f>
        <v>0</v>
      </c>
      <c r="P128" s="55">
        <f t="shared" si="20"/>
        <v>0</v>
      </c>
      <c r="Q128" s="55">
        <f t="shared" si="21"/>
        <v>0</v>
      </c>
      <c r="R128" s="25" t="b">
        <f>AND($L128="A",$C$5=Data!$G$24)</f>
        <v>0</v>
      </c>
      <c r="S128" s="25" t="b">
        <f>AND($L128="A",$C$5=Data!$G$23)</f>
        <v>0</v>
      </c>
      <c r="T128" s="55">
        <f t="shared" si="22"/>
        <v>0</v>
      </c>
      <c r="U128" s="55">
        <f t="shared" si="16"/>
        <v>0</v>
      </c>
      <c r="V128" s="25" t="b">
        <f>AND($L128="B",$C$6=Data!$G$24)</f>
        <v>0</v>
      </c>
      <c r="W128" s="25" t="b">
        <f>AND($L128="B",$C$6=Data!$G$23)</f>
        <v>0</v>
      </c>
      <c r="X128" s="55">
        <f t="shared" si="23"/>
        <v>0</v>
      </c>
      <c r="Y128" s="55">
        <f t="shared" si="17"/>
        <v>0</v>
      </c>
      <c r="Z128" s="25" t="b">
        <f>AND($L128="C",$C$7=Data!$G$24)</f>
        <v>0</v>
      </c>
      <c r="AA128" s="25" t="b">
        <f>AND($L128="C",$C$7=Data!$G$23)</f>
        <v>0</v>
      </c>
      <c r="AB128" s="55">
        <f t="shared" si="24"/>
        <v>0</v>
      </c>
      <c r="AC128" s="55">
        <f t="shared" si="18"/>
        <v>0</v>
      </c>
      <c r="AE128" s="55">
        <f t="shared" si="25"/>
        <v>0</v>
      </c>
      <c r="AG128" s="125" t="b">
        <f>OR(AND($C$5=Data!$G$24,K128="A"),AND($C$6=Data!$G$24,K128="B"),AND($C$7=Data!$G$24,K128="C"))*COUNTIFS(B:B,B128,K:K,K128,B:B,"&lt;&gt;"&amp;"",C:C,"&lt;&gt;"&amp;"")&gt;1</f>
        <v>0</v>
      </c>
      <c r="AH128" s="125" t="b">
        <f t="shared" si="26"/>
        <v>0</v>
      </c>
      <c r="AI128" s="55">
        <f t="shared" si="27"/>
        <v>0</v>
      </c>
    </row>
    <row r="129" spans="1:35" ht="30.75" customHeight="1" x14ac:dyDescent="0.25">
      <c r="A129" s="57"/>
      <c r="B129" s="57"/>
      <c r="C129" s="59"/>
      <c r="D129" s="119"/>
      <c r="E129" s="43"/>
      <c r="F129" s="43"/>
      <c r="G129" s="58"/>
      <c r="H129" s="123"/>
      <c r="I129" s="132"/>
      <c r="J129" s="135">
        <f t="shared" si="19"/>
        <v>0</v>
      </c>
      <c r="K129" s="64" t="str">
        <f t="shared" si="14"/>
        <v>0</v>
      </c>
      <c r="L129" s="65" t="str">
        <f t="shared" si="15"/>
        <v>0</v>
      </c>
      <c r="M129" s="55">
        <f>SUMIFS($J:$J,$C:$C,Data!$B$6,$B:$B,$B129)</f>
        <v>0</v>
      </c>
      <c r="N129" s="55">
        <f>SUMIFS($J:$J,$C:$C,Data!$B$7,$B:$B,$B129)</f>
        <v>0</v>
      </c>
      <c r="O129" s="55">
        <f>SUMIFS($J:$J,$C:$C,Data!$B$8,$B:$B,$B129)</f>
        <v>0</v>
      </c>
      <c r="P129" s="55">
        <f t="shared" si="20"/>
        <v>0</v>
      </c>
      <c r="Q129" s="55">
        <f t="shared" si="21"/>
        <v>0</v>
      </c>
      <c r="R129" s="25" t="b">
        <f>AND($L129="A",$C$5=Data!$G$24)</f>
        <v>0</v>
      </c>
      <c r="S129" s="25" t="b">
        <f>AND($L129="A",$C$5=Data!$G$23)</f>
        <v>0</v>
      </c>
      <c r="T129" s="55">
        <f t="shared" si="22"/>
        <v>0</v>
      </c>
      <c r="U129" s="55">
        <f t="shared" si="16"/>
        <v>0</v>
      </c>
      <c r="V129" s="25" t="b">
        <f>AND($L129="B",$C$6=Data!$G$24)</f>
        <v>0</v>
      </c>
      <c r="W129" s="25" t="b">
        <f>AND($L129="B",$C$6=Data!$G$23)</f>
        <v>0</v>
      </c>
      <c r="X129" s="55">
        <f t="shared" si="23"/>
        <v>0</v>
      </c>
      <c r="Y129" s="55">
        <f t="shared" si="17"/>
        <v>0</v>
      </c>
      <c r="Z129" s="25" t="b">
        <f>AND($L129="C",$C$7=Data!$G$24)</f>
        <v>0</v>
      </c>
      <c r="AA129" s="25" t="b">
        <f>AND($L129="C",$C$7=Data!$G$23)</f>
        <v>0</v>
      </c>
      <c r="AB129" s="55">
        <f t="shared" si="24"/>
        <v>0</v>
      </c>
      <c r="AC129" s="55">
        <f t="shared" si="18"/>
        <v>0</v>
      </c>
      <c r="AE129" s="55">
        <f t="shared" si="25"/>
        <v>0</v>
      </c>
      <c r="AG129" s="125" t="b">
        <f>OR(AND($C$5=Data!$G$24,K129="A"),AND($C$6=Data!$G$24,K129="B"),AND($C$7=Data!$G$24,K129="C"))*COUNTIFS(B:B,B129,K:K,K129,B:B,"&lt;&gt;"&amp;"",C:C,"&lt;&gt;"&amp;"")&gt;1</f>
        <v>0</v>
      </c>
      <c r="AH129" s="125" t="b">
        <f t="shared" si="26"/>
        <v>0</v>
      </c>
      <c r="AI129" s="55">
        <f t="shared" si="27"/>
        <v>0</v>
      </c>
    </row>
    <row r="130" spans="1:35" ht="30.75" customHeight="1" x14ac:dyDescent="0.25">
      <c r="A130" s="57"/>
      <c r="B130" s="57"/>
      <c r="C130" s="59"/>
      <c r="D130" s="119"/>
      <c r="E130" s="43"/>
      <c r="F130" s="43"/>
      <c r="G130" s="58"/>
      <c r="H130" s="123"/>
      <c r="I130" s="132"/>
      <c r="J130" s="135">
        <f t="shared" si="19"/>
        <v>0</v>
      </c>
      <c r="K130" s="64" t="str">
        <f t="shared" si="14"/>
        <v>0</v>
      </c>
      <c r="L130" s="65" t="str">
        <f t="shared" si="15"/>
        <v>0</v>
      </c>
      <c r="M130" s="55">
        <f>SUMIFS($J:$J,$C:$C,Data!$B$6,$B:$B,$B130)</f>
        <v>0</v>
      </c>
      <c r="N130" s="55">
        <f>SUMIFS($J:$J,$C:$C,Data!$B$7,$B:$B,$B130)</f>
        <v>0</v>
      </c>
      <c r="O130" s="55">
        <f>SUMIFS($J:$J,$C:$C,Data!$B$8,$B:$B,$B130)</f>
        <v>0</v>
      </c>
      <c r="P130" s="55">
        <f t="shared" si="20"/>
        <v>0</v>
      </c>
      <c r="Q130" s="55">
        <f t="shared" si="21"/>
        <v>0</v>
      </c>
      <c r="R130" s="25" t="b">
        <f>AND($L130="A",$C$5=Data!$G$24)</f>
        <v>0</v>
      </c>
      <c r="S130" s="25" t="b">
        <f>AND($L130="A",$C$5=Data!$G$23)</f>
        <v>0</v>
      </c>
      <c r="T130" s="55">
        <f t="shared" si="22"/>
        <v>0</v>
      </c>
      <c r="U130" s="55">
        <f t="shared" si="16"/>
        <v>0</v>
      </c>
      <c r="V130" s="25" t="b">
        <f>AND($L130="B",$C$6=Data!$G$24)</f>
        <v>0</v>
      </c>
      <c r="W130" s="25" t="b">
        <f>AND($L130="B",$C$6=Data!$G$23)</f>
        <v>0</v>
      </c>
      <c r="X130" s="55">
        <f t="shared" si="23"/>
        <v>0</v>
      </c>
      <c r="Y130" s="55">
        <f t="shared" si="17"/>
        <v>0</v>
      </c>
      <c r="Z130" s="25" t="b">
        <f>AND($L130="C",$C$7=Data!$G$24)</f>
        <v>0</v>
      </c>
      <c r="AA130" s="25" t="b">
        <f>AND($L130="C",$C$7=Data!$G$23)</f>
        <v>0</v>
      </c>
      <c r="AB130" s="55">
        <f t="shared" si="24"/>
        <v>0</v>
      </c>
      <c r="AC130" s="55">
        <f t="shared" si="18"/>
        <v>0</v>
      </c>
      <c r="AE130" s="55">
        <f t="shared" si="25"/>
        <v>0</v>
      </c>
      <c r="AG130" s="125" t="b">
        <f>OR(AND($C$5=Data!$G$24,K130="A"),AND($C$6=Data!$G$24,K130="B"),AND($C$7=Data!$G$24,K130="C"))*COUNTIFS(B:B,B130,K:K,K130,B:B,"&lt;&gt;"&amp;"",C:C,"&lt;&gt;"&amp;"")&gt;1</f>
        <v>0</v>
      </c>
      <c r="AH130" s="125" t="b">
        <f t="shared" si="26"/>
        <v>0</v>
      </c>
      <c r="AI130" s="55">
        <f t="shared" si="27"/>
        <v>0</v>
      </c>
    </row>
    <row r="131" spans="1:35" ht="30.75" customHeight="1" x14ac:dyDescent="0.25">
      <c r="A131" s="57"/>
      <c r="B131" s="57"/>
      <c r="C131" s="59"/>
      <c r="D131" s="119"/>
      <c r="E131" s="43"/>
      <c r="F131" s="43"/>
      <c r="G131" s="58"/>
      <c r="H131" s="123"/>
      <c r="I131" s="132"/>
      <c r="J131" s="135">
        <f t="shared" si="19"/>
        <v>0</v>
      </c>
      <c r="K131" s="64" t="str">
        <f t="shared" si="14"/>
        <v>0</v>
      </c>
      <c r="L131" s="65" t="str">
        <f t="shared" si="15"/>
        <v>0</v>
      </c>
      <c r="M131" s="55">
        <f>SUMIFS($J:$J,$C:$C,Data!$B$6,$B:$B,$B131)</f>
        <v>0</v>
      </c>
      <c r="N131" s="55">
        <f>SUMIFS($J:$J,$C:$C,Data!$B$7,$B:$B,$B131)</f>
        <v>0</v>
      </c>
      <c r="O131" s="55">
        <f>SUMIFS($J:$J,$C:$C,Data!$B$8,$B:$B,$B131)</f>
        <v>0</v>
      </c>
      <c r="P131" s="55">
        <f t="shared" si="20"/>
        <v>0</v>
      </c>
      <c r="Q131" s="55">
        <f t="shared" si="21"/>
        <v>0</v>
      </c>
      <c r="R131" s="25" t="b">
        <f>AND($L131="A",$C$5=Data!$G$24)</f>
        <v>0</v>
      </c>
      <c r="S131" s="25" t="b">
        <f>AND($L131="A",$C$5=Data!$G$23)</f>
        <v>0</v>
      </c>
      <c r="T131" s="55">
        <f t="shared" si="22"/>
        <v>0</v>
      </c>
      <c r="U131" s="55">
        <f t="shared" si="16"/>
        <v>0</v>
      </c>
      <c r="V131" s="25" t="b">
        <f>AND($L131="B",$C$6=Data!$G$24)</f>
        <v>0</v>
      </c>
      <c r="W131" s="25" t="b">
        <f>AND($L131="B",$C$6=Data!$G$23)</f>
        <v>0</v>
      </c>
      <c r="X131" s="55">
        <f t="shared" si="23"/>
        <v>0</v>
      </c>
      <c r="Y131" s="55">
        <f t="shared" si="17"/>
        <v>0</v>
      </c>
      <c r="Z131" s="25" t="b">
        <f>AND($L131="C",$C$7=Data!$G$24)</f>
        <v>0</v>
      </c>
      <c r="AA131" s="25" t="b">
        <f>AND($L131="C",$C$7=Data!$G$23)</f>
        <v>0</v>
      </c>
      <c r="AB131" s="55">
        <f t="shared" si="24"/>
        <v>0</v>
      </c>
      <c r="AC131" s="55">
        <f t="shared" si="18"/>
        <v>0</v>
      </c>
      <c r="AE131" s="55">
        <f t="shared" si="25"/>
        <v>0</v>
      </c>
      <c r="AG131" s="125" t="b">
        <f>OR(AND($C$5=Data!$G$24,K131="A"),AND($C$6=Data!$G$24,K131="B"),AND($C$7=Data!$G$24,K131="C"))*COUNTIFS(B:B,B131,K:K,K131,B:B,"&lt;&gt;"&amp;"",C:C,"&lt;&gt;"&amp;"")&gt;1</f>
        <v>0</v>
      </c>
      <c r="AH131" s="125" t="b">
        <f t="shared" si="26"/>
        <v>0</v>
      </c>
      <c r="AI131" s="55">
        <f t="shared" si="27"/>
        <v>0</v>
      </c>
    </row>
    <row r="132" spans="1:35" ht="30.75" customHeight="1" x14ac:dyDescent="0.25">
      <c r="A132" s="57"/>
      <c r="B132" s="57"/>
      <c r="C132" s="59"/>
      <c r="D132" s="119"/>
      <c r="E132" s="43"/>
      <c r="F132" s="43"/>
      <c r="G132" s="58"/>
      <c r="H132" s="123"/>
      <c r="I132" s="132"/>
      <c r="J132" s="135">
        <f t="shared" si="19"/>
        <v>0</v>
      </c>
      <c r="K132" s="64" t="str">
        <f t="shared" si="14"/>
        <v>0</v>
      </c>
      <c r="L132" s="65" t="str">
        <f t="shared" si="15"/>
        <v>0</v>
      </c>
      <c r="M132" s="55">
        <f>SUMIFS($J:$J,$C:$C,Data!$B$6,$B:$B,$B132)</f>
        <v>0</v>
      </c>
      <c r="N132" s="55">
        <f>SUMIFS($J:$J,$C:$C,Data!$B$7,$B:$B,$B132)</f>
        <v>0</v>
      </c>
      <c r="O132" s="55">
        <f>SUMIFS($J:$J,$C:$C,Data!$B$8,$B:$B,$B132)</f>
        <v>0</v>
      </c>
      <c r="P132" s="55">
        <f t="shared" si="20"/>
        <v>0</v>
      </c>
      <c r="Q132" s="55">
        <f t="shared" si="21"/>
        <v>0</v>
      </c>
      <c r="R132" s="25" t="b">
        <f>AND($L132="A",$C$5=Data!$G$24)</f>
        <v>0</v>
      </c>
      <c r="S132" s="25" t="b">
        <f>AND($L132="A",$C$5=Data!$G$23)</f>
        <v>0</v>
      </c>
      <c r="T132" s="55">
        <f t="shared" si="22"/>
        <v>0</v>
      </c>
      <c r="U132" s="55">
        <f t="shared" si="16"/>
        <v>0</v>
      </c>
      <c r="V132" s="25" t="b">
        <f>AND($L132="B",$C$6=Data!$G$24)</f>
        <v>0</v>
      </c>
      <c r="W132" s="25" t="b">
        <f>AND($L132="B",$C$6=Data!$G$23)</f>
        <v>0</v>
      </c>
      <c r="X132" s="55">
        <f t="shared" si="23"/>
        <v>0</v>
      </c>
      <c r="Y132" s="55">
        <f t="shared" si="17"/>
        <v>0</v>
      </c>
      <c r="Z132" s="25" t="b">
        <f>AND($L132="C",$C$7=Data!$G$24)</f>
        <v>0</v>
      </c>
      <c r="AA132" s="25" t="b">
        <f>AND($L132="C",$C$7=Data!$G$23)</f>
        <v>0</v>
      </c>
      <c r="AB132" s="55">
        <f t="shared" si="24"/>
        <v>0</v>
      </c>
      <c r="AC132" s="55">
        <f t="shared" si="18"/>
        <v>0</v>
      </c>
      <c r="AE132" s="55">
        <f t="shared" si="25"/>
        <v>0</v>
      </c>
      <c r="AG132" s="125" t="b">
        <f>OR(AND($C$5=Data!$G$24,K132="A"),AND($C$6=Data!$G$24,K132="B"),AND($C$7=Data!$G$24,K132="C"))*COUNTIFS(B:B,B132,K:K,K132,B:B,"&lt;&gt;"&amp;"",C:C,"&lt;&gt;"&amp;"")&gt;1</f>
        <v>0</v>
      </c>
      <c r="AH132" s="125" t="b">
        <f t="shared" si="26"/>
        <v>0</v>
      </c>
      <c r="AI132" s="55">
        <f t="shared" si="27"/>
        <v>0</v>
      </c>
    </row>
    <row r="133" spans="1:35" ht="30.75" customHeight="1" x14ac:dyDescent="0.25">
      <c r="A133" s="57"/>
      <c r="B133" s="57"/>
      <c r="C133" s="59"/>
      <c r="D133" s="119"/>
      <c r="E133" s="43"/>
      <c r="F133" s="43"/>
      <c r="G133" s="58"/>
      <c r="H133" s="123"/>
      <c r="I133" s="132"/>
      <c r="J133" s="135">
        <f t="shared" si="19"/>
        <v>0</v>
      </c>
      <c r="K133" s="64" t="str">
        <f t="shared" si="14"/>
        <v>0</v>
      </c>
      <c r="L133" s="65" t="str">
        <f t="shared" si="15"/>
        <v>0</v>
      </c>
      <c r="M133" s="55">
        <f>SUMIFS($J:$J,$C:$C,Data!$B$6,$B:$B,$B133)</f>
        <v>0</v>
      </c>
      <c r="N133" s="55">
        <f>SUMIFS($J:$J,$C:$C,Data!$B$7,$B:$B,$B133)</f>
        <v>0</v>
      </c>
      <c r="O133" s="55">
        <f>SUMIFS($J:$J,$C:$C,Data!$B$8,$B:$B,$B133)</f>
        <v>0</v>
      </c>
      <c r="P133" s="55">
        <f t="shared" si="20"/>
        <v>0</v>
      </c>
      <c r="Q133" s="55">
        <f t="shared" si="21"/>
        <v>0</v>
      </c>
      <c r="R133" s="25" t="b">
        <f>AND($L133="A",$C$5=Data!$G$24)</f>
        <v>0</v>
      </c>
      <c r="S133" s="25" t="b">
        <f>AND($L133="A",$C$5=Data!$G$23)</f>
        <v>0</v>
      </c>
      <c r="T133" s="55">
        <f t="shared" si="22"/>
        <v>0</v>
      </c>
      <c r="U133" s="55">
        <f t="shared" si="16"/>
        <v>0</v>
      </c>
      <c r="V133" s="25" t="b">
        <f>AND($L133="B",$C$6=Data!$G$24)</f>
        <v>0</v>
      </c>
      <c r="W133" s="25" t="b">
        <f>AND($L133="B",$C$6=Data!$G$23)</f>
        <v>0</v>
      </c>
      <c r="X133" s="55">
        <f t="shared" si="23"/>
        <v>0</v>
      </c>
      <c r="Y133" s="55">
        <f t="shared" si="17"/>
        <v>0</v>
      </c>
      <c r="Z133" s="25" t="b">
        <f>AND($L133="C",$C$7=Data!$G$24)</f>
        <v>0</v>
      </c>
      <c r="AA133" s="25" t="b">
        <f>AND($L133="C",$C$7=Data!$G$23)</f>
        <v>0</v>
      </c>
      <c r="AB133" s="55">
        <f t="shared" si="24"/>
        <v>0</v>
      </c>
      <c r="AC133" s="55">
        <f t="shared" si="18"/>
        <v>0</v>
      </c>
      <c r="AE133" s="55">
        <f t="shared" si="25"/>
        <v>0</v>
      </c>
      <c r="AG133" s="125" t="b">
        <f>OR(AND($C$5=Data!$G$24,K133="A"),AND($C$6=Data!$G$24,K133="B"),AND($C$7=Data!$G$24,K133="C"))*COUNTIFS(B:B,B133,K:K,K133,B:B,"&lt;&gt;"&amp;"",C:C,"&lt;&gt;"&amp;"")&gt;1</f>
        <v>0</v>
      </c>
      <c r="AH133" s="125" t="b">
        <f t="shared" si="26"/>
        <v>0</v>
      </c>
      <c r="AI133" s="55">
        <f t="shared" si="27"/>
        <v>0</v>
      </c>
    </row>
    <row r="134" spans="1:35" ht="30.75" customHeight="1" x14ac:dyDescent="0.25">
      <c r="A134" s="57"/>
      <c r="B134" s="57"/>
      <c r="C134" s="59"/>
      <c r="D134" s="119"/>
      <c r="E134" s="43"/>
      <c r="F134" s="43"/>
      <c r="G134" s="58"/>
      <c r="H134" s="123"/>
      <c r="I134" s="132"/>
      <c r="J134" s="135">
        <f t="shared" si="19"/>
        <v>0</v>
      </c>
      <c r="K134" s="64" t="str">
        <f t="shared" si="14"/>
        <v>0</v>
      </c>
      <c r="L134" s="65" t="str">
        <f t="shared" si="15"/>
        <v>0</v>
      </c>
      <c r="M134" s="55">
        <f>SUMIFS($J:$J,$C:$C,Data!$B$6,$B:$B,$B134)</f>
        <v>0</v>
      </c>
      <c r="N134" s="55">
        <f>SUMIFS($J:$J,$C:$C,Data!$B$7,$B:$B,$B134)</f>
        <v>0</v>
      </c>
      <c r="O134" s="55">
        <f>SUMIFS($J:$J,$C:$C,Data!$B$8,$B:$B,$B134)</f>
        <v>0</v>
      </c>
      <c r="P134" s="55">
        <f t="shared" si="20"/>
        <v>0</v>
      </c>
      <c r="Q134" s="55">
        <f t="shared" si="21"/>
        <v>0</v>
      </c>
      <c r="R134" s="25" t="b">
        <f>AND($L134="A",$C$5=Data!$G$24)</f>
        <v>0</v>
      </c>
      <c r="S134" s="25" t="b">
        <f>AND($L134="A",$C$5=Data!$G$23)</f>
        <v>0</v>
      </c>
      <c r="T134" s="55">
        <f t="shared" si="22"/>
        <v>0</v>
      </c>
      <c r="U134" s="55">
        <f t="shared" si="16"/>
        <v>0</v>
      </c>
      <c r="V134" s="25" t="b">
        <f>AND($L134="B",$C$6=Data!$G$24)</f>
        <v>0</v>
      </c>
      <c r="W134" s="25" t="b">
        <f>AND($L134="B",$C$6=Data!$G$23)</f>
        <v>0</v>
      </c>
      <c r="X134" s="55">
        <f t="shared" si="23"/>
        <v>0</v>
      </c>
      <c r="Y134" s="55">
        <f t="shared" si="17"/>
        <v>0</v>
      </c>
      <c r="Z134" s="25" t="b">
        <f>AND($L134="C",$C$7=Data!$G$24)</f>
        <v>0</v>
      </c>
      <c r="AA134" s="25" t="b">
        <f>AND($L134="C",$C$7=Data!$G$23)</f>
        <v>0</v>
      </c>
      <c r="AB134" s="55">
        <f t="shared" si="24"/>
        <v>0</v>
      </c>
      <c r="AC134" s="55">
        <f t="shared" si="18"/>
        <v>0</v>
      </c>
      <c r="AE134" s="55">
        <f t="shared" si="25"/>
        <v>0</v>
      </c>
      <c r="AG134" s="125" t="b">
        <f>OR(AND($C$5=Data!$G$24,K134="A"),AND($C$6=Data!$G$24,K134="B"),AND($C$7=Data!$G$24,K134="C"))*COUNTIFS(B:B,B134,K:K,K134,B:B,"&lt;&gt;"&amp;"",C:C,"&lt;&gt;"&amp;"")&gt;1</f>
        <v>0</v>
      </c>
      <c r="AH134" s="125" t="b">
        <f t="shared" si="26"/>
        <v>0</v>
      </c>
      <c r="AI134" s="55">
        <f t="shared" si="27"/>
        <v>0</v>
      </c>
    </row>
    <row r="135" spans="1:35" ht="30.75" customHeight="1" x14ac:dyDescent="0.25">
      <c r="A135" s="57"/>
      <c r="B135" s="57"/>
      <c r="C135" s="59"/>
      <c r="D135" s="119"/>
      <c r="E135" s="43"/>
      <c r="F135" s="43"/>
      <c r="G135" s="58"/>
      <c r="H135" s="123"/>
      <c r="I135" s="132"/>
      <c r="J135" s="135">
        <f t="shared" si="19"/>
        <v>0</v>
      </c>
      <c r="K135" s="64" t="str">
        <f t="shared" si="14"/>
        <v>0</v>
      </c>
      <c r="L135" s="65" t="str">
        <f t="shared" si="15"/>
        <v>0</v>
      </c>
      <c r="M135" s="55">
        <f>SUMIFS($J:$J,$C:$C,Data!$B$6,$B:$B,$B135)</f>
        <v>0</v>
      </c>
      <c r="N135" s="55">
        <f>SUMIFS($J:$J,$C:$C,Data!$B$7,$B:$B,$B135)</f>
        <v>0</v>
      </c>
      <c r="O135" s="55">
        <f>SUMIFS($J:$J,$C:$C,Data!$B$8,$B:$B,$B135)</f>
        <v>0</v>
      </c>
      <c r="P135" s="55">
        <f t="shared" si="20"/>
        <v>0</v>
      </c>
      <c r="Q135" s="55">
        <f t="shared" si="21"/>
        <v>0</v>
      </c>
      <c r="R135" s="25" t="b">
        <f>AND($L135="A",$C$5=Data!$G$24)</f>
        <v>0</v>
      </c>
      <c r="S135" s="25" t="b">
        <f>AND($L135="A",$C$5=Data!$G$23)</f>
        <v>0</v>
      </c>
      <c r="T135" s="55">
        <f t="shared" si="22"/>
        <v>0</v>
      </c>
      <c r="U135" s="55">
        <f t="shared" si="16"/>
        <v>0</v>
      </c>
      <c r="V135" s="25" t="b">
        <f>AND($L135="B",$C$6=Data!$G$24)</f>
        <v>0</v>
      </c>
      <c r="W135" s="25" t="b">
        <f>AND($L135="B",$C$6=Data!$G$23)</f>
        <v>0</v>
      </c>
      <c r="X135" s="55">
        <f t="shared" si="23"/>
        <v>0</v>
      </c>
      <c r="Y135" s="55">
        <f t="shared" si="17"/>
        <v>0</v>
      </c>
      <c r="Z135" s="25" t="b">
        <f>AND($L135="C",$C$7=Data!$G$24)</f>
        <v>0</v>
      </c>
      <c r="AA135" s="25" t="b">
        <f>AND($L135="C",$C$7=Data!$G$23)</f>
        <v>0</v>
      </c>
      <c r="AB135" s="55">
        <f t="shared" si="24"/>
        <v>0</v>
      </c>
      <c r="AC135" s="55">
        <f t="shared" si="18"/>
        <v>0</v>
      </c>
      <c r="AE135" s="55">
        <f t="shared" si="25"/>
        <v>0</v>
      </c>
      <c r="AG135" s="125" t="b">
        <f>OR(AND($C$5=Data!$G$24,K135="A"),AND($C$6=Data!$G$24,K135="B"),AND($C$7=Data!$G$24,K135="C"))*COUNTIFS(B:B,B135,K:K,K135,B:B,"&lt;&gt;"&amp;"",C:C,"&lt;&gt;"&amp;"")&gt;1</f>
        <v>0</v>
      </c>
      <c r="AH135" s="125" t="b">
        <f t="shared" si="26"/>
        <v>0</v>
      </c>
      <c r="AI135" s="55">
        <f t="shared" si="27"/>
        <v>0</v>
      </c>
    </row>
    <row r="136" spans="1:35" ht="30.75" customHeight="1" x14ac:dyDescent="0.25">
      <c r="A136" s="57"/>
      <c r="B136" s="57"/>
      <c r="C136" s="59"/>
      <c r="D136" s="119"/>
      <c r="E136" s="43"/>
      <c r="F136" s="43"/>
      <c r="G136" s="58"/>
      <c r="H136" s="123"/>
      <c r="I136" s="132"/>
      <c r="J136" s="135">
        <f t="shared" si="19"/>
        <v>0</v>
      </c>
      <c r="K136" s="64" t="str">
        <f t="shared" si="14"/>
        <v>0</v>
      </c>
      <c r="L136" s="65" t="str">
        <f t="shared" si="15"/>
        <v>0</v>
      </c>
      <c r="M136" s="55">
        <f>SUMIFS($J:$J,$C:$C,Data!$B$6,$B:$B,$B136)</f>
        <v>0</v>
      </c>
      <c r="N136" s="55">
        <f>SUMIFS($J:$J,$C:$C,Data!$B$7,$B:$B,$B136)</f>
        <v>0</v>
      </c>
      <c r="O136" s="55">
        <f>SUMIFS($J:$J,$C:$C,Data!$B$8,$B:$B,$B136)</f>
        <v>0</v>
      </c>
      <c r="P136" s="55">
        <f t="shared" si="20"/>
        <v>0</v>
      </c>
      <c r="Q136" s="55">
        <f t="shared" si="21"/>
        <v>0</v>
      </c>
      <c r="R136" s="25" t="b">
        <f>AND($L136="A",$C$5=Data!$G$24)</f>
        <v>0</v>
      </c>
      <c r="S136" s="25" t="b">
        <f>AND($L136="A",$C$5=Data!$G$23)</f>
        <v>0</v>
      </c>
      <c r="T136" s="55">
        <f t="shared" si="22"/>
        <v>0</v>
      </c>
      <c r="U136" s="55">
        <f t="shared" si="16"/>
        <v>0</v>
      </c>
      <c r="V136" s="25" t="b">
        <f>AND($L136="B",$C$6=Data!$G$24)</f>
        <v>0</v>
      </c>
      <c r="W136" s="25" t="b">
        <f>AND($L136="B",$C$6=Data!$G$23)</f>
        <v>0</v>
      </c>
      <c r="X136" s="55">
        <f t="shared" si="23"/>
        <v>0</v>
      </c>
      <c r="Y136" s="55">
        <f t="shared" si="17"/>
        <v>0</v>
      </c>
      <c r="Z136" s="25" t="b">
        <f>AND($L136="C",$C$7=Data!$G$24)</f>
        <v>0</v>
      </c>
      <c r="AA136" s="25" t="b">
        <f>AND($L136="C",$C$7=Data!$G$23)</f>
        <v>0</v>
      </c>
      <c r="AB136" s="55">
        <f t="shared" si="24"/>
        <v>0</v>
      </c>
      <c r="AC136" s="55">
        <f t="shared" si="18"/>
        <v>0</v>
      </c>
      <c r="AE136" s="55">
        <f t="shared" si="25"/>
        <v>0</v>
      </c>
      <c r="AG136" s="125" t="b">
        <f>OR(AND($C$5=Data!$G$24,K136="A"),AND($C$6=Data!$G$24,K136="B"),AND($C$7=Data!$G$24,K136="C"))*COUNTIFS(B:B,B136,K:K,K136,B:B,"&lt;&gt;"&amp;"",C:C,"&lt;&gt;"&amp;"")&gt;1</f>
        <v>0</v>
      </c>
      <c r="AH136" s="125" t="b">
        <f t="shared" si="26"/>
        <v>0</v>
      </c>
      <c r="AI136" s="55">
        <f t="shared" si="27"/>
        <v>0</v>
      </c>
    </row>
    <row r="137" spans="1:35" ht="30.75" customHeight="1" x14ac:dyDescent="0.25">
      <c r="A137" s="57"/>
      <c r="B137" s="57"/>
      <c r="C137" s="59"/>
      <c r="D137" s="119"/>
      <c r="E137" s="43"/>
      <c r="F137" s="43"/>
      <c r="G137" s="58"/>
      <c r="H137" s="123"/>
      <c r="I137" s="132"/>
      <c r="J137" s="135">
        <f t="shared" si="19"/>
        <v>0</v>
      </c>
      <c r="K137" s="64" t="str">
        <f t="shared" si="14"/>
        <v>0</v>
      </c>
      <c r="L137" s="65" t="str">
        <f t="shared" si="15"/>
        <v>0</v>
      </c>
      <c r="M137" s="55">
        <f>SUMIFS($J:$J,$C:$C,Data!$B$6,$B:$B,$B137)</f>
        <v>0</v>
      </c>
      <c r="N137" s="55">
        <f>SUMIFS($J:$J,$C:$C,Data!$B$7,$B:$B,$B137)</f>
        <v>0</v>
      </c>
      <c r="O137" s="55">
        <f>SUMIFS($J:$J,$C:$C,Data!$B$8,$B:$B,$B137)</f>
        <v>0</v>
      </c>
      <c r="P137" s="55">
        <f t="shared" si="20"/>
        <v>0</v>
      </c>
      <c r="Q137" s="55">
        <f t="shared" si="21"/>
        <v>0</v>
      </c>
      <c r="R137" s="25" t="b">
        <f>AND($L137="A",$C$5=Data!$G$24)</f>
        <v>0</v>
      </c>
      <c r="S137" s="25" t="b">
        <f>AND($L137="A",$C$5=Data!$G$23)</f>
        <v>0</v>
      </c>
      <c r="T137" s="55">
        <f t="shared" si="22"/>
        <v>0</v>
      </c>
      <c r="U137" s="55">
        <f t="shared" si="16"/>
        <v>0</v>
      </c>
      <c r="V137" s="25" t="b">
        <f>AND($L137="B",$C$6=Data!$G$24)</f>
        <v>0</v>
      </c>
      <c r="W137" s="25" t="b">
        <f>AND($L137="B",$C$6=Data!$G$23)</f>
        <v>0</v>
      </c>
      <c r="X137" s="55">
        <f t="shared" si="23"/>
        <v>0</v>
      </c>
      <c r="Y137" s="55">
        <f t="shared" si="17"/>
        <v>0</v>
      </c>
      <c r="Z137" s="25" t="b">
        <f>AND($L137="C",$C$7=Data!$G$24)</f>
        <v>0</v>
      </c>
      <c r="AA137" s="25" t="b">
        <f>AND($L137="C",$C$7=Data!$G$23)</f>
        <v>0</v>
      </c>
      <c r="AB137" s="55">
        <f t="shared" si="24"/>
        <v>0</v>
      </c>
      <c r="AC137" s="55">
        <f t="shared" si="18"/>
        <v>0</v>
      </c>
      <c r="AE137" s="55">
        <f t="shared" si="25"/>
        <v>0</v>
      </c>
      <c r="AG137" s="125" t="b">
        <f>OR(AND($C$5=Data!$G$24,K137="A"),AND($C$6=Data!$G$24,K137="B"),AND($C$7=Data!$G$24,K137="C"))*COUNTIFS(B:B,B137,K:K,K137,B:B,"&lt;&gt;"&amp;"",C:C,"&lt;&gt;"&amp;"")&gt;1</f>
        <v>0</v>
      </c>
      <c r="AH137" s="125" t="b">
        <f t="shared" si="26"/>
        <v>0</v>
      </c>
      <c r="AI137" s="55">
        <f t="shared" si="27"/>
        <v>0</v>
      </c>
    </row>
    <row r="138" spans="1:35" ht="30.75" customHeight="1" x14ac:dyDescent="0.25">
      <c r="A138" s="57"/>
      <c r="B138" s="57"/>
      <c r="C138" s="59"/>
      <c r="D138" s="119"/>
      <c r="E138" s="43"/>
      <c r="F138" s="43"/>
      <c r="G138" s="58"/>
      <c r="H138" s="123"/>
      <c r="I138" s="132"/>
      <c r="J138" s="135">
        <f t="shared" si="19"/>
        <v>0</v>
      </c>
      <c r="K138" s="64" t="str">
        <f t="shared" ref="K138:K201" si="28">IF(C138&lt;&gt;"",VLOOKUP(C138,budgetLine11ext,2,FALSE),"0")</f>
        <v>0</v>
      </c>
      <c r="L138" s="65" t="str">
        <f t="shared" ref="L138:L201" si="29">IF(C138&lt;&gt;"",VLOOKUP(C138,budgetLine11ext,3,FALSE),"0")</f>
        <v>0</v>
      </c>
      <c r="M138" s="55">
        <f>SUMIFS($J:$J,$C:$C,Data!$B$6,$B:$B,$B138)</f>
        <v>0</v>
      </c>
      <c r="N138" s="55">
        <f>SUMIFS($J:$J,$C:$C,Data!$B$7,$B:$B,$B138)</f>
        <v>0</v>
      </c>
      <c r="O138" s="55">
        <f>SUMIFS($J:$J,$C:$C,Data!$B$8,$B:$B,$B138)</f>
        <v>0</v>
      </c>
      <c r="P138" s="55">
        <f t="shared" si="20"/>
        <v>0</v>
      </c>
      <c r="Q138" s="55">
        <f t="shared" si="21"/>
        <v>0</v>
      </c>
      <c r="R138" s="25" t="b">
        <f>AND($L138="A",$C$5=Data!$G$24)</f>
        <v>0</v>
      </c>
      <c r="S138" s="25" t="b">
        <f>AND($L138="A",$C$5=Data!$G$23)</f>
        <v>0</v>
      </c>
      <c r="T138" s="55">
        <f t="shared" si="22"/>
        <v>0</v>
      </c>
      <c r="U138" s="55">
        <f t="shared" ref="U138:U201" si="30">IF(R138,P138*$D$5,0)</f>
        <v>0</v>
      </c>
      <c r="V138" s="25" t="b">
        <f>AND($L138="B",$C$6=Data!$G$24)</f>
        <v>0</v>
      </c>
      <c r="W138" s="25" t="b">
        <f>AND($L138="B",$C$6=Data!$G$23)</f>
        <v>0</v>
      </c>
      <c r="X138" s="55">
        <f t="shared" si="23"/>
        <v>0</v>
      </c>
      <c r="Y138" s="55">
        <f t="shared" ref="Y138:Y201" si="31">IF(V138,Q138*$D$6,0)</f>
        <v>0</v>
      </c>
      <c r="Z138" s="25" t="b">
        <f>AND($L138="C",$C$7=Data!$G$24)</f>
        <v>0</v>
      </c>
      <c r="AA138" s="25" t="b">
        <f>AND($L138="C",$C$7=Data!$G$23)</f>
        <v>0</v>
      </c>
      <c r="AB138" s="55">
        <f t="shared" si="24"/>
        <v>0</v>
      </c>
      <c r="AC138" s="55">
        <f t="shared" ref="AC138:AC201" si="32">IF(Z138,Q138*$D$7,0)</f>
        <v>0</v>
      </c>
      <c r="AE138" s="55">
        <f t="shared" si="25"/>
        <v>0</v>
      </c>
      <c r="AG138" s="125" t="b">
        <f>OR(AND($C$5=Data!$G$24,K138="A"),AND($C$6=Data!$G$24,K138="B"),AND($C$7=Data!$G$24,K138="C"))*COUNTIFS(B:B,B138,K:K,K138,B:B,"&lt;&gt;"&amp;"",C:C,"&lt;&gt;"&amp;"")&gt;1</f>
        <v>0</v>
      </c>
      <c r="AH138" s="125" t="b">
        <f t="shared" si="26"/>
        <v>0</v>
      </c>
      <c r="AI138" s="55">
        <f t="shared" si="27"/>
        <v>0</v>
      </c>
    </row>
    <row r="139" spans="1:35" ht="30.75" customHeight="1" x14ac:dyDescent="0.25">
      <c r="A139" s="57"/>
      <c r="B139" s="57"/>
      <c r="C139" s="59"/>
      <c r="D139" s="119"/>
      <c r="E139" s="43"/>
      <c r="F139" s="43"/>
      <c r="G139" s="58"/>
      <c r="H139" s="123"/>
      <c r="I139" s="132"/>
      <c r="J139" s="135">
        <f t="shared" ref="J139:J202" si="33">AI139</f>
        <v>0</v>
      </c>
      <c r="K139" s="64" t="str">
        <f t="shared" si="28"/>
        <v>0</v>
      </c>
      <c r="L139" s="65" t="str">
        <f t="shared" si="29"/>
        <v>0</v>
      </c>
      <c r="M139" s="55">
        <f>SUMIFS($J:$J,$C:$C,Data!$B$6,$B:$B,$B139)</f>
        <v>0</v>
      </c>
      <c r="N139" s="55">
        <f>SUMIFS($J:$J,$C:$C,Data!$B$7,$B:$B,$B139)</f>
        <v>0</v>
      </c>
      <c r="O139" s="55">
        <f>SUMIFS($J:$J,$C:$C,Data!$B$8,$B:$B,$B139)</f>
        <v>0</v>
      </c>
      <c r="P139" s="55">
        <f t="shared" ref="P139:P202" si="34">M139+N139+O139</f>
        <v>0</v>
      </c>
      <c r="Q139" s="55">
        <f t="shared" ref="Q139:Q202" si="35">SUMIFS(J:J,L:L,"A*",B:B,B139)</f>
        <v>0</v>
      </c>
      <c r="R139" s="25" t="b">
        <f>AND($L139="A",$C$5=Data!$G$24)</f>
        <v>0</v>
      </c>
      <c r="S139" s="25" t="b">
        <f>AND($L139="A",$C$5=Data!$G$23)</f>
        <v>0</v>
      </c>
      <c r="T139" s="55">
        <f t="shared" ref="T139:T202" si="36">IF(S139,$G139*$H139*$I139,0)</f>
        <v>0</v>
      </c>
      <c r="U139" s="55">
        <f t="shared" si="30"/>
        <v>0</v>
      </c>
      <c r="V139" s="25" t="b">
        <f>AND($L139="B",$C$6=Data!$G$24)</f>
        <v>0</v>
      </c>
      <c r="W139" s="25" t="b">
        <f>AND($L139="B",$C$6=Data!$G$23)</f>
        <v>0</v>
      </c>
      <c r="X139" s="55">
        <f t="shared" ref="X139:X202" si="37">IF(W139,$G139*$I139,0)</f>
        <v>0</v>
      </c>
      <c r="Y139" s="55">
        <f t="shared" si="31"/>
        <v>0</v>
      </c>
      <c r="Z139" s="25" t="b">
        <f>AND($L139="C",$C$7=Data!$G$24)</f>
        <v>0</v>
      </c>
      <c r="AA139" s="25" t="b">
        <f>AND($L139="C",$C$7=Data!$G$23)</f>
        <v>0</v>
      </c>
      <c r="AB139" s="55">
        <f t="shared" ref="AB139:AB202" si="38">IF(AA139,$G139*$H139*$I139,0)</f>
        <v>0</v>
      </c>
      <c r="AC139" s="55">
        <f t="shared" si="32"/>
        <v>0</v>
      </c>
      <c r="AE139" s="55">
        <f t="shared" ref="AE139:AE202" si="39">IF(OR(L139="D",L139="E",L139="F"),$G139*$I139,0)</f>
        <v>0</v>
      </c>
      <c r="AG139" s="125" t="b">
        <f>OR(AND($C$5=Data!$G$24,K139="A"),AND($C$6=Data!$G$24,K139="B"),AND($C$7=Data!$G$24,K139="C"))*COUNTIFS(B:B,B139,K:K,K139,B:B,"&lt;&gt;"&amp;"",C:C,"&lt;&gt;"&amp;"")&gt;1</f>
        <v>0</v>
      </c>
      <c r="AH139" s="125" t="b">
        <f t="shared" ref="AH139:AH202" si="40">AND(AND(A139&lt;&gt;"",B139&lt;&gt;""),RIGHT(A139,1)&lt;&gt;MID(B139,3,1))</f>
        <v>0</v>
      </c>
      <c r="AI139" s="55">
        <f t="shared" ref="AI139:AI202" si="41">T139+U139+X139+Y139+AB139+AC139+AE139</f>
        <v>0</v>
      </c>
    </row>
    <row r="140" spans="1:35" ht="30.75" customHeight="1" x14ac:dyDescent="0.25">
      <c r="A140" s="57"/>
      <c r="B140" s="57"/>
      <c r="C140" s="59"/>
      <c r="D140" s="119"/>
      <c r="E140" s="43"/>
      <c r="F140" s="43"/>
      <c r="G140" s="58"/>
      <c r="H140" s="123"/>
      <c r="I140" s="132"/>
      <c r="J140" s="135">
        <f t="shared" si="33"/>
        <v>0</v>
      </c>
      <c r="K140" s="64" t="str">
        <f t="shared" si="28"/>
        <v>0</v>
      </c>
      <c r="L140" s="65" t="str">
        <f t="shared" si="29"/>
        <v>0</v>
      </c>
      <c r="M140" s="55">
        <f>SUMIFS($J:$J,$C:$C,Data!$B$6,$B:$B,$B140)</f>
        <v>0</v>
      </c>
      <c r="N140" s="55">
        <f>SUMIFS($J:$J,$C:$C,Data!$B$7,$B:$B,$B140)</f>
        <v>0</v>
      </c>
      <c r="O140" s="55">
        <f>SUMIFS($J:$J,$C:$C,Data!$B$8,$B:$B,$B140)</f>
        <v>0</v>
      </c>
      <c r="P140" s="55">
        <f t="shared" si="34"/>
        <v>0</v>
      </c>
      <c r="Q140" s="55">
        <f t="shared" si="35"/>
        <v>0</v>
      </c>
      <c r="R140" s="25" t="b">
        <f>AND($L140="A",$C$5=Data!$G$24)</f>
        <v>0</v>
      </c>
      <c r="S140" s="25" t="b">
        <f>AND($L140="A",$C$5=Data!$G$23)</f>
        <v>0</v>
      </c>
      <c r="T140" s="55">
        <f t="shared" si="36"/>
        <v>0</v>
      </c>
      <c r="U140" s="55">
        <f t="shared" si="30"/>
        <v>0</v>
      </c>
      <c r="V140" s="25" t="b">
        <f>AND($L140="B",$C$6=Data!$G$24)</f>
        <v>0</v>
      </c>
      <c r="W140" s="25" t="b">
        <f>AND($L140="B",$C$6=Data!$G$23)</f>
        <v>0</v>
      </c>
      <c r="X140" s="55">
        <f t="shared" si="37"/>
        <v>0</v>
      </c>
      <c r="Y140" s="55">
        <f t="shared" si="31"/>
        <v>0</v>
      </c>
      <c r="Z140" s="25" t="b">
        <f>AND($L140="C",$C$7=Data!$G$24)</f>
        <v>0</v>
      </c>
      <c r="AA140" s="25" t="b">
        <f>AND($L140="C",$C$7=Data!$G$23)</f>
        <v>0</v>
      </c>
      <c r="AB140" s="55">
        <f t="shared" si="38"/>
        <v>0</v>
      </c>
      <c r="AC140" s="55">
        <f t="shared" si="32"/>
        <v>0</v>
      </c>
      <c r="AE140" s="55">
        <f t="shared" si="39"/>
        <v>0</v>
      </c>
      <c r="AG140" s="125" t="b">
        <f>OR(AND($C$5=Data!$G$24,K140="A"),AND($C$6=Data!$G$24,K140="B"),AND($C$7=Data!$G$24,K140="C"))*COUNTIFS(B:B,B140,K:K,K140,B:B,"&lt;&gt;"&amp;"",C:C,"&lt;&gt;"&amp;"")&gt;1</f>
        <v>0</v>
      </c>
      <c r="AH140" s="125" t="b">
        <f t="shared" si="40"/>
        <v>0</v>
      </c>
      <c r="AI140" s="55">
        <f t="shared" si="41"/>
        <v>0</v>
      </c>
    </row>
    <row r="141" spans="1:35" ht="30.75" customHeight="1" x14ac:dyDescent="0.25">
      <c r="A141" s="57"/>
      <c r="B141" s="57"/>
      <c r="C141" s="59"/>
      <c r="D141" s="119"/>
      <c r="E141" s="43"/>
      <c r="F141" s="43"/>
      <c r="G141" s="58"/>
      <c r="H141" s="123"/>
      <c r="I141" s="132"/>
      <c r="J141" s="135">
        <f t="shared" si="33"/>
        <v>0</v>
      </c>
      <c r="K141" s="64" t="str">
        <f t="shared" si="28"/>
        <v>0</v>
      </c>
      <c r="L141" s="65" t="str">
        <f t="shared" si="29"/>
        <v>0</v>
      </c>
      <c r="M141" s="55">
        <f>SUMIFS($J:$J,$C:$C,Data!$B$6,$B:$B,$B141)</f>
        <v>0</v>
      </c>
      <c r="N141" s="55">
        <f>SUMIFS($J:$J,$C:$C,Data!$B$7,$B:$B,$B141)</f>
        <v>0</v>
      </c>
      <c r="O141" s="55">
        <f>SUMIFS($J:$J,$C:$C,Data!$B$8,$B:$B,$B141)</f>
        <v>0</v>
      </c>
      <c r="P141" s="55">
        <f t="shared" si="34"/>
        <v>0</v>
      </c>
      <c r="Q141" s="55">
        <f t="shared" si="35"/>
        <v>0</v>
      </c>
      <c r="R141" s="25" t="b">
        <f>AND($L141="A",$C$5=Data!$G$24)</f>
        <v>0</v>
      </c>
      <c r="S141" s="25" t="b">
        <f>AND($L141="A",$C$5=Data!$G$23)</f>
        <v>0</v>
      </c>
      <c r="T141" s="55">
        <f t="shared" si="36"/>
        <v>0</v>
      </c>
      <c r="U141" s="55">
        <f t="shared" si="30"/>
        <v>0</v>
      </c>
      <c r="V141" s="25" t="b">
        <f>AND($L141="B",$C$6=Data!$G$24)</f>
        <v>0</v>
      </c>
      <c r="W141" s="25" t="b">
        <f>AND($L141="B",$C$6=Data!$G$23)</f>
        <v>0</v>
      </c>
      <c r="X141" s="55">
        <f t="shared" si="37"/>
        <v>0</v>
      </c>
      <c r="Y141" s="55">
        <f t="shared" si="31"/>
        <v>0</v>
      </c>
      <c r="Z141" s="25" t="b">
        <f>AND($L141="C",$C$7=Data!$G$24)</f>
        <v>0</v>
      </c>
      <c r="AA141" s="25" t="b">
        <f>AND($L141="C",$C$7=Data!$G$23)</f>
        <v>0</v>
      </c>
      <c r="AB141" s="55">
        <f t="shared" si="38"/>
        <v>0</v>
      </c>
      <c r="AC141" s="55">
        <f t="shared" si="32"/>
        <v>0</v>
      </c>
      <c r="AE141" s="55">
        <f t="shared" si="39"/>
        <v>0</v>
      </c>
      <c r="AG141" s="125" t="b">
        <f>OR(AND($C$5=Data!$G$24,K141="A"),AND($C$6=Data!$G$24,K141="B"),AND($C$7=Data!$G$24,K141="C"))*COUNTIFS(B:B,B141,K:K,K141,B:B,"&lt;&gt;"&amp;"",C:C,"&lt;&gt;"&amp;"")&gt;1</f>
        <v>0</v>
      </c>
      <c r="AH141" s="125" t="b">
        <f t="shared" si="40"/>
        <v>0</v>
      </c>
      <c r="AI141" s="55">
        <f t="shared" si="41"/>
        <v>0</v>
      </c>
    </row>
    <row r="142" spans="1:35" ht="30.75" customHeight="1" x14ac:dyDescent="0.25">
      <c r="A142" s="57"/>
      <c r="B142" s="57"/>
      <c r="C142" s="59"/>
      <c r="D142" s="119"/>
      <c r="E142" s="43"/>
      <c r="F142" s="43"/>
      <c r="G142" s="58"/>
      <c r="H142" s="123"/>
      <c r="I142" s="132"/>
      <c r="J142" s="135">
        <f t="shared" si="33"/>
        <v>0</v>
      </c>
      <c r="K142" s="64" t="str">
        <f t="shared" si="28"/>
        <v>0</v>
      </c>
      <c r="L142" s="65" t="str">
        <f t="shared" si="29"/>
        <v>0</v>
      </c>
      <c r="M142" s="55">
        <f>SUMIFS($J:$J,$C:$C,Data!$B$6,$B:$B,$B142)</f>
        <v>0</v>
      </c>
      <c r="N142" s="55">
        <f>SUMIFS($J:$J,$C:$C,Data!$B$7,$B:$B,$B142)</f>
        <v>0</v>
      </c>
      <c r="O142" s="55">
        <f>SUMIFS($J:$J,$C:$C,Data!$B$8,$B:$B,$B142)</f>
        <v>0</v>
      </c>
      <c r="P142" s="55">
        <f t="shared" si="34"/>
        <v>0</v>
      </c>
      <c r="Q142" s="55">
        <f t="shared" si="35"/>
        <v>0</v>
      </c>
      <c r="R142" s="25" t="b">
        <f>AND($L142="A",$C$5=Data!$G$24)</f>
        <v>0</v>
      </c>
      <c r="S142" s="25" t="b">
        <f>AND($L142="A",$C$5=Data!$G$23)</f>
        <v>0</v>
      </c>
      <c r="T142" s="55">
        <f t="shared" si="36"/>
        <v>0</v>
      </c>
      <c r="U142" s="55">
        <f t="shared" si="30"/>
        <v>0</v>
      </c>
      <c r="V142" s="25" t="b">
        <f>AND($L142="B",$C$6=Data!$G$24)</f>
        <v>0</v>
      </c>
      <c r="W142" s="25" t="b">
        <f>AND($L142="B",$C$6=Data!$G$23)</f>
        <v>0</v>
      </c>
      <c r="X142" s="55">
        <f t="shared" si="37"/>
        <v>0</v>
      </c>
      <c r="Y142" s="55">
        <f t="shared" si="31"/>
        <v>0</v>
      </c>
      <c r="Z142" s="25" t="b">
        <f>AND($L142="C",$C$7=Data!$G$24)</f>
        <v>0</v>
      </c>
      <c r="AA142" s="25" t="b">
        <f>AND($L142="C",$C$7=Data!$G$23)</f>
        <v>0</v>
      </c>
      <c r="AB142" s="55">
        <f t="shared" si="38"/>
        <v>0</v>
      </c>
      <c r="AC142" s="55">
        <f t="shared" si="32"/>
        <v>0</v>
      </c>
      <c r="AE142" s="55">
        <f t="shared" si="39"/>
        <v>0</v>
      </c>
      <c r="AG142" s="125" t="b">
        <f>OR(AND($C$5=Data!$G$24,K142="A"),AND($C$6=Data!$G$24,K142="B"),AND($C$7=Data!$G$24,K142="C"))*COUNTIFS(B:B,B142,K:K,K142,B:B,"&lt;&gt;"&amp;"",C:C,"&lt;&gt;"&amp;"")&gt;1</f>
        <v>0</v>
      </c>
      <c r="AH142" s="125" t="b">
        <f t="shared" si="40"/>
        <v>0</v>
      </c>
      <c r="AI142" s="55">
        <f t="shared" si="41"/>
        <v>0</v>
      </c>
    </row>
    <row r="143" spans="1:35" ht="30.75" customHeight="1" x14ac:dyDescent="0.25">
      <c r="A143" s="57"/>
      <c r="B143" s="57"/>
      <c r="C143" s="59"/>
      <c r="D143" s="119"/>
      <c r="E143" s="43"/>
      <c r="F143" s="43"/>
      <c r="G143" s="58"/>
      <c r="H143" s="123"/>
      <c r="I143" s="132"/>
      <c r="J143" s="135">
        <f t="shared" si="33"/>
        <v>0</v>
      </c>
      <c r="K143" s="64" t="str">
        <f t="shared" si="28"/>
        <v>0</v>
      </c>
      <c r="L143" s="65" t="str">
        <f t="shared" si="29"/>
        <v>0</v>
      </c>
      <c r="M143" s="55">
        <f>SUMIFS($J:$J,$C:$C,Data!$B$6,$B:$B,$B143)</f>
        <v>0</v>
      </c>
      <c r="N143" s="55">
        <f>SUMIFS($J:$J,$C:$C,Data!$B$7,$B:$B,$B143)</f>
        <v>0</v>
      </c>
      <c r="O143" s="55">
        <f>SUMIFS($J:$J,$C:$C,Data!$B$8,$B:$B,$B143)</f>
        <v>0</v>
      </c>
      <c r="P143" s="55">
        <f t="shared" si="34"/>
        <v>0</v>
      </c>
      <c r="Q143" s="55">
        <f t="shared" si="35"/>
        <v>0</v>
      </c>
      <c r="R143" s="25" t="b">
        <f>AND($L143="A",$C$5=Data!$G$24)</f>
        <v>0</v>
      </c>
      <c r="S143" s="25" t="b">
        <f>AND($L143="A",$C$5=Data!$G$23)</f>
        <v>0</v>
      </c>
      <c r="T143" s="55">
        <f t="shared" si="36"/>
        <v>0</v>
      </c>
      <c r="U143" s="55">
        <f t="shared" si="30"/>
        <v>0</v>
      </c>
      <c r="V143" s="25" t="b">
        <f>AND($L143="B",$C$6=Data!$G$24)</f>
        <v>0</v>
      </c>
      <c r="W143" s="25" t="b">
        <f>AND($L143="B",$C$6=Data!$G$23)</f>
        <v>0</v>
      </c>
      <c r="X143" s="55">
        <f t="shared" si="37"/>
        <v>0</v>
      </c>
      <c r="Y143" s="55">
        <f t="shared" si="31"/>
        <v>0</v>
      </c>
      <c r="Z143" s="25" t="b">
        <f>AND($L143="C",$C$7=Data!$G$24)</f>
        <v>0</v>
      </c>
      <c r="AA143" s="25" t="b">
        <f>AND($L143="C",$C$7=Data!$G$23)</f>
        <v>0</v>
      </c>
      <c r="AB143" s="55">
        <f t="shared" si="38"/>
        <v>0</v>
      </c>
      <c r="AC143" s="55">
        <f t="shared" si="32"/>
        <v>0</v>
      </c>
      <c r="AE143" s="55">
        <f t="shared" si="39"/>
        <v>0</v>
      </c>
      <c r="AG143" s="125" t="b">
        <f>OR(AND($C$5=Data!$G$24,K143="A"),AND($C$6=Data!$G$24,K143="B"),AND($C$7=Data!$G$24,K143="C"))*COUNTIFS(B:B,B143,K:K,K143,B:B,"&lt;&gt;"&amp;"",C:C,"&lt;&gt;"&amp;"")&gt;1</f>
        <v>0</v>
      </c>
      <c r="AH143" s="125" t="b">
        <f t="shared" si="40"/>
        <v>0</v>
      </c>
      <c r="AI143" s="55">
        <f t="shared" si="41"/>
        <v>0</v>
      </c>
    </row>
    <row r="144" spans="1:35" ht="30.75" customHeight="1" x14ac:dyDescent="0.25">
      <c r="A144" s="57"/>
      <c r="B144" s="57"/>
      <c r="C144" s="59"/>
      <c r="D144" s="119"/>
      <c r="E144" s="43"/>
      <c r="F144" s="43"/>
      <c r="G144" s="58"/>
      <c r="H144" s="123"/>
      <c r="I144" s="132"/>
      <c r="J144" s="135">
        <f t="shared" si="33"/>
        <v>0</v>
      </c>
      <c r="K144" s="64" t="str">
        <f t="shared" si="28"/>
        <v>0</v>
      </c>
      <c r="L144" s="65" t="str">
        <f t="shared" si="29"/>
        <v>0</v>
      </c>
      <c r="M144" s="55">
        <f>SUMIFS($J:$J,$C:$C,Data!$B$6,$B:$B,$B144)</f>
        <v>0</v>
      </c>
      <c r="N144" s="55">
        <f>SUMIFS($J:$J,$C:$C,Data!$B$7,$B:$B,$B144)</f>
        <v>0</v>
      </c>
      <c r="O144" s="55">
        <f>SUMIFS($J:$J,$C:$C,Data!$B$8,$B:$B,$B144)</f>
        <v>0</v>
      </c>
      <c r="P144" s="55">
        <f t="shared" si="34"/>
        <v>0</v>
      </c>
      <c r="Q144" s="55">
        <f t="shared" si="35"/>
        <v>0</v>
      </c>
      <c r="R144" s="25" t="b">
        <f>AND($L144="A",$C$5=Data!$G$24)</f>
        <v>0</v>
      </c>
      <c r="S144" s="25" t="b">
        <f>AND($L144="A",$C$5=Data!$G$23)</f>
        <v>0</v>
      </c>
      <c r="T144" s="55">
        <f t="shared" si="36"/>
        <v>0</v>
      </c>
      <c r="U144" s="55">
        <f t="shared" si="30"/>
        <v>0</v>
      </c>
      <c r="V144" s="25" t="b">
        <f>AND($L144="B",$C$6=Data!$G$24)</f>
        <v>0</v>
      </c>
      <c r="W144" s="25" t="b">
        <f>AND($L144="B",$C$6=Data!$G$23)</f>
        <v>0</v>
      </c>
      <c r="X144" s="55">
        <f t="shared" si="37"/>
        <v>0</v>
      </c>
      <c r="Y144" s="55">
        <f t="shared" si="31"/>
        <v>0</v>
      </c>
      <c r="Z144" s="25" t="b">
        <f>AND($L144="C",$C$7=Data!$G$24)</f>
        <v>0</v>
      </c>
      <c r="AA144" s="25" t="b">
        <f>AND($L144="C",$C$7=Data!$G$23)</f>
        <v>0</v>
      </c>
      <c r="AB144" s="55">
        <f t="shared" si="38"/>
        <v>0</v>
      </c>
      <c r="AC144" s="55">
        <f t="shared" si="32"/>
        <v>0</v>
      </c>
      <c r="AE144" s="55">
        <f t="shared" si="39"/>
        <v>0</v>
      </c>
      <c r="AG144" s="125" t="b">
        <f>OR(AND($C$5=Data!$G$24,K144="A"),AND($C$6=Data!$G$24,K144="B"),AND($C$7=Data!$G$24,K144="C"))*COUNTIFS(B:B,B144,K:K,K144,B:B,"&lt;&gt;"&amp;"",C:C,"&lt;&gt;"&amp;"")&gt;1</f>
        <v>0</v>
      </c>
      <c r="AH144" s="125" t="b">
        <f t="shared" si="40"/>
        <v>0</v>
      </c>
      <c r="AI144" s="55">
        <f t="shared" si="41"/>
        <v>0</v>
      </c>
    </row>
    <row r="145" spans="1:35" ht="30.75" customHeight="1" x14ac:dyDescent="0.25">
      <c r="A145" s="57"/>
      <c r="B145" s="57"/>
      <c r="C145" s="59"/>
      <c r="D145" s="119"/>
      <c r="E145" s="43"/>
      <c r="F145" s="43"/>
      <c r="G145" s="58"/>
      <c r="H145" s="123"/>
      <c r="I145" s="132"/>
      <c r="J145" s="135">
        <f t="shared" si="33"/>
        <v>0</v>
      </c>
      <c r="K145" s="64" t="str">
        <f t="shared" si="28"/>
        <v>0</v>
      </c>
      <c r="L145" s="65" t="str">
        <f t="shared" si="29"/>
        <v>0</v>
      </c>
      <c r="M145" s="55">
        <f>SUMIFS($J:$J,$C:$C,Data!$B$6,$B:$B,$B145)</f>
        <v>0</v>
      </c>
      <c r="N145" s="55">
        <f>SUMIFS($J:$J,$C:$C,Data!$B$7,$B:$B,$B145)</f>
        <v>0</v>
      </c>
      <c r="O145" s="55">
        <f>SUMIFS($J:$J,$C:$C,Data!$B$8,$B:$B,$B145)</f>
        <v>0</v>
      </c>
      <c r="P145" s="55">
        <f t="shared" si="34"/>
        <v>0</v>
      </c>
      <c r="Q145" s="55">
        <f t="shared" si="35"/>
        <v>0</v>
      </c>
      <c r="R145" s="25" t="b">
        <f>AND($L145="A",$C$5=Data!$G$24)</f>
        <v>0</v>
      </c>
      <c r="S145" s="25" t="b">
        <f>AND($L145="A",$C$5=Data!$G$23)</f>
        <v>0</v>
      </c>
      <c r="T145" s="55">
        <f t="shared" si="36"/>
        <v>0</v>
      </c>
      <c r="U145" s="55">
        <f t="shared" si="30"/>
        <v>0</v>
      </c>
      <c r="V145" s="25" t="b">
        <f>AND($L145="B",$C$6=Data!$G$24)</f>
        <v>0</v>
      </c>
      <c r="W145" s="25" t="b">
        <f>AND($L145="B",$C$6=Data!$G$23)</f>
        <v>0</v>
      </c>
      <c r="X145" s="55">
        <f t="shared" si="37"/>
        <v>0</v>
      </c>
      <c r="Y145" s="55">
        <f t="shared" si="31"/>
        <v>0</v>
      </c>
      <c r="Z145" s="25" t="b">
        <f>AND($L145="C",$C$7=Data!$G$24)</f>
        <v>0</v>
      </c>
      <c r="AA145" s="25" t="b">
        <f>AND($L145="C",$C$7=Data!$G$23)</f>
        <v>0</v>
      </c>
      <c r="AB145" s="55">
        <f t="shared" si="38"/>
        <v>0</v>
      </c>
      <c r="AC145" s="55">
        <f t="shared" si="32"/>
        <v>0</v>
      </c>
      <c r="AE145" s="55">
        <f t="shared" si="39"/>
        <v>0</v>
      </c>
      <c r="AG145" s="125" t="b">
        <f>OR(AND($C$5=Data!$G$24,K145="A"),AND($C$6=Data!$G$24,K145="B"),AND($C$7=Data!$G$24,K145="C"))*COUNTIFS(B:B,B145,K:K,K145,B:B,"&lt;&gt;"&amp;"",C:C,"&lt;&gt;"&amp;"")&gt;1</f>
        <v>0</v>
      </c>
      <c r="AH145" s="125" t="b">
        <f t="shared" si="40"/>
        <v>0</v>
      </c>
      <c r="AI145" s="55">
        <f t="shared" si="41"/>
        <v>0</v>
      </c>
    </row>
    <row r="146" spans="1:35" ht="30.75" customHeight="1" x14ac:dyDescent="0.25">
      <c r="A146" s="57"/>
      <c r="B146" s="57"/>
      <c r="C146" s="59"/>
      <c r="D146" s="119"/>
      <c r="E146" s="43"/>
      <c r="F146" s="43"/>
      <c r="G146" s="58"/>
      <c r="H146" s="123"/>
      <c r="I146" s="132"/>
      <c r="J146" s="135">
        <f t="shared" si="33"/>
        <v>0</v>
      </c>
      <c r="K146" s="64" t="str">
        <f t="shared" si="28"/>
        <v>0</v>
      </c>
      <c r="L146" s="65" t="str">
        <f t="shared" si="29"/>
        <v>0</v>
      </c>
      <c r="M146" s="55">
        <f>SUMIFS($J:$J,$C:$C,Data!$B$6,$B:$B,$B146)</f>
        <v>0</v>
      </c>
      <c r="N146" s="55">
        <f>SUMIFS($J:$J,$C:$C,Data!$B$7,$B:$B,$B146)</f>
        <v>0</v>
      </c>
      <c r="O146" s="55">
        <f>SUMIFS($J:$J,$C:$C,Data!$B$8,$B:$B,$B146)</f>
        <v>0</v>
      </c>
      <c r="P146" s="55">
        <f t="shared" si="34"/>
        <v>0</v>
      </c>
      <c r="Q146" s="55">
        <f t="shared" si="35"/>
        <v>0</v>
      </c>
      <c r="R146" s="25" t="b">
        <f>AND($L146="A",$C$5=Data!$G$24)</f>
        <v>0</v>
      </c>
      <c r="S146" s="25" t="b">
        <f>AND($L146="A",$C$5=Data!$G$23)</f>
        <v>0</v>
      </c>
      <c r="T146" s="55">
        <f t="shared" si="36"/>
        <v>0</v>
      </c>
      <c r="U146" s="55">
        <f t="shared" si="30"/>
        <v>0</v>
      </c>
      <c r="V146" s="25" t="b">
        <f>AND($L146="B",$C$6=Data!$G$24)</f>
        <v>0</v>
      </c>
      <c r="W146" s="25" t="b">
        <f>AND($L146="B",$C$6=Data!$G$23)</f>
        <v>0</v>
      </c>
      <c r="X146" s="55">
        <f t="shared" si="37"/>
        <v>0</v>
      </c>
      <c r="Y146" s="55">
        <f t="shared" si="31"/>
        <v>0</v>
      </c>
      <c r="Z146" s="25" t="b">
        <f>AND($L146="C",$C$7=Data!$G$24)</f>
        <v>0</v>
      </c>
      <c r="AA146" s="25" t="b">
        <f>AND($L146="C",$C$7=Data!$G$23)</f>
        <v>0</v>
      </c>
      <c r="AB146" s="55">
        <f t="shared" si="38"/>
        <v>0</v>
      </c>
      <c r="AC146" s="55">
        <f t="shared" si="32"/>
        <v>0</v>
      </c>
      <c r="AE146" s="55">
        <f t="shared" si="39"/>
        <v>0</v>
      </c>
      <c r="AG146" s="125" t="b">
        <f>OR(AND($C$5=Data!$G$24,K146="A"),AND($C$6=Data!$G$24,K146="B"),AND($C$7=Data!$G$24,K146="C"))*COUNTIFS(B:B,B146,K:K,K146,B:B,"&lt;&gt;"&amp;"",C:C,"&lt;&gt;"&amp;"")&gt;1</f>
        <v>0</v>
      </c>
      <c r="AH146" s="125" t="b">
        <f t="shared" si="40"/>
        <v>0</v>
      </c>
      <c r="AI146" s="55">
        <f t="shared" si="41"/>
        <v>0</v>
      </c>
    </row>
    <row r="147" spans="1:35" ht="30.75" customHeight="1" x14ac:dyDescent="0.25">
      <c r="A147" s="57"/>
      <c r="B147" s="57"/>
      <c r="C147" s="59"/>
      <c r="D147" s="119"/>
      <c r="E147" s="43"/>
      <c r="F147" s="43"/>
      <c r="G147" s="58"/>
      <c r="H147" s="123"/>
      <c r="I147" s="132"/>
      <c r="J147" s="135">
        <f t="shared" si="33"/>
        <v>0</v>
      </c>
      <c r="K147" s="64" t="str">
        <f t="shared" si="28"/>
        <v>0</v>
      </c>
      <c r="L147" s="65" t="str">
        <f t="shared" si="29"/>
        <v>0</v>
      </c>
      <c r="M147" s="55">
        <f>SUMIFS($J:$J,$C:$C,Data!$B$6,$B:$B,$B147)</f>
        <v>0</v>
      </c>
      <c r="N147" s="55">
        <f>SUMIFS($J:$J,$C:$C,Data!$B$7,$B:$B,$B147)</f>
        <v>0</v>
      </c>
      <c r="O147" s="55">
        <f>SUMIFS($J:$J,$C:$C,Data!$B$8,$B:$B,$B147)</f>
        <v>0</v>
      </c>
      <c r="P147" s="55">
        <f t="shared" si="34"/>
        <v>0</v>
      </c>
      <c r="Q147" s="55">
        <f t="shared" si="35"/>
        <v>0</v>
      </c>
      <c r="R147" s="25" t="b">
        <f>AND($L147="A",$C$5=Data!$G$24)</f>
        <v>0</v>
      </c>
      <c r="S147" s="25" t="b">
        <f>AND($L147="A",$C$5=Data!$G$23)</f>
        <v>0</v>
      </c>
      <c r="T147" s="55">
        <f t="shared" si="36"/>
        <v>0</v>
      </c>
      <c r="U147" s="55">
        <f t="shared" si="30"/>
        <v>0</v>
      </c>
      <c r="V147" s="25" t="b">
        <f>AND($L147="B",$C$6=Data!$G$24)</f>
        <v>0</v>
      </c>
      <c r="W147" s="25" t="b">
        <f>AND($L147="B",$C$6=Data!$G$23)</f>
        <v>0</v>
      </c>
      <c r="X147" s="55">
        <f t="shared" si="37"/>
        <v>0</v>
      </c>
      <c r="Y147" s="55">
        <f t="shared" si="31"/>
        <v>0</v>
      </c>
      <c r="Z147" s="25" t="b">
        <f>AND($L147="C",$C$7=Data!$G$24)</f>
        <v>0</v>
      </c>
      <c r="AA147" s="25" t="b">
        <f>AND($L147="C",$C$7=Data!$G$23)</f>
        <v>0</v>
      </c>
      <c r="AB147" s="55">
        <f t="shared" si="38"/>
        <v>0</v>
      </c>
      <c r="AC147" s="55">
        <f t="shared" si="32"/>
        <v>0</v>
      </c>
      <c r="AE147" s="55">
        <f t="shared" si="39"/>
        <v>0</v>
      </c>
      <c r="AG147" s="125" t="b">
        <f>OR(AND($C$5=Data!$G$24,K147="A"),AND($C$6=Data!$G$24,K147="B"),AND($C$7=Data!$G$24,K147="C"))*COUNTIFS(B:B,B147,K:K,K147,B:B,"&lt;&gt;"&amp;"",C:C,"&lt;&gt;"&amp;"")&gt;1</f>
        <v>0</v>
      </c>
      <c r="AH147" s="125" t="b">
        <f t="shared" si="40"/>
        <v>0</v>
      </c>
      <c r="AI147" s="55">
        <f t="shared" si="41"/>
        <v>0</v>
      </c>
    </row>
    <row r="148" spans="1:35" ht="30.75" customHeight="1" x14ac:dyDescent="0.25">
      <c r="A148" s="57"/>
      <c r="B148" s="57"/>
      <c r="C148" s="59"/>
      <c r="D148" s="119"/>
      <c r="E148" s="43"/>
      <c r="F148" s="43"/>
      <c r="G148" s="58"/>
      <c r="H148" s="123"/>
      <c r="I148" s="132"/>
      <c r="J148" s="135">
        <f t="shared" si="33"/>
        <v>0</v>
      </c>
      <c r="K148" s="64" t="str">
        <f t="shared" si="28"/>
        <v>0</v>
      </c>
      <c r="L148" s="65" t="str">
        <f t="shared" si="29"/>
        <v>0</v>
      </c>
      <c r="M148" s="55">
        <f>SUMIFS($J:$J,$C:$C,Data!$B$6,$B:$B,$B148)</f>
        <v>0</v>
      </c>
      <c r="N148" s="55">
        <f>SUMIFS($J:$J,$C:$C,Data!$B$7,$B:$B,$B148)</f>
        <v>0</v>
      </c>
      <c r="O148" s="55">
        <f>SUMIFS($J:$J,$C:$C,Data!$B$8,$B:$B,$B148)</f>
        <v>0</v>
      </c>
      <c r="P148" s="55">
        <f t="shared" si="34"/>
        <v>0</v>
      </c>
      <c r="Q148" s="55">
        <f t="shared" si="35"/>
        <v>0</v>
      </c>
      <c r="R148" s="25" t="b">
        <f>AND($L148="A",$C$5=Data!$G$24)</f>
        <v>0</v>
      </c>
      <c r="S148" s="25" t="b">
        <f>AND($L148="A",$C$5=Data!$G$23)</f>
        <v>0</v>
      </c>
      <c r="T148" s="55">
        <f t="shared" si="36"/>
        <v>0</v>
      </c>
      <c r="U148" s="55">
        <f t="shared" si="30"/>
        <v>0</v>
      </c>
      <c r="V148" s="25" t="b">
        <f>AND($L148="B",$C$6=Data!$G$24)</f>
        <v>0</v>
      </c>
      <c r="W148" s="25" t="b">
        <f>AND($L148="B",$C$6=Data!$G$23)</f>
        <v>0</v>
      </c>
      <c r="X148" s="55">
        <f t="shared" si="37"/>
        <v>0</v>
      </c>
      <c r="Y148" s="55">
        <f t="shared" si="31"/>
        <v>0</v>
      </c>
      <c r="Z148" s="25" t="b">
        <f>AND($L148="C",$C$7=Data!$G$24)</f>
        <v>0</v>
      </c>
      <c r="AA148" s="25" t="b">
        <f>AND($L148="C",$C$7=Data!$G$23)</f>
        <v>0</v>
      </c>
      <c r="AB148" s="55">
        <f t="shared" si="38"/>
        <v>0</v>
      </c>
      <c r="AC148" s="55">
        <f t="shared" si="32"/>
        <v>0</v>
      </c>
      <c r="AE148" s="55">
        <f t="shared" si="39"/>
        <v>0</v>
      </c>
      <c r="AG148" s="125" t="b">
        <f>OR(AND($C$5=Data!$G$24,K148="A"),AND($C$6=Data!$G$24,K148="B"),AND($C$7=Data!$G$24,K148="C"))*COUNTIFS(B:B,B148,K:K,K148,B:B,"&lt;&gt;"&amp;"",C:C,"&lt;&gt;"&amp;"")&gt;1</f>
        <v>0</v>
      </c>
      <c r="AH148" s="125" t="b">
        <f t="shared" si="40"/>
        <v>0</v>
      </c>
      <c r="AI148" s="55">
        <f t="shared" si="41"/>
        <v>0</v>
      </c>
    </row>
    <row r="149" spans="1:35" ht="30.75" customHeight="1" x14ac:dyDescent="0.25">
      <c r="A149" s="57"/>
      <c r="B149" s="57"/>
      <c r="C149" s="59"/>
      <c r="D149" s="119"/>
      <c r="E149" s="43"/>
      <c r="F149" s="43"/>
      <c r="G149" s="58"/>
      <c r="H149" s="123"/>
      <c r="I149" s="132"/>
      <c r="J149" s="135">
        <f t="shared" si="33"/>
        <v>0</v>
      </c>
      <c r="K149" s="64" t="str">
        <f t="shared" si="28"/>
        <v>0</v>
      </c>
      <c r="L149" s="65" t="str">
        <f t="shared" si="29"/>
        <v>0</v>
      </c>
      <c r="M149" s="55">
        <f>SUMIFS($J:$J,$C:$C,Data!$B$6,$B:$B,$B149)</f>
        <v>0</v>
      </c>
      <c r="N149" s="55">
        <f>SUMIFS($J:$J,$C:$C,Data!$B$7,$B:$B,$B149)</f>
        <v>0</v>
      </c>
      <c r="O149" s="55">
        <f>SUMIFS($J:$J,$C:$C,Data!$B$8,$B:$B,$B149)</f>
        <v>0</v>
      </c>
      <c r="P149" s="55">
        <f t="shared" si="34"/>
        <v>0</v>
      </c>
      <c r="Q149" s="55">
        <f t="shared" si="35"/>
        <v>0</v>
      </c>
      <c r="R149" s="25" t="b">
        <f>AND($L149="A",$C$5=Data!$G$24)</f>
        <v>0</v>
      </c>
      <c r="S149" s="25" t="b">
        <f>AND($L149="A",$C$5=Data!$G$23)</f>
        <v>0</v>
      </c>
      <c r="T149" s="55">
        <f t="shared" si="36"/>
        <v>0</v>
      </c>
      <c r="U149" s="55">
        <f t="shared" si="30"/>
        <v>0</v>
      </c>
      <c r="V149" s="25" t="b">
        <f>AND($L149="B",$C$6=Data!$G$24)</f>
        <v>0</v>
      </c>
      <c r="W149" s="25" t="b">
        <f>AND($L149="B",$C$6=Data!$G$23)</f>
        <v>0</v>
      </c>
      <c r="X149" s="55">
        <f t="shared" si="37"/>
        <v>0</v>
      </c>
      <c r="Y149" s="55">
        <f t="shared" si="31"/>
        <v>0</v>
      </c>
      <c r="Z149" s="25" t="b">
        <f>AND($L149="C",$C$7=Data!$G$24)</f>
        <v>0</v>
      </c>
      <c r="AA149" s="25" t="b">
        <f>AND($L149="C",$C$7=Data!$G$23)</f>
        <v>0</v>
      </c>
      <c r="AB149" s="55">
        <f t="shared" si="38"/>
        <v>0</v>
      </c>
      <c r="AC149" s="55">
        <f t="shared" si="32"/>
        <v>0</v>
      </c>
      <c r="AE149" s="55">
        <f t="shared" si="39"/>
        <v>0</v>
      </c>
      <c r="AG149" s="125" t="b">
        <f>OR(AND($C$5=Data!$G$24,K149="A"),AND($C$6=Data!$G$24,K149="B"),AND($C$7=Data!$G$24,K149="C"))*COUNTIFS(B:B,B149,K:K,K149,B:B,"&lt;&gt;"&amp;"",C:C,"&lt;&gt;"&amp;"")&gt;1</f>
        <v>0</v>
      </c>
      <c r="AH149" s="125" t="b">
        <f t="shared" si="40"/>
        <v>0</v>
      </c>
      <c r="AI149" s="55">
        <f t="shared" si="41"/>
        <v>0</v>
      </c>
    </row>
    <row r="150" spans="1:35" ht="30.75" customHeight="1" x14ac:dyDescent="0.25">
      <c r="A150" s="57"/>
      <c r="B150" s="57"/>
      <c r="C150" s="59"/>
      <c r="D150" s="119"/>
      <c r="E150" s="43"/>
      <c r="F150" s="43"/>
      <c r="G150" s="58"/>
      <c r="H150" s="123"/>
      <c r="I150" s="132"/>
      <c r="J150" s="135">
        <f t="shared" si="33"/>
        <v>0</v>
      </c>
      <c r="K150" s="64" t="str">
        <f t="shared" si="28"/>
        <v>0</v>
      </c>
      <c r="L150" s="65" t="str">
        <f t="shared" si="29"/>
        <v>0</v>
      </c>
      <c r="M150" s="55">
        <f>SUMIFS($J:$J,$C:$C,Data!$B$6,$B:$B,$B150)</f>
        <v>0</v>
      </c>
      <c r="N150" s="55">
        <f>SUMIFS($J:$J,$C:$C,Data!$B$7,$B:$B,$B150)</f>
        <v>0</v>
      </c>
      <c r="O150" s="55">
        <f>SUMIFS($J:$J,$C:$C,Data!$B$8,$B:$B,$B150)</f>
        <v>0</v>
      </c>
      <c r="P150" s="55">
        <f t="shared" si="34"/>
        <v>0</v>
      </c>
      <c r="Q150" s="55">
        <f t="shared" si="35"/>
        <v>0</v>
      </c>
      <c r="R150" s="25" t="b">
        <f>AND($L150="A",$C$5=Data!$G$24)</f>
        <v>0</v>
      </c>
      <c r="S150" s="25" t="b">
        <f>AND($L150="A",$C$5=Data!$G$23)</f>
        <v>0</v>
      </c>
      <c r="T150" s="55">
        <f t="shared" si="36"/>
        <v>0</v>
      </c>
      <c r="U150" s="55">
        <f t="shared" si="30"/>
        <v>0</v>
      </c>
      <c r="V150" s="25" t="b">
        <f>AND($L150="B",$C$6=Data!$G$24)</f>
        <v>0</v>
      </c>
      <c r="W150" s="25" t="b">
        <f>AND($L150="B",$C$6=Data!$G$23)</f>
        <v>0</v>
      </c>
      <c r="X150" s="55">
        <f t="shared" si="37"/>
        <v>0</v>
      </c>
      <c r="Y150" s="55">
        <f t="shared" si="31"/>
        <v>0</v>
      </c>
      <c r="Z150" s="25" t="b">
        <f>AND($L150="C",$C$7=Data!$G$24)</f>
        <v>0</v>
      </c>
      <c r="AA150" s="25" t="b">
        <f>AND($L150="C",$C$7=Data!$G$23)</f>
        <v>0</v>
      </c>
      <c r="AB150" s="55">
        <f t="shared" si="38"/>
        <v>0</v>
      </c>
      <c r="AC150" s="55">
        <f t="shared" si="32"/>
        <v>0</v>
      </c>
      <c r="AE150" s="55">
        <f t="shared" si="39"/>
        <v>0</v>
      </c>
      <c r="AG150" s="125" t="b">
        <f>OR(AND($C$5=Data!$G$24,K150="A"),AND($C$6=Data!$G$24,K150="B"),AND($C$7=Data!$G$24,K150="C"))*COUNTIFS(B:B,B150,K:K,K150,B:B,"&lt;&gt;"&amp;"",C:C,"&lt;&gt;"&amp;"")&gt;1</f>
        <v>0</v>
      </c>
      <c r="AH150" s="125" t="b">
        <f t="shared" si="40"/>
        <v>0</v>
      </c>
      <c r="AI150" s="55">
        <f t="shared" si="41"/>
        <v>0</v>
      </c>
    </row>
    <row r="151" spans="1:35" ht="30.75" customHeight="1" x14ac:dyDescent="0.25">
      <c r="A151" s="57"/>
      <c r="B151" s="57"/>
      <c r="C151" s="59"/>
      <c r="D151" s="119"/>
      <c r="E151" s="43"/>
      <c r="F151" s="43"/>
      <c r="G151" s="58"/>
      <c r="H151" s="123"/>
      <c r="I151" s="132"/>
      <c r="J151" s="135">
        <f t="shared" si="33"/>
        <v>0</v>
      </c>
      <c r="K151" s="64" t="str">
        <f t="shared" si="28"/>
        <v>0</v>
      </c>
      <c r="L151" s="65" t="str">
        <f t="shared" si="29"/>
        <v>0</v>
      </c>
      <c r="M151" s="55">
        <f>SUMIFS($J:$J,$C:$C,Data!$B$6,$B:$B,$B151)</f>
        <v>0</v>
      </c>
      <c r="N151" s="55">
        <f>SUMIFS($J:$J,$C:$C,Data!$B$7,$B:$B,$B151)</f>
        <v>0</v>
      </c>
      <c r="O151" s="55">
        <f>SUMIFS($J:$J,$C:$C,Data!$B$8,$B:$B,$B151)</f>
        <v>0</v>
      </c>
      <c r="P151" s="55">
        <f t="shared" si="34"/>
        <v>0</v>
      </c>
      <c r="Q151" s="55">
        <f t="shared" si="35"/>
        <v>0</v>
      </c>
      <c r="R151" s="25" t="b">
        <f>AND($L151="A",$C$5=Data!$G$24)</f>
        <v>0</v>
      </c>
      <c r="S151" s="25" t="b">
        <f>AND($L151="A",$C$5=Data!$G$23)</f>
        <v>0</v>
      </c>
      <c r="T151" s="55">
        <f t="shared" si="36"/>
        <v>0</v>
      </c>
      <c r="U151" s="55">
        <f t="shared" si="30"/>
        <v>0</v>
      </c>
      <c r="V151" s="25" t="b">
        <f>AND($L151="B",$C$6=Data!$G$24)</f>
        <v>0</v>
      </c>
      <c r="W151" s="25" t="b">
        <f>AND($L151="B",$C$6=Data!$G$23)</f>
        <v>0</v>
      </c>
      <c r="X151" s="55">
        <f t="shared" si="37"/>
        <v>0</v>
      </c>
      <c r="Y151" s="55">
        <f t="shared" si="31"/>
        <v>0</v>
      </c>
      <c r="Z151" s="25" t="b">
        <f>AND($L151="C",$C$7=Data!$G$24)</f>
        <v>0</v>
      </c>
      <c r="AA151" s="25" t="b">
        <f>AND($L151="C",$C$7=Data!$G$23)</f>
        <v>0</v>
      </c>
      <c r="AB151" s="55">
        <f t="shared" si="38"/>
        <v>0</v>
      </c>
      <c r="AC151" s="55">
        <f t="shared" si="32"/>
        <v>0</v>
      </c>
      <c r="AE151" s="55">
        <f t="shared" si="39"/>
        <v>0</v>
      </c>
      <c r="AG151" s="125" t="b">
        <f>OR(AND($C$5=Data!$G$24,K151="A"),AND($C$6=Data!$G$24,K151="B"),AND($C$7=Data!$G$24,K151="C"))*COUNTIFS(B:B,B151,K:K,K151,B:B,"&lt;&gt;"&amp;"",C:C,"&lt;&gt;"&amp;"")&gt;1</f>
        <v>0</v>
      </c>
      <c r="AH151" s="125" t="b">
        <f t="shared" si="40"/>
        <v>0</v>
      </c>
      <c r="AI151" s="55">
        <f t="shared" si="41"/>
        <v>0</v>
      </c>
    </row>
    <row r="152" spans="1:35" ht="30.75" customHeight="1" x14ac:dyDescent="0.25">
      <c r="A152" s="57"/>
      <c r="B152" s="57"/>
      <c r="C152" s="59"/>
      <c r="D152" s="119"/>
      <c r="E152" s="43"/>
      <c r="F152" s="43"/>
      <c r="G152" s="58"/>
      <c r="H152" s="123"/>
      <c r="I152" s="132"/>
      <c r="J152" s="135">
        <f t="shared" si="33"/>
        <v>0</v>
      </c>
      <c r="K152" s="64" t="str">
        <f t="shared" si="28"/>
        <v>0</v>
      </c>
      <c r="L152" s="65" t="str">
        <f t="shared" si="29"/>
        <v>0</v>
      </c>
      <c r="M152" s="55">
        <f>SUMIFS($J:$J,$C:$C,Data!$B$6,$B:$B,$B152)</f>
        <v>0</v>
      </c>
      <c r="N152" s="55">
        <f>SUMIFS($J:$J,$C:$C,Data!$B$7,$B:$B,$B152)</f>
        <v>0</v>
      </c>
      <c r="O152" s="55">
        <f>SUMIFS($J:$J,$C:$C,Data!$B$8,$B:$B,$B152)</f>
        <v>0</v>
      </c>
      <c r="P152" s="55">
        <f t="shared" si="34"/>
        <v>0</v>
      </c>
      <c r="Q152" s="55">
        <f t="shared" si="35"/>
        <v>0</v>
      </c>
      <c r="R152" s="25" t="b">
        <f>AND($L152="A",$C$5=Data!$G$24)</f>
        <v>0</v>
      </c>
      <c r="S152" s="25" t="b">
        <f>AND($L152="A",$C$5=Data!$G$23)</f>
        <v>0</v>
      </c>
      <c r="T152" s="55">
        <f t="shared" si="36"/>
        <v>0</v>
      </c>
      <c r="U152" s="55">
        <f t="shared" si="30"/>
        <v>0</v>
      </c>
      <c r="V152" s="25" t="b">
        <f>AND($L152="B",$C$6=Data!$G$24)</f>
        <v>0</v>
      </c>
      <c r="W152" s="25" t="b">
        <f>AND($L152="B",$C$6=Data!$G$23)</f>
        <v>0</v>
      </c>
      <c r="X152" s="55">
        <f t="shared" si="37"/>
        <v>0</v>
      </c>
      <c r="Y152" s="55">
        <f t="shared" si="31"/>
        <v>0</v>
      </c>
      <c r="Z152" s="25" t="b">
        <f>AND($L152="C",$C$7=Data!$G$24)</f>
        <v>0</v>
      </c>
      <c r="AA152" s="25" t="b">
        <f>AND($L152="C",$C$7=Data!$G$23)</f>
        <v>0</v>
      </c>
      <c r="AB152" s="55">
        <f t="shared" si="38"/>
        <v>0</v>
      </c>
      <c r="AC152" s="55">
        <f t="shared" si="32"/>
        <v>0</v>
      </c>
      <c r="AE152" s="55">
        <f t="shared" si="39"/>
        <v>0</v>
      </c>
      <c r="AG152" s="125" t="b">
        <f>OR(AND($C$5=Data!$G$24,K152="A"),AND($C$6=Data!$G$24,K152="B"),AND($C$7=Data!$G$24,K152="C"))*COUNTIFS(B:B,B152,K:K,K152,B:B,"&lt;&gt;"&amp;"",C:C,"&lt;&gt;"&amp;"")&gt;1</f>
        <v>0</v>
      </c>
      <c r="AH152" s="125" t="b">
        <f t="shared" si="40"/>
        <v>0</v>
      </c>
      <c r="AI152" s="55">
        <f t="shared" si="41"/>
        <v>0</v>
      </c>
    </row>
    <row r="153" spans="1:35" ht="30.75" customHeight="1" x14ac:dyDescent="0.25">
      <c r="A153" s="57"/>
      <c r="B153" s="57"/>
      <c r="C153" s="59"/>
      <c r="D153" s="119"/>
      <c r="E153" s="43"/>
      <c r="F153" s="43"/>
      <c r="G153" s="58"/>
      <c r="H153" s="123"/>
      <c r="I153" s="132"/>
      <c r="J153" s="135">
        <f t="shared" si="33"/>
        <v>0</v>
      </c>
      <c r="K153" s="64" t="str">
        <f t="shared" si="28"/>
        <v>0</v>
      </c>
      <c r="L153" s="65" t="str">
        <f t="shared" si="29"/>
        <v>0</v>
      </c>
      <c r="M153" s="55">
        <f>SUMIFS($J:$J,$C:$C,Data!$B$6,$B:$B,$B153)</f>
        <v>0</v>
      </c>
      <c r="N153" s="55">
        <f>SUMIFS($J:$J,$C:$C,Data!$B$7,$B:$B,$B153)</f>
        <v>0</v>
      </c>
      <c r="O153" s="55">
        <f>SUMIFS($J:$J,$C:$C,Data!$B$8,$B:$B,$B153)</f>
        <v>0</v>
      </c>
      <c r="P153" s="55">
        <f t="shared" si="34"/>
        <v>0</v>
      </c>
      <c r="Q153" s="55">
        <f t="shared" si="35"/>
        <v>0</v>
      </c>
      <c r="R153" s="25" t="b">
        <f>AND($L153="A",$C$5=Data!$G$24)</f>
        <v>0</v>
      </c>
      <c r="S153" s="25" t="b">
        <f>AND($L153="A",$C$5=Data!$G$23)</f>
        <v>0</v>
      </c>
      <c r="T153" s="55">
        <f t="shared" si="36"/>
        <v>0</v>
      </c>
      <c r="U153" s="55">
        <f t="shared" si="30"/>
        <v>0</v>
      </c>
      <c r="V153" s="25" t="b">
        <f>AND($L153="B",$C$6=Data!$G$24)</f>
        <v>0</v>
      </c>
      <c r="W153" s="25" t="b">
        <f>AND($L153="B",$C$6=Data!$G$23)</f>
        <v>0</v>
      </c>
      <c r="X153" s="55">
        <f t="shared" si="37"/>
        <v>0</v>
      </c>
      <c r="Y153" s="55">
        <f t="shared" si="31"/>
        <v>0</v>
      </c>
      <c r="Z153" s="25" t="b">
        <f>AND($L153="C",$C$7=Data!$G$24)</f>
        <v>0</v>
      </c>
      <c r="AA153" s="25" t="b">
        <f>AND($L153="C",$C$7=Data!$G$23)</f>
        <v>0</v>
      </c>
      <c r="AB153" s="55">
        <f t="shared" si="38"/>
        <v>0</v>
      </c>
      <c r="AC153" s="55">
        <f t="shared" si="32"/>
        <v>0</v>
      </c>
      <c r="AE153" s="55">
        <f t="shared" si="39"/>
        <v>0</v>
      </c>
      <c r="AG153" s="125" t="b">
        <f>OR(AND($C$5=Data!$G$24,K153="A"),AND($C$6=Data!$G$24,K153="B"),AND($C$7=Data!$G$24,K153="C"))*COUNTIFS(B:B,B153,K:K,K153,B:B,"&lt;&gt;"&amp;"",C:C,"&lt;&gt;"&amp;"")&gt;1</f>
        <v>0</v>
      </c>
      <c r="AH153" s="125" t="b">
        <f t="shared" si="40"/>
        <v>0</v>
      </c>
      <c r="AI153" s="55">
        <f t="shared" si="41"/>
        <v>0</v>
      </c>
    </row>
    <row r="154" spans="1:35" ht="30.75" customHeight="1" x14ac:dyDescent="0.25">
      <c r="A154" s="57"/>
      <c r="B154" s="57"/>
      <c r="C154" s="59"/>
      <c r="D154" s="119"/>
      <c r="E154" s="43"/>
      <c r="F154" s="43"/>
      <c r="G154" s="58"/>
      <c r="H154" s="123"/>
      <c r="I154" s="132"/>
      <c r="J154" s="135">
        <f t="shared" si="33"/>
        <v>0</v>
      </c>
      <c r="K154" s="64" t="str">
        <f t="shared" si="28"/>
        <v>0</v>
      </c>
      <c r="L154" s="65" t="str">
        <f t="shared" si="29"/>
        <v>0</v>
      </c>
      <c r="M154" s="55">
        <f>SUMIFS($J:$J,$C:$C,Data!$B$6,$B:$B,$B154)</f>
        <v>0</v>
      </c>
      <c r="N154" s="55">
        <f>SUMIFS($J:$J,$C:$C,Data!$B$7,$B:$B,$B154)</f>
        <v>0</v>
      </c>
      <c r="O154" s="55">
        <f>SUMIFS($J:$J,$C:$C,Data!$B$8,$B:$B,$B154)</f>
        <v>0</v>
      </c>
      <c r="P154" s="55">
        <f t="shared" si="34"/>
        <v>0</v>
      </c>
      <c r="Q154" s="55">
        <f t="shared" si="35"/>
        <v>0</v>
      </c>
      <c r="R154" s="25" t="b">
        <f>AND($L154="A",$C$5=Data!$G$24)</f>
        <v>0</v>
      </c>
      <c r="S154" s="25" t="b">
        <f>AND($L154="A",$C$5=Data!$G$23)</f>
        <v>0</v>
      </c>
      <c r="T154" s="55">
        <f t="shared" si="36"/>
        <v>0</v>
      </c>
      <c r="U154" s="55">
        <f t="shared" si="30"/>
        <v>0</v>
      </c>
      <c r="V154" s="25" t="b">
        <f>AND($L154="B",$C$6=Data!$G$24)</f>
        <v>0</v>
      </c>
      <c r="W154" s="25" t="b">
        <f>AND($L154="B",$C$6=Data!$G$23)</f>
        <v>0</v>
      </c>
      <c r="X154" s="55">
        <f t="shared" si="37"/>
        <v>0</v>
      </c>
      <c r="Y154" s="55">
        <f t="shared" si="31"/>
        <v>0</v>
      </c>
      <c r="Z154" s="25" t="b">
        <f>AND($L154="C",$C$7=Data!$G$24)</f>
        <v>0</v>
      </c>
      <c r="AA154" s="25" t="b">
        <f>AND($L154="C",$C$7=Data!$G$23)</f>
        <v>0</v>
      </c>
      <c r="AB154" s="55">
        <f t="shared" si="38"/>
        <v>0</v>
      </c>
      <c r="AC154" s="55">
        <f t="shared" si="32"/>
        <v>0</v>
      </c>
      <c r="AE154" s="55">
        <f t="shared" si="39"/>
        <v>0</v>
      </c>
      <c r="AG154" s="125" t="b">
        <f>OR(AND($C$5=Data!$G$24,K154="A"),AND($C$6=Data!$G$24,K154="B"),AND($C$7=Data!$G$24,K154="C"))*COUNTIFS(B:B,B154,K:K,K154,B:B,"&lt;&gt;"&amp;"",C:C,"&lt;&gt;"&amp;"")&gt;1</f>
        <v>0</v>
      </c>
      <c r="AH154" s="125" t="b">
        <f t="shared" si="40"/>
        <v>0</v>
      </c>
      <c r="AI154" s="55">
        <f t="shared" si="41"/>
        <v>0</v>
      </c>
    </row>
    <row r="155" spans="1:35" ht="30.75" customHeight="1" x14ac:dyDescent="0.25">
      <c r="A155" s="57"/>
      <c r="B155" s="57"/>
      <c r="C155" s="59"/>
      <c r="D155" s="119"/>
      <c r="E155" s="43"/>
      <c r="F155" s="43"/>
      <c r="G155" s="58"/>
      <c r="H155" s="123"/>
      <c r="I155" s="132"/>
      <c r="J155" s="135">
        <f t="shared" si="33"/>
        <v>0</v>
      </c>
      <c r="K155" s="64" t="str">
        <f t="shared" si="28"/>
        <v>0</v>
      </c>
      <c r="L155" s="65" t="str">
        <f t="shared" si="29"/>
        <v>0</v>
      </c>
      <c r="M155" s="55">
        <f>SUMIFS($J:$J,$C:$C,Data!$B$6,$B:$B,$B155)</f>
        <v>0</v>
      </c>
      <c r="N155" s="55">
        <f>SUMIFS($J:$J,$C:$C,Data!$B$7,$B:$B,$B155)</f>
        <v>0</v>
      </c>
      <c r="O155" s="55">
        <f>SUMIFS($J:$J,$C:$C,Data!$B$8,$B:$B,$B155)</f>
        <v>0</v>
      </c>
      <c r="P155" s="55">
        <f t="shared" si="34"/>
        <v>0</v>
      </c>
      <c r="Q155" s="55">
        <f t="shared" si="35"/>
        <v>0</v>
      </c>
      <c r="R155" s="25" t="b">
        <f>AND($L155="A",$C$5=Data!$G$24)</f>
        <v>0</v>
      </c>
      <c r="S155" s="25" t="b">
        <f>AND($L155="A",$C$5=Data!$G$23)</f>
        <v>0</v>
      </c>
      <c r="T155" s="55">
        <f t="shared" si="36"/>
        <v>0</v>
      </c>
      <c r="U155" s="55">
        <f t="shared" si="30"/>
        <v>0</v>
      </c>
      <c r="V155" s="25" t="b">
        <f>AND($L155="B",$C$6=Data!$G$24)</f>
        <v>0</v>
      </c>
      <c r="W155" s="25" t="b">
        <f>AND($L155="B",$C$6=Data!$G$23)</f>
        <v>0</v>
      </c>
      <c r="X155" s="55">
        <f t="shared" si="37"/>
        <v>0</v>
      </c>
      <c r="Y155" s="55">
        <f t="shared" si="31"/>
        <v>0</v>
      </c>
      <c r="Z155" s="25" t="b">
        <f>AND($L155="C",$C$7=Data!$G$24)</f>
        <v>0</v>
      </c>
      <c r="AA155" s="25" t="b">
        <f>AND($L155="C",$C$7=Data!$G$23)</f>
        <v>0</v>
      </c>
      <c r="AB155" s="55">
        <f t="shared" si="38"/>
        <v>0</v>
      </c>
      <c r="AC155" s="55">
        <f t="shared" si="32"/>
        <v>0</v>
      </c>
      <c r="AE155" s="55">
        <f t="shared" si="39"/>
        <v>0</v>
      </c>
      <c r="AG155" s="125" t="b">
        <f>OR(AND($C$5=Data!$G$24,K155="A"),AND($C$6=Data!$G$24,K155="B"),AND($C$7=Data!$G$24,K155="C"))*COUNTIFS(B:B,B155,K:K,K155,B:B,"&lt;&gt;"&amp;"",C:C,"&lt;&gt;"&amp;"")&gt;1</f>
        <v>0</v>
      </c>
      <c r="AH155" s="125" t="b">
        <f t="shared" si="40"/>
        <v>0</v>
      </c>
      <c r="AI155" s="55">
        <f t="shared" si="41"/>
        <v>0</v>
      </c>
    </row>
    <row r="156" spans="1:35" ht="30.75" customHeight="1" x14ac:dyDescent="0.25">
      <c r="A156" s="57"/>
      <c r="B156" s="57"/>
      <c r="C156" s="59"/>
      <c r="D156" s="119"/>
      <c r="E156" s="43"/>
      <c r="F156" s="43"/>
      <c r="G156" s="58"/>
      <c r="H156" s="123"/>
      <c r="I156" s="132"/>
      <c r="J156" s="135">
        <f t="shared" si="33"/>
        <v>0</v>
      </c>
      <c r="K156" s="64" t="str">
        <f t="shared" si="28"/>
        <v>0</v>
      </c>
      <c r="L156" s="65" t="str">
        <f t="shared" si="29"/>
        <v>0</v>
      </c>
      <c r="M156" s="55">
        <f>SUMIFS($J:$J,$C:$C,Data!$B$6,$B:$B,$B156)</f>
        <v>0</v>
      </c>
      <c r="N156" s="55">
        <f>SUMIFS($J:$J,$C:$C,Data!$B$7,$B:$B,$B156)</f>
        <v>0</v>
      </c>
      <c r="O156" s="55">
        <f>SUMIFS($J:$J,$C:$C,Data!$B$8,$B:$B,$B156)</f>
        <v>0</v>
      </c>
      <c r="P156" s="55">
        <f t="shared" si="34"/>
        <v>0</v>
      </c>
      <c r="Q156" s="55">
        <f t="shared" si="35"/>
        <v>0</v>
      </c>
      <c r="R156" s="25" t="b">
        <f>AND($L156="A",$C$5=Data!$G$24)</f>
        <v>0</v>
      </c>
      <c r="S156" s="25" t="b">
        <f>AND($L156="A",$C$5=Data!$G$23)</f>
        <v>0</v>
      </c>
      <c r="T156" s="55">
        <f t="shared" si="36"/>
        <v>0</v>
      </c>
      <c r="U156" s="55">
        <f t="shared" si="30"/>
        <v>0</v>
      </c>
      <c r="V156" s="25" t="b">
        <f>AND($L156="B",$C$6=Data!$G$24)</f>
        <v>0</v>
      </c>
      <c r="W156" s="25" t="b">
        <f>AND($L156="B",$C$6=Data!$G$23)</f>
        <v>0</v>
      </c>
      <c r="X156" s="55">
        <f t="shared" si="37"/>
        <v>0</v>
      </c>
      <c r="Y156" s="55">
        <f t="shared" si="31"/>
        <v>0</v>
      </c>
      <c r="Z156" s="25" t="b">
        <f>AND($L156="C",$C$7=Data!$G$24)</f>
        <v>0</v>
      </c>
      <c r="AA156" s="25" t="b">
        <f>AND($L156="C",$C$7=Data!$G$23)</f>
        <v>0</v>
      </c>
      <c r="AB156" s="55">
        <f t="shared" si="38"/>
        <v>0</v>
      </c>
      <c r="AC156" s="55">
        <f t="shared" si="32"/>
        <v>0</v>
      </c>
      <c r="AE156" s="55">
        <f t="shared" si="39"/>
        <v>0</v>
      </c>
      <c r="AG156" s="125" t="b">
        <f>OR(AND($C$5=Data!$G$24,K156="A"),AND($C$6=Data!$G$24,K156="B"),AND($C$7=Data!$G$24,K156="C"))*COUNTIFS(B:B,B156,K:K,K156,B:B,"&lt;&gt;"&amp;"",C:C,"&lt;&gt;"&amp;"")&gt;1</f>
        <v>0</v>
      </c>
      <c r="AH156" s="125" t="b">
        <f t="shared" si="40"/>
        <v>0</v>
      </c>
      <c r="AI156" s="55">
        <f t="shared" si="41"/>
        <v>0</v>
      </c>
    </row>
    <row r="157" spans="1:35" ht="30.75" customHeight="1" x14ac:dyDescent="0.25">
      <c r="A157" s="57"/>
      <c r="B157" s="57"/>
      <c r="C157" s="59"/>
      <c r="D157" s="119"/>
      <c r="E157" s="43"/>
      <c r="F157" s="43"/>
      <c r="G157" s="58"/>
      <c r="H157" s="123"/>
      <c r="I157" s="132"/>
      <c r="J157" s="135">
        <f t="shared" si="33"/>
        <v>0</v>
      </c>
      <c r="K157" s="64" t="str">
        <f t="shared" si="28"/>
        <v>0</v>
      </c>
      <c r="L157" s="65" t="str">
        <f t="shared" si="29"/>
        <v>0</v>
      </c>
      <c r="M157" s="55">
        <f>SUMIFS($J:$J,$C:$C,Data!$B$6,$B:$B,$B157)</f>
        <v>0</v>
      </c>
      <c r="N157" s="55">
        <f>SUMIFS($J:$J,$C:$C,Data!$B$7,$B:$B,$B157)</f>
        <v>0</v>
      </c>
      <c r="O157" s="55">
        <f>SUMIFS($J:$J,$C:$C,Data!$B$8,$B:$B,$B157)</f>
        <v>0</v>
      </c>
      <c r="P157" s="55">
        <f t="shared" si="34"/>
        <v>0</v>
      </c>
      <c r="Q157" s="55">
        <f t="shared" si="35"/>
        <v>0</v>
      </c>
      <c r="R157" s="25" t="b">
        <f>AND($L157="A",$C$5=Data!$G$24)</f>
        <v>0</v>
      </c>
      <c r="S157" s="25" t="b">
        <f>AND($L157="A",$C$5=Data!$G$23)</f>
        <v>0</v>
      </c>
      <c r="T157" s="55">
        <f t="shared" si="36"/>
        <v>0</v>
      </c>
      <c r="U157" s="55">
        <f t="shared" si="30"/>
        <v>0</v>
      </c>
      <c r="V157" s="25" t="b">
        <f>AND($L157="B",$C$6=Data!$G$24)</f>
        <v>0</v>
      </c>
      <c r="W157" s="25" t="b">
        <f>AND($L157="B",$C$6=Data!$G$23)</f>
        <v>0</v>
      </c>
      <c r="X157" s="55">
        <f t="shared" si="37"/>
        <v>0</v>
      </c>
      <c r="Y157" s="55">
        <f t="shared" si="31"/>
        <v>0</v>
      </c>
      <c r="Z157" s="25" t="b">
        <f>AND($L157="C",$C$7=Data!$G$24)</f>
        <v>0</v>
      </c>
      <c r="AA157" s="25" t="b">
        <f>AND($L157="C",$C$7=Data!$G$23)</f>
        <v>0</v>
      </c>
      <c r="AB157" s="55">
        <f t="shared" si="38"/>
        <v>0</v>
      </c>
      <c r="AC157" s="55">
        <f t="shared" si="32"/>
        <v>0</v>
      </c>
      <c r="AE157" s="55">
        <f t="shared" si="39"/>
        <v>0</v>
      </c>
      <c r="AG157" s="125" t="b">
        <f>OR(AND($C$5=Data!$G$24,K157="A"),AND($C$6=Data!$G$24,K157="B"),AND($C$7=Data!$G$24,K157="C"))*COUNTIFS(B:B,B157,K:K,K157,B:B,"&lt;&gt;"&amp;"",C:C,"&lt;&gt;"&amp;"")&gt;1</f>
        <v>0</v>
      </c>
      <c r="AH157" s="125" t="b">
        <f t="shared" si="40"/>
        <v>0</v>
      </c>
      <c r="AI157" s="55">
        <f t="shared" si="41"/>
        <v>0</v>
      </c>
    </row>
    <row r="158" spans="1:35" ht="30.75" customHeight="1" x14ac:dyDescent="0.25">
      <c r="A158" s="57"/>
      <c r="B158" s="57"/>
      <c r="C158" s="59"/>
      <c r="D158" s="119"/>
      <c r="E158" s="43"/>
      <c r="F158" s="43"/>
      <c r="G158" s="58"/>
      <c r="H158" s="123"/>
      <c r="I158" s="132"/>
      <c r="J158" s="135">
        <f t="shared" si="33"/>
        <v>0</v>
      </c>
      <c r="K158" s="64" t="str">
        <f t="shared" si="28"/>
        <v>0</v>
      </c>
      <c r="L158" s="65" t="str">
        <f t="shared" si="29"/>
        <v>0</v>
      </c>
      <c r="M158" s="55">
        <f>SUMIFS($J:$J,$C:$C,Data!$B$6,$B:$B,$B158)</f>
        <v>0</v>
      </c>
      <c r="N158" s="55">
        <f>SUMIFS($J:$J,$C:$C,Data!$B$7,$B:$B,$B158)</f>
        <v>0</v>
      </c>
      <c r="O158" s="55">
        <f>SUMIFS($J:$J,$C:$C,Data!$B$8,$B:$B,$B158)</f>
        <v>0</v>
      </c>
      <c r="P158" s="55">
        <f t="shared" si="34"/>
        <v>0</v>
      </c>
      <c r="Q158" s="55">
        <f t="shared" si="35"/>
        <v>0</v>
      </c>
      <c r="R158" s="25" t="b">
        <f>AND($L158="A",$C$5=Data!$G$24)</f>
        <v>0</v>
      </c>
      <c r="S158" s="25" t="b">
        <f>AND($L158="A",$C$5=Data!$G$23)</f>
        <v>0</v>
      </c>
      <c r="T158" s="55">
        <f t="shared" si="36"/>
        <v>0</v>
      </c>
      <c r="U158" s="55">
        <f t="shared" si="30"/>
        <v>0</v>
      </c>
      <c r="V158" s="25" t="b">
        <f>AND($L158="B",$C$6=Data!$G$24)</f>
        <v>0</v>
      </c>
      <c r="W158" s="25" t="b">
        <f>AND($L158="B",$C$6=Data!$G$23)</f>
        <v>0</v>
      </c>
      <c r="X158" s="55">
        <f t="shared" si="37"/>
        <v>0</v>
      </c>
      <c r="Y158" s="55">
        <f t="shared" si="31"/>
        <v>0</v>
      </c>
      <c r="Z158" s="25" t="b">
        <f>AND($L158="C",$C$7=Data!$G$24)</f>
        <v>0</v>
      </c>
      <c r="AA158" s="25" t="b">
        <f>AND($L158="C",$C$7=Data!$G$23)</f>
        <v>0</v>
      </c>
      <c r="AB158" s="55">
        <f t="shared" si="38"/>
        <v>0</v>
      </c>
      <c r="AC158" s="55">
        <f t="shared" si="32"/>
        <v>0</v>
      </c>
      <c r="AE158" s="55">
        <f t="shared" si="39"/>
        <v>0</v>
      </c>
      <c r="AG158" s="125" t="b">
        <f>OR(AND($C$5=Data!$G$24,K158="A"),AND($C$6=Data!$G$24,K158="B"),AND($C$7=Data!$G$24,K158="C"))*COUNTIFS(B:B,B158,K:K,K158,B:B,"&lt;&gt;"&amp;"",C:C,"&lt;&gt;"&amp;"")&gt;1</f>
        <v>0</v>
      </c>
      <c r="AH158" s="125" t="b">
        <f t="shared" si="40"/>
        <v>0</v>
      </c>
      <c r="AI158" s="55">
        <f t="shared" si="41"/>
        <v>0</v>
      </c>
    </row>
    <row r="159" spans="1:35" ht="30.75" customHeight="1" x14ac:dyDescent="0.25">
      <c r="A159" s="57"/>
      <c r="B159" s="57"/>
      <c r="C159" s="59"/>
      <c r="D159" s="119"/>
      <c r="E159" s="43"/>
      <c r="F159" s="43"/>
      <c r="G159" s="58"/>
      <c r="H159" s="123"/>
      <c r="I159" s="132"/>
      <c r="J159" s="135">
        <f t="shared" si="33"/>
        <v>0</v>
      </c>
      <c r="K159" s="64" t="str">
        <f t="shared" si="28"/>
        <v>0</v>
      </c>
      <c r="L159" s="65" t="str">
        <f t="shared" si="29"/>
        <v>0</v>
      </c>
      <c r="M159" s="55">
        <f>SUMIFS($J:$J,$C:$C,Data!$B$6,$B:$B,$B159)</f>
        <v>0</v>
      </c>
      <c r="N159" s="55">
        <f>SUMIFS($J:$J,$C:$C,Data!$B$7,$B:$B,$B159)</f>
        <v>0</v>
      </c>
      <c r="O159" s="55">
        <f>SUMIFS($J:$J,$C:$C,Data!$B$8,$B:$B,$B159)</f>
        <v>0</v>
      </c>
      <c r="P159" s="55">
        <f t="shared" si="34"/>
        <v>0</v>
      </c>
      <c r="Q159" s="55">
        <f t="shared" si="35"/>
        <v>0</v>
      </c>
      <c r="R159" s="25" t="b">
        <f>AND($L159="A",$C$5=Data!$G$24)</f>
        <v>0</v>
      </c>
      <c r="S159" s="25" t="b">
        <f>AND($L159="A",$C$5=Data!$G$23)</f>
        <v>0</v>
      </c>
      <c r="T159" s="55">
        <f t="shared" si="36"/>
        <v>0</v>
      </c>
      <c r="U159" s="55">
        <f t="shared" si="30"/>
        <v>0</v>
      </c>
      <c r="V159" s="25" t="b">
        <f>AND($L159="B",$C$6=Data!$G$24)</f>
        <v>0</v>
      </c>
      <c r="W159" s="25" t="b">
        <f>AND($L159="B",$C$6=Data!$G$23)</f>
        <v>0</v>
      </c>
      <c r="X159" s="55">
        <f t="shared" si="37"/>
        <v>0</v>
      </c>
      <c r="Y159" s="55">
        <f t="shared" si="31"/>
        <v>0</v>
      </c>
      <c r="Z159" s="25" t="b">
        <f>AND($L159="C",$C$7=Data!$G$24)</f>
        <v>0</v>
      </c>
      <c r="AA159" s="25" t="b">
        <f>AND($L159="C",$C$7=Data!$G$23)</f>
        <v>0</v>
      </c>
      <c r="AB159" s="55">
        <f t="shared" si="38"/>
        <v>0</v>
      </c>
      <c r="AC159" s="55">
        <f t="shared" si="32"/>
        <v>0</v>
      </c>
      <c r="AE159" s="55">
        <f t="shared" si="39"/>
        <v>0</v>
      </c>
      <c r="AG159" s="125" t="b">
        <f>OR(AND($C$5=Data!$G$24,K159="A"),AND($C$6=Data!$G$24,K159="B"),AND($C$7=Data!$G$24,K159="C"))*COUNTIFS(B:B,B159,K:K,K159,B:B,"&lt;&gt;"&amp;"",C:C,"&lt;&gt;"&amp;"")&gt;1</f>
        <v>0</v>
      </c>
      <c r="AH159" s="125" t="b">
        <f t="shared" si="40"/>
        <v>0</v>
      </c>
      <c r="AI159" s="55">
        <f t="shared" si="41"/>
        <v>0</v>
      </c>
    </row>
    <row r="160" spans="1:35" ht="30.75" customHeight="1" x14ac:dyDescent="0.25">
      <c r="A160" s="57"/>
      <c r="B160" s="57"/>
      <c r="C160" s="59"/>
      <c r="D160" s="119"/>
      <c r="E160" s="43"/>
      <c r="F160" s="43"/>
      <c r="G160" s="58"/>
      <c r="H160" s="123"/>
      <c r="I160" s="132"/>
      <c r="J160" s="135">
        <f t="shared" si="33"/>
        <v>0</v>
      </c>
      <c r="K160" s="64" t="str">
        <f t="shared" si="28"/>
        <v>0</v>
      </c>
      <c r="L160" s="65" t="str">
        <f t="shared" si="29"/>
        <v>0</v>
      </c>
      <c r="M160" s="55">
        <f>SUMIFS($J:$J,$C:$C,Data!$B$6,$B:$B,$B160)</f>
        <v>0</v>
      </c>
      <c r="N160" s="55">
        <f>SUMIFS($J:$J,$C:$C,Data!$B$7,$B:$B,$B160)</f>
        <v>0</v>
      </c>
      <c r="O160" s="55">
        <f>SUMIFS($J:$J,$C:$C,Data!$B$8,$B:$B,$B160)</f>
        <v>0</v>
      </c>
      <c r="P160" s="55">
        <f t="shared" si="34"/>
        <v>0</v>
      </c>
      <c r="Q160" s="55">
        <f t="shared" si="35"/>
        <v>0</v>
      </c>
      <c r="R160" s="25" t="b">
        <f>AND($L160="A",$C$5=Data!$G$24)</f>
        <v>0</v>
      </c>
      <c r="S160" s="25" t="b">
        <f>AND($L160="A",$C$5=Data!$G$23)</f>
        <v>0</v>
      </c>
      <c r="T160" s="55">
        <f t="shared" si="36"/>
        <v>0</v>
      </c>
      <c r="U160" s="55">
        <f t="shared" si="30"/>
        <v>0</v>
      </c>
      <c r="V160" s="25" t="b">
        <f>AND($L160="B",$C$6=Data!$G$24)</f>
        <v>0</v>
      </c>
      <c r="W160" s="25" t="b">
        <f>AND($L160="B",$C$6=Data!$G$23)</f>
        <v>0</v>
      </c>
      <c r="X160" s="55">
        <f t="shared" si="37"/>
        <v>0</v>
      </c>
      <c r="Y160" s="55">
        <f t="shared" si="31"/>
        <v>0</v>
      </c>
      <c r="Z160" s="25" t="b">
        <f>AND($L160="C",$C$7=Data!$G$24)</f>
        <v>0</v>
      </c>
      <c r="AA160" s="25" t="b">
        <f>AND($L160="C",$C$7=Data!$G$23)</f>
        <v>0</v>
      </c>
      <c r="AB160" s="55">
        <f t="shared" si="38"/>
        <v>0</v>
      </c>
      <c r="AC160" s="55">
        <f t="shared" si="32"/>
        <v>0</v>
      </c>
      <c r="AE160" s="55">
        <f t="shared" si="39"/>
        <v>0</v>
      </c>
      <c r="AG160" s="125" t="b">
        <f>OR(AND($C$5=Data!$G$24,K160="A"),AND($C$6=Data!$G$24,K160="B"),AND($C$7=Data!$G$24,K160="C"))*COUNTIFS(B:B,B160,K:K,K160,B:B,"&lt;&gt;"&amp;"",C:C,"&lt;&gt;"&amp;"")&gt;1</f>
        <v>0</v>
      </c>
      <c r="AH160" s="125" t="b">
        <f t="shared" si="40"/>
        <v>0</v>
      </c>
      <c r="AI160" s="55">
        <f t="shared" si="41"/>
        <v>0</v>
      </c>
    </row>
    <row r="161" spans="1:35" ht="30.75" customHeight="1" x14ac:dyDescent="0.25">
      <c r="A161" s="57"/>
      <c r="B161" s="57"/>
      <c r="C161" s="59"/>
      <c r="D161" s="119"/>
      <c r="E161" s="43"/>
      <c r="F161" s="43"/>
      <c r="G161" s="58"/>
      <c r="H161" s="123"/>
      <c r="I161" s="132"/>
      <c r="J161" s="135">
        <f t="shared" si="33"/>
        <v>0</v>
      </c>
      <c r="K161" s="64" t="str">
        <f t="shared" si="28"/>
        <v>0</v>
      </c>
      <c r="L161" s="65" t="str">
        <f t="shared" si="29"/>
        <v>0</v>
      </c>
      <c r="M161" s="55">
        <f>SUMIFS($J:$J,$C:$C,Data!$B$6,$B:$B,$B161)</f>
        <v>0</v>
      </c>
      <c r="N161" s="55">
        <f>SUMIFS($J:$J,$C:$C,Data!$B$7,$B:$B,$B161)</f>
        <v>0</v>
      </c>
      <c r="O161" s="55">
        <f>SUMIFS($J:$J,$C:$C,Data!$B$8,$B:$B,$B161)</f>
        <v>0</v>
      </c>
      <c r="P161" s="55">
        <f t="shared" si="34"/>
        <v>0</v>
      </c>
      <c r="Q161" s="55">
        <f t="shared" si="35"/>
        <v>0</v>
      </c>
      <c r="R161" s="25" t="b">
        <f>AND($L161="A",$C$5=Data!$G$24)</f>
        <v>0</v>
      </c>
      <c r="S161" s="25" t="b">
        <f>AND($L161="A",$C$5=Data!$G$23)</f>
        <v>0</v>
      </c>
      <c r="T161" s="55">
        <f t="shared" si="36"/>
        <v>0</v>
      </c>
      <c r="U161" s="55">
        <f t="shared" si="30"/>
        <v>0</v>
      </c>
      <c r="V161" s="25" t="b">
        <f>AND($L161="B",$C$6=Data!$G$24)</f>
        <v>0</v>
      </c>
      <c r="W161" s="25" t="b">
        <f>AND($L161="B",$C$6=Data!$G$23)</f>
        <v>0</v>
      </c>
      <c r="X161" s="55">
        <f t="shared" si="37"/>
        <v>0</v>
      </c>
      <c r="Y161" s="55">
        <f t="shared" si="31"/>
        <v>0</v>
      </c>
      <c r="Z161" s="25" t="b">
        <f>AND($L161="C",$C$7=Data!$G$24)</f>
        <v>0</v>
      </c>
      <c r="AA161" s="25" t="b">
        <f>AND($L161="C",$C$7=Data!$G$23)</f>
        <v>0</v>
      </c>
      <c r="AB161" s="55">
        <f t="shared" si="38"/>
        <v>0</v>
      </c>
      <c r="AC161" s="55">
        <f t="shared" si="32"/>
        <v>0</v>
      </c>
      <c r="AE161" s="55">
        <f t="shared" si="39"/>
        <v>0</v>
      </c>
      <c r="AG161" s="125" t="b">
        <f>OR(AND($C$5=Data!$G$24,K161="A"),AND($C$6=Data!$G$24,K161="B"),AND($C$7=Data!$G$24,K161="C"))*COUNTIFS(B:B,B161,K:K,K161,B:B,"&lt;&gt;"&amp;"",C:C,"&lt;&gt;"&amp;"")&gt;1</f>
        <v>0</v>
      </c>
      <c r="AH161" s="125" t="b">
        <f t="shared" si="40"/>
        <v>0</v>
      </c>
      <c r="AI161" s="55">
        <f t="shared" si="41"/>
        <v>0</v>
      </c>
    </row>
    <row r="162" spans="1:35" ht="30.75" customHeight="1" x14ac:dyDescent="0.25">
      <c r="A162" s="57"/>
      <c r="B162" s="57"/>
      <c r="C162" s="59"/>
      <c r="D162" s="119"/>
      <c r="E162" s="43"/>
      <c r="F162" s="43"/>
      <c r="G162" s="58"/>
      <c r="H162" s="123"/>
      <c r="I162" s="132"/>
      <c r="J162" s="135">
        <f t="shared" si="33"/>
        <v>0</v>
      </c>
      <c r="K162" s="64" t="str">
        <f t="shared" si="28"/>
        <v>0</v>
      </c>
      <c r="L162" s="65" t="str">
        <f t="shared" si="29"/>
        <v>0</v>
      </c>
      <c r="M162" s="55">
        <f>SUMIFS($J:$J,$C:$C,Data!$B$6,$B:$B,$B162)</f>
        <v>0</v>
      </c>
      <c r="N162" s="55">
        <f>SUMIFS($J:$J,$C:$C,Data!$B$7,$B:$B,$B162)</f>
        <v>0</v>
      </c>
      <c r="O162" s="55">
        <f>SUMIFS($J:$J,$C:$C,Data!$B$8,$B:$B,$B162)</f>
        <v>0</v>
      </c>
      <c r="P162" s="55">
        <f t="shared" si="34"/>
        <v>0</v>
      </c>
      <c r="Q162" s="55">
        <f t="shared" si="35"/>
        <v>0</v>
      </c>
      <c r="R162" s="25" t="b">
        <f>AND($L162="A",$C$5=Data!$G$24)</f>
        <v>0</v>
      </c>
      <c r="S162" s="25" t="b">
        <f>AND($L162="A",$C$5=Data!$G$23)</f>
        <v>0</v>
      </c>
      <c r="T162" s="55">
        <f t="shared" si="36"/>
        <v>0</v>
      </c>
      <c r="U162" s="55">
        <f t="shared" si="30"/>
        <v>0</v>
      </c>
      <c r="V162" s="25" t="b">
        <f>AND($L162="B",$C$6=Data!$G$24)</f>
        <v>0</v>
      </c>
      <c r="W162" s="25" t="b">
        <f>AND($L162="B",$C$6=Data!$G$23)</f>
        <v>0</v>
      </c>
      <c r="X162" s="55">
        <f t="shared" si="37"/>
        <v>0</v>
      </c>
      <c r="Y162" s="55">
        <f t="shared" si="31"/>
        <v>0</v>
      </c>
      <c r="Z162" s="25" t="b">
        <f>AND($L162="C",$C$7=Data!$G$24)</f>
        <v>0</v>
      </c>
      <c r="AA162" s="25" t="b">
        <f>AND($L162="C",$C$7=Data!$G$23)</f>
        <v>0</v>
      </c>
      <c r="AB162" s="55">
        <f t="shared" si="38"/>
        <v>0</v>
      </c>
      <c r="AC162" s="55">
        <f t="shared" si="32"/>
        <v>0</v>
      </c>
      <c r="AE162" s="55">
        <f t="shared" si="39"/>
        <v>0</v>
      </c>
      <c r="AG162" s="125" t="b">
        <f>OR(AND($C$5=Data!$G$24,K162="A"),AND($C$6=Data!$G$24,K162="B"),AND($C$7=Data!$G$24,K162="C"))*COUNTIFS(B:B,B162,K:K,K162,B:B,"&lt;&gt;"&amp;"",C:C,"&lt;&gt;"&amp;"")&gt;1</f>
        <v>0</v>
      </c>
      <c r="AH162" s="125" t="b">
        <f t="shared" si="40"/>
        <v>0</v>
      </c>
      <c r="AI162" s="55">
        <f t="shared" si="41"/>
        <v>0</v>
      </c>
    </row>
    <row r="163" spans="1:35" ht="30.75" customHeight="1" x14ac:dyDescent="0.25">
      <c r="A163" s="57"/>
      <c r="B163" s="57"/>
      <c r="C163" s="59"/>
      <c r="D163" s="119"/>
      <c r="E163" s="43"/>
      <c r="F163" s="43"/>
      <c r="G163" s="58"/>
      <c r="H163" s="123"/>
      <c r="I163" s="132"/>
      <c r="J163" s="135">
        <f t="shared" si="33"/>
        <v>0</v>
      </c>
      <c r="K163" s="64" t="str">
        <f t="shared" si="28"/>
        <v>0</v>
      </c>
      <c r="L163" s="65" t="str">
        <f t="shared" si="29"/>
        <v>0</v>
      </c>
      <c r="M163" s="55">
        <f>SUMIFS($J:$J,$C:$C,Data!$B$6,$B:$B,$B163)</f>
        <v>0</v>
      </c>
      <c r="N163" s="55">
        <f>SUMIFS($J:$J,$C:$C,Data!$B$7,$B:$B,$B163)</f>
        <v>0</v>
      </c>
      <c r="O163" s="55">
        <f>SUMIFS($J:$J,$C:$C,Data!$B$8,$B:$B,$B163)</f>
        <v>0</v>
      </c>
      <c r="P163" s="55">
        <f t="shared" si="34"/>
        <v>0</v>
      </c>
      <c r="Q163" s="55">
        <f t="shared" si="35"/>
        <v>0</v>
      </c>
      <c r="R163" s="25" t="b">
        <f>AND($L163="A",$C$5=Data!$G$24)</f>
        <v>0</v>
      </c>
      <c r="S163" s="25" t="b">
        <f>AND($L163="A",$C$5=Data!$G$23)</f>
        <v>0</v>
      </c>
      <c r="T163" s="55">
        <f t="shared" si="36"/>
        <v>0</v>
      </c>
      <c r="U163" s="55">
        <f t="shared" si="30"/>
        <v>0</v>
      </c>
      <c r="V163" s="25" t="b">
        <f>AND($L163="B",$C$6=Data!$G$24)</f>
        <v>0</v>
      </c>
      <c r="W163" s="25" t="b">
        <f>AND($L163="B",$C$6=Data!$G$23)</f>
        <v>0</v>
      </c>
      <c r="X163" s="55">
        <f t="shared" si="37"/>
        <v>0</v>
      </c>
      <c r="Y163" s="55">
        <f t="shared" si="31"/>
        <v>0</v>
      </c>
      <c r="Z163" s="25" t="b">
        <f>AND($L163="C",$C$7=Data!$G$24)</f>
        <v>0</v>
      </c>
      <c r="AA163" s="25" t="b">
        <f>AND($L163="C",$C$7=Data!$G$23)</f>
        <v>0</v>
      </c>
      <c r="AB163" s="55">
        <f t="shared" si="38"/>
        <v>0</v>
      </c>
      <c r="AC163" s="55">
        <f t="shared" si="32"/>
        <v>0</v>
      </c>
      <c r="AE163" s="55">
        <f t="shared" si="39"/>
        <v>0</v>
      </c>
      <c r="AG163" s="125" t="b">
        <f>OR(AND($C$5=Data!$G$24,K163="A"),AND($C$6=Data!$G$24,K163="B"),AND($C$7=Data!$G$24,K163="C"))*COUNTIFS(B:B,B163,K:K,K163,B:B,"&lt;&gt;"&amp;"",C:C,"&lt;&gt;"&amp;"")&gt;1</f>
        <v>0</v>
      </c>
      <c r="AH163" s="125" t="b">
        <f t="shared" si="40"/>
        <v>0</v>
      </c>
      <c r="AI163" s="55">
        <f t="shared" si="41"/>
        <v>0</v>
      </c>
    </row>
    <row r="164" spans="1:35" ht="30.75" customHeight="1" x14ac:dyDescent="0.25">
      <c r="A164" s="57"/>
      <c r="B164" s="57"/>
      <c r="C164" s="59"/>
      <c r="D164" s="119"/>
      <c r="E164" s="43"/>
      <c r="F164" s="43"/>
      <c r="G164" s="58"/>
      <c r="H164" s="123"/>
      <c r="I164" s="132"/>
      <c r="J164" s="135">
        <f t="shared" si="33"/>
        <v>0</v>
      </c>
      <c r="K164" s="64" t="str">
        <f t="shared" si="28"/>
        <v>0</v>
      </c>
      <c r="L164" s="65" t="str">
        <f t="shared" si="29"/>
        <v>0</v>
      </c>
      <c r="M164" s="55">
        <f>SUMIFS($J:$J,$C:$C,Data!$B$6,$B:$B,$B164)</f>
        <v>0</v>
      </c>
      <c r="N164" s="55">
        <f>SUMIFS($J:$J,$C:$C,Data!$B$7,$B:$B,$B164)</f>
        <v>0</v>
      </c>
      <c r="O164" s="55">
        <f>SUMIFS($J:$J,$C:$C,Data!$B$8,$B:$B,$B164)</f>
        <v>0</v>
      </c>
      <c r="P164" s="55">
        <f t="shared" si="34"/>
        <v>0</v>
      </c>
      <c r="Q164" s="55">
        <f t="shared" si="35"/>
        <v>0</v>
      </c>
      <c r="R164" s="25" t="b">
        <f>AND($L164="A",$C$5=Data!$G$24)</f>
        <v>0</v>
      </c>
      <c r="S164" s="25" t="b">
        <f>AND($L164="A",$C$5=Data!$G$23)</f>
        <v>0</v>
      </c>
      <c r="T164" s="55">
        <f t="shared" si="36"/>
        <v>0</v>
      </c>
      <c r="U164" s="55">
        <f t="shared" si="30"/>
        <v>0</v>
      </c>
      <c r="V164" s="25" t="b">
        <f>AND($L164="B",$C$6=Data!$G$24)</f>
        <v>0</v>
      </c>
      <c r="W164" s="25" t="b">
        <f>AND($L164="B",$C$6=Data!$G$23)</f>
        <v>0</v>
      </c>
      <c r="X164" s="55">
        <f t="shared" si="37"/>
        <v>0</v>
      </c>
      <c r="Y164" s="55">
        <f t="shared" si="31"/>
        <v>0</v>
      </c>
      <c r="Z164" s="25" t="b">
        <f>AND($L164="C",$C$7=Data!$G$24)</f>
        <v>0</v>
      </c>
      <c r="AA164" s="25" t="b">
        <f>AND($L164="C",$C$7=Data!$G$23)</f>
        <v>0</v>
      </c>
      <c r="AB164" s="55">
        <f t="shared" si="38"/>
        <v>0</v>
      </c>
      <c r="AC164" s="55">
        <f t="shared" si="32"/>
        <v>0</v>
      </c>
      <c r="AE164" s="55">
        <f t="shared" si="39"/>
        <v>0</v>
      </c>
      <c r="AG164" s="125" t="b">
        <f>OR(AND($C$5=Data!$G$24,K164="A"),AND($C$6=Data!$G$24,K164="B"),AND($C$7=Data!$G$24,K164="C"))*COUNTIFS(B:B,B164,K:K,K164,B:B,"&lt;&gt;"&amp;"",C:C,"&lt;&gt;"&amp;"")&gt;1</f>
        <v>0</v>
      </c>
      <c r="AH164" s="125" t="b">
        <f t="shared" si="40"/>
        <v>0</v>
      </c>
      <c r="AI164" s="55">
        <f t="shared" si="41"/>
        <v>0</v>
      </c>
    </row>
    <row r="165" spans="1:35" ht="30.75" customHeight="1" x14ac:dyDescent="0.25">
      <c r="A165" s="57"/>
      <c r="B165" s="57"/>
      <c r="C165" s="59"/>
      <c r="D165" s="119"/>
      <c r="E165" s="43"/>
      <c r="F165" s="43"/>
      <c r="G165" s="58"/>
      <c r="H165" s="123"/>
      <c r="I165" s="132"/>
      <c r="J165" s="135">
        <f t="shared" si="33"/>
        <v>0</v>
      </c>
      <c r="K165" s="64" t="str">
        <f t="shared" si="28"/>
        <v>0</v>
      </c>
      <c r="L165" s="65" t="str">
        <f t="shared" si="29"/>
        <v>0</v>
      </c>
      <c r="M165" s="55">
        <f>SUMIFS($J:$J,$C:$C,Data!$B$6,$B:$B,$B165)</f>
        <v>0</v>
      </c>
      <c r="N165" s="55">
        <f>SUMIFS($J:$J,$C:$C,Data!$B$7,$B:$B,$B165)</f>
        <v>0</v>
      </c>
      <c r="O165" s="55">
        <f>SUMIFS($J:$J,$C:$C,Data!$B$8,$B:$B,$B165)</f>
        <v>0</v>
      </c>
      <c r="P165" s="55">
        <f t="shared" si="34"/>
        <v>0</v>
      </c>
      <c r="Q165" s="55">
        <f t="shared" si="35"/>
        <v>0</v>
      </c>
      <c r="R165" s="25" t="b">
        <f>AND($L165="A",$C$5=Data!$G$24)</f>
        <v>0</v>
      </c>
      <c r="S165" s="25" t="b">
        <f>AND($L165="A",$C$5=Data!$G$23)</f>
        <v>0</v>
      </c>
      <c r="T165" s="55">
        <f t="shared" si="36"/>
        <v>0</v>
      </c>
      <c r="U165" s="55">
        <f t="shared" si="30"/>
        <v>0</v>
      </c>
      <c r="V165" s="25" t="b">
        <f>AND($L165="B",$C$6=Data!$G$24)</f>
        <v>0</v>
      </c>
      <c r="W165" s="25" t="b">
        <f>AND($L165="B",$C$6=Data!$G$23)</f>
        <v>0</v>
      </c>
      <c r="X165" s="55">
        <f t="shared" si="37"/>
        <v>0</v>
      </c>
      <c r="Y165" s="55">
        <f t="shared" si="31"/>
        <v>0</v>
      </c>
      <c r="Z165" s="25" t="b">
        <f>AND($L165="C",$C$7=Data!$G$24)</f>
        <v>0</v>
      </c>
      <c r="AA165" s="25" t="b">
        <f>AND($L165="C",$C$7=Data!$G$23)</f>
        <v>0</v>
      </c>
      <c r="AB165" s="55">
        <f t="shared" si="38"/>
        <v>0</v>
      </c>
      <c r="AC165" s="55">
        <f t="shared" si="32"/>
        <v>0</v>
      </c>
      <c r="AE165" s="55">
        <f t="shared" si="39"/>
        <v>0</v>
      </c>
      <c r="AG165" s="125" t="b">
        <f>OR(AND($C$5=Data!$G$24,K165="A"),AND($C$6=Data!$G$24,K165="B"),AND($C$7=Data!$G$24,K165="C"))*COUNTIFS(B:B,B165,K:K,K165,B:B,"&lt;&gt;"&amp;"",C:C,"&lt;&gt;"&amp;"")&gt;1</f>
        <v>0</v>
      </c>
      <c r="AH165" s="125" t="b">
        <f t="shared" si="40"/>
        <v>0</v>
      </c>
      <c r="AI165" s="55">
        <f t="shared" si="41"/>
        <v>0</v>
      </c>
    </row>
    <row r="166" spans="1:35" ht="30.75" customHeight="1" x14ac:dyDescent="0.25">
      <c r="A166" s="57"/>
      <c r="B166" s="57"/>
      <c r="C166" s="59"/>
      <c r="D166" s="119"/>
      <c r="E166" s="43"/>
      <c r="F166" s="43"/>
      <c r="G166" s="58"/>
      <c r="H166" s="123"/>
      <c r="I166" s="132"/>
      <c r="J166" s="135">
        <f t="shared" si="33"/>
        <v>0</v>
      </c>
      <c r="K166" s="64" t="str">
        <f t="shared" si="28"/>
        <v>0</v>
      </c>
      <c r="L166" s="65" t="str">
        <f t="shared" si="29"/>
        <v>0</v>
      </c>
      <c r="M166" s="55">
        <f>SUMIFS($J:$J,$C:$C,Data!$B$6,$B:$B,$B166)</f>
        <v>0</v>
      </c>
      <c r="N166" s="55">
        <f>SUMIFS($J:$J,$C:$C,Data!$B$7,$B:$B,$B166)</f>
        <v>0</v>
      </c>
      <c r="O166" s="55">
        <f>SUMIFS($J:$J,$C:$C,Data!$B$8,$B:$B,$B166)</f>
        <v>0</v>
      </c>
      <c r="P166" s="55">
        <f t="shared" si="34"/>
        <v>0</v>
      </c>
      <c r="Q166" s="55">
        <f t="shared" si="35"/>
        <v>0</v>
      </c>
      <c r="R166" s="25" t="b">
        <f>AND($L166="A",$C$5=Data!$G$24)</f>
        <v>0</v>
      </c>
      <c r="S166" s="25" t="b">
        <f>AND($L166="A",$C$5=Data!$G$23)</f>
        <v>0</v>
      </c>
      <c r="T166" s="55">
        <f t="shared" si="36"/>
        <v>0</v>
      </c>
      <c r="U166" s="55">
        <f t="shared" si="30"/>
        <v>0</v>
      </c>
      <c r="V166" s="25" t="b">
        <f>AND($L166="B",$C$6=Data!$G$24)</f>
        <v>0</v>
      </c>
      <c r="W166" s="25" t="b">
        <f>AND($L166="B",$C$6=Data!$G$23)</f>
        <v>0</v>
      </c>
      <c r="X166" s="55">
        <f t="shared" si="37"/>
        <v>0</v>
      </c>
      <c r="Y166" s="55">
        <f t="shared" si="31"/>
        <v>0</v>
      </c>
      <c r="Z166" s="25" t="b">
        <f>AND($L166="C",$C$7=Data!$G$24)</f>
        <v>0</v>
      </c>
      <c r="AA166" s="25" t="b">
        <f>AND($L166="C",$C$7=Data!$G$23)</f>
        <v>0</v>
      </c>
      <c r="AB166" s="55">
        <f t="shared" si="38"/>
        <v>0</v>
      </c>
      <c r="AC166" s="55">
        <f t="shared" si="32"/>
        <v>0</v>
      </c>
      <c r="AE166" s="55">
        <f t="shared" si="39"/>
        <v>0</v>
      </c>
      <c r="AG166" s="125" t="b">
        <f>OR(AND($C$5=Data!$G$24,K166="A"),AND($C$6=Data!$G$24,K166="B"),AND($C$7=Data!$G$24,K166="C"))*COUNTIFS(B:B,B166,K:K,K166,B:B,"&lt;&gt;"&amp;"",C:C,"&lt;&gt;"&amp;"")&gt;1</f>
        <v>0</v>
      </c>
      <c r="AH166" s="125" t="b">
        <f t="shared" si="40"/>
        <v>0</v>
      </c>
      <c r="AI166" s="55">
        <f t="shared" si="41"/>
        <v>0</v>
      </c>
    </row>
    <row r="167" spans="1:35" ht="30.75" customHeight="1" x14ac:dyDescent="0.25">
      <c r="A167" s="57"/>
      <c r="B167" s="57"/>
      <c r="C167" s="59"/>
      <c r="D167" s="119"/>
      <c r="E167" s="43"/>
      <c r="F167" s="43"/>
      <c r="G167" s="58"/>
      <c r="H167" s="123"/>
      <c r="I167" s="132"/>
      <c r="J167" s="135">
        <f t="shared" si="33"/>
        <v>0</v>
      </c>
      <c r="K167" s="64" t="str">
        <f t="shared" si="28"/>
        <v>0</v>
      </c>
      <c r="L167" s="65" t="str">
        <f t="shared" si="29"/>
        <v>0</v>
      </c>
      <c r="M167" s="55">
        <f>SUMIFS($J:$J,$C:$C,Data!$B$6,$B:$B,$B167)</f>
        <v>0</v>
      </c>
      <c r="N167" s="55">
        <f>SUMIFS($J:$J,$C:$C,Data!$B$7,$B:$B,$B167)</f>
        <v>0</v>
      </c>
      <c r="O167" s="55">
        <f>SUMIFS($J:$J,$C:$C,Data!$B$8,$B:$B,$B167)</f>
        <v>0</v>
      </c>
      <c r="P167" s="55">
        <f t="shared" si="34"/>
        <v>0</v>
      </c>
      <c r="Q167" s="55">
        <f t="shared" si="35"/>
        <v>0</v>
      </c>
      <c r="R167" s="25" t="b">
        <f>AND($L167="A",$C$5=Data!$G$24)</f>
        <v>0</v>
      </c>
      <c r="S167" s="25" t="b">
        <f>AND($L167="A",$C$5=Data!$G$23)</f>
        <v>0</v>
      </c>
      <c r="T167" s="55">
        <f t="shared" si="36"/>
        <v>0</v>
      </c>
      <c r="U167" s="55">
        <f t="shared" si="30"/>
        <v>0</v>
      </c>
      <c r="V167" s="25" t="b">
        <f>AND($L167="B",$C$6=Data!$G$24)</f>
        <v>0</v>
      </c>
      <c r="W167" s="25" t="b">
        <f>AND($L167="B",$C$6=Data!$G$23)</f>
        <v>0</v>
      </c>
      <c r="X167" s="55">
        <f t="shared" si="37"/>
        <v>0</v>
      </c>
      <c r="Y167" s="55">
        <f t="shared" si="31"/>
        <v>0</v>
      </c>
      <c r="Z167" s="25" t="b">
        <f>AND($L167="C",$C$7=Data!$G$24)</f>
        <v>0</v>
      </c>
      <c r="AA167" s="25" t="b">
        <f>AND($L167="C",$C$7=Data!$G$23)</f>
        <v>0</v>
      </c>
      <c r="AB167" s="55">
        <f t="shared" si="38"/>
        <v>0</v>
      </c>
      <c r="AC167" s="55">
        <f t="shared" si="32"/>
        <v>0</v>
      </c>
      <c r="AE167" s="55">
        <f t="shared" si="39"/>
        <v>0</v>
      </c>
      <c r="AG167" s="125" t="b">
        <f>OR(AND($C$5=Data!$G$24,K167="A"),AND($C$6=Data!$G$24,K167="B"),AND($C$7=Data!$G$24,K167="C"))*COUNTIFS(B:B,B167,K:K,K167,B:B,"&lt;&gt;"&amp;"",C:C,"&lt;&gt;"&amp;"")&gt;1</f>
        <v>0</v>
      </c>
      <c r="AH167" s="125" t="b">
        <f t="shared" si="40"/>
        <v>0</v>
      </c>
      <c r="AI167" s="55">
        <f t="shared" si="41"/>
        <v>0</v>
      </c>
    </row>
    <row r="168" spans="1:35" ht="30.75" customHeight="1" x14ac:dyDescent="0.25">
      <c r="A168" s="57"/>
      <c r="B168" s="57"/>
      <c r="C168" s="59"/>
      <c r="D168" s="119"/>
      <c r="E168" s="43"/>
      <c r="F168" s="43"/>
      <c r="G168" s="58"/>
      <c r="H168" s="123"/>
      <c r="I168" s="132"/>
      <c r="J168" s="135">
        <f t="shared" si="33"/>
        <v>0</v>
      </c>
      <c r="K168" s="64" t="str">
        <f t="shared" si="28"/>
        <v>0</v>
      </c>
      <c r="L168" s="65" t="str">
        <f t="shared" si="29"/>
        <v>0</v>
      </c>
      <c r="M168" s="55">
        <f>SUMIFS($J:$J,$C:$C,Data!$B$6,$B:$B,$B168)</f>
        <v>0</v>
      </c>
      <c r="N168" s="55">
        <f>SUMIFS($J:$J,$C:$C,Data!$B$7,$B:$B,$B168)</f>
        <v>0</v>
      </c>
      <c r="O168" s="55">
        <f>SUMIFS($J:$J,$C:$C,Data!$B$8,$B:$B,$B168)</f>
        <v>0</v>
      </c>
      <c r="P168" s="55">
        <f t="shared" si="34"/>
        <v>0</v>
      </c>
      <c r="Q168" s="55">
        <f t="shared" si="35"/>
        <v>0</v>
      </c>
      <c r="R168" s="25" t="b">
        <f>AND($L168="A",$C$5=Data!$G$24)</f>
        <v>0</v>
      </c>
      <c r="S168" s="25" t="b">
        <f>AND($L168="A",$C$5=Data!$G$23)</f>
        <v>0</v>
      </c>
      <c r="T168" s="55">
        <f t="shared" si="36"/>
        <v>0</v>
      </c>
      <c r="U168" s="55">
        <f t="shared" si="30"/>
        <v>0</v>
      </c>
      <c r="V168" s="25" t="b">
        <f>AND($L168="B",$C$6=Data!$G$24)</f>
        <v>0</v>
      </c>
      <c r="W168" s="25" t="b">
        <f>AND($L168="B",$C$6=Data!$G$23)</f>
        <v>0</v>
      </c>
      <c r="X168" s="55">
        <f t="shared" si="37"/>
        <v>0</v>
      </c>
      <c r="Y168" s="55">
        <f t="shared" si="31"/>
        <v>0</v>
      </c>
      <c r="Z168" s="25" t="b">
        <f>AND($L168="C",$C$7=Data!$G$24)</f>
        <v>0</v>
      </c>
      <c r="AA168" s="25" t="b">
        <f>AND($L168="C",$C$7=Data!$G$23)</f>
        <v>0</v>
      </c>
      <c r="AB168" s="55">
        <f t="shared" si="38"/>
        <v>0</v>
      </c>
      <c r="AC168" s="55">
        <f t="shared" si="32"/>
        <v>0</v>
      </c>
      <c r="AE168" s="55">
        <f t="shared" si="39"/>
        <v>0</v>
      </c>
      <c r="AG168" s="125" t="b">
        <f>OR(AND($C$5=Data!$G$24,K168="A"),AND($C$6=Data!$G$24,K168="B"),AND($C$7=Data!$G$24,K168="C"))*COUNTIFS(B:B,B168,K:K,K168,B:B,"&lt;&gt;"&amp;"",C:C,"&lt;&gt;"&amp;"")&gt;1</f>
        <v>0</v>
      </c>
      <c r="AH168" s="125" t="b">
        <f t="shared" si="40"/>
        <v>0</v>
      </c>
      <c r="AI168" s="55">
        <f t="shared" si="41"/>
        <v>0</v>
      </c>
    </row>
    <row r="169" spans="1:35" ht="30.75" customHeight="1" x14ac:dyDescent="0.25">
      <c r="A169" s="57"/>
      <c r="B169" s="57"/>
      <c r="C169" s="59"/>
      <c r="D169" s="119"/>
      <c r="E169" s="43"/>
      <c r="F169" s="43"/>
      <c r="G169" s="58"/>
      <c r="H169" s="123"/>
      <c r="I169" s="132"/>
      <c r="J169" s="135">
        <f t="shared" si="33"/>
        <v>0</v>
      </c>
      <c r="K169" s="64" t="str">
        <f t="shared" si="28"/>
        <v>0</v>
      </c>
      <c r="L169" s="65" t="str">
        <f t="shared" si="29"/>
        <v>0</v>
      </c>
      <c r="M169" s="55">
        <f>SUMIFS($J:$J,$C:$C,Data!$B$6,$B:$B,$B169)</f>
        <v>0</v>
      </c>
      <c r="N169" s="55">
        <f>SUMIFS($J:$J,$C:$C,Data!$B$7,$B:$B,$B169)</f>
        <v>0</v>
      </c>
      <c r="O169" s="55">
        <f>SUMIFS($J:$J,$C:$C,Data!$B$8,$B:$B,$B169)</f>
        <v>0</v>
      </c>
      <c r="P169" s="55">
        <f t="shared" si="34"/>
        <v>0</v>
      </c>
      <c r="Q169" s="55">
        <f t="shared" si="35"/>
        <v>0</v>
      </c>
      <c r="R169" s="25" t="b">
        <f>AND($L169="A",$C$5=Data!$G$24)</f>
        <v>0</v>
      </c>
      <c r="S169" s="25" t="b">
        <f>AND($L169="A",$C$5=Data!$G$23)</f>
        <v>0</v>
      </c>
      <c r="T169" s="55">
        <f t="shared" si="36"/>
        <v>0</v>
      </c>
      <c r="U169" s="55">
        <f t="shared" si="30"/>
        <v>0</v>
      </c>
      <c r="V169" s="25" t="b">
        <f>AND($L169="B",$C$6=Data!$G$24)</f>
        <v>0</v>
      </c>
      <c r="W169" s="25" t="b">
        <f>AND($L169="B",$C$6=Data!$G$23)</f>
        <v>0</v>
      </c>
      <c r="X169" s="55">
        <f t="shared" si="37"/>
        <v>0</v>
      </c>
      <c r="Y169" s="55">
        <f t="shared" si="31"/>
        <v>0</v>
      </c>
      <c r="Z169" s="25" t="b">
        <f>AND($L169="C",$C$7=Data!$G$24)</f>
        <v>0</v>
      </c>
      <c r="AA169" s="25" t="b">
        <f>AND($L169="C",$C$7=Data!$G$23)</f>
        <v>0</v>
      </c>
      <c r="AB169" s="55">
        <f t="shared" si="38"/>
        <v>0</v>
      </c>
      <c r="AC169" s="55">
        <f t="shared" si="32"/>
        <v>0</v>
      </c>
      <c r="AE169" s="55">
        <f t="shared" si="39"/>
        <v>0</v>
      </c>
      <c r="AG169" s="125" t="b">
        <f>OR(AND($C$5=Data!$G$24,K169="A"),AND($C$6=Data!$G$24,K169="B"),AND($C$7=Data!$G$24,K169="C"))*COUNTIFS(B:B,B169,K:K,K169,B:B,"&lt;&gt;"&amp;"",C:C,"&lt;&gt;"&amp;"")&gt;1</f>
        <v>0</v>
      </c>
      <c r="AH169" s="125" t="b">
        <f t="shared" si="40"/>
        <v>0</v>
      </c>
      <c r="AI169" s="55">
        <f t="shared" si="41"/>
        <v>0</v>
      </c>
    </row>
    <row r="170" spans="1:35" ht="30.75" customHeight="1" x14ac:dyDescent="0.25">
      <c r="A170" s="57"/>
      <c r="B170" s="57"/>
      <c r="C170" s="59"/>
      <c r="D170" s="119"/>
      <c r="E170" s="43"/>
      <c r="F170" s="43"/>
      <c r="G170" s="58"/>
      <c r="H170" s="123"/>
      <c r="I170" s="132"/>
      <c r="J170" s="135">
        <f t="shared" si="33"/>
        <v>0</v>
      </c>
      <c r="K170" s="64" t="str">
        <f t="shared" si="28"/>
        <v>0</v>
      </c>
      <c r="L170" s="65" t="str">
        <f t="shared" si="29"/>
        <v>0</v>
      </c>
      <c r="M170" s="55">
        <f>SUMIFS($J:$J,$C:$C,Data!$B$6,$B:$B,$B170)</f>
        <v>0</v>
      </c>
      <c r="N170" s="55">
        <f>SUMIFS($J:$J,$C:$C,Data!$B$7,$B:$B,$B170)</f>
        <v>0</v>
      </c>
      <c r="O170" s="55">
        <f>SUMIFS($J:$J,$C:$C,Data!$B$8,$B:$B,$B170)</f>
        <v>0</v>
      </c>
      <c r="P170" s="55">
        <f t="shared" si="34"/>
        <v>0</v>
      </c>
      <c r="Q170" s="55">
        <f t="shared" si="35"/>
        <v>0</v>
      </c>
      <c r="R170" s="25" t="b">
        <f>AND($L170="A",$C$5=Data!$G$24)</f>
        <v>0</v>
      </c>
      <c r="S170" s="25" t="b">
        <f>AND($L170="A",$C$5=Data!$G$23)</f>
        <v>0</v>
      </c>
      <c r="T170" s="55">
        <f t="shared" si="36"/>
        <v>0</v>
      </c>
      <c r="U170" s="55">
        <f t="shared" si="30"/>
        <v>0</v>
      </c>
      <c r="V170" s="25" t="b">
        <f>AND($L170="B",$C$6=Data!$G$24)</f>
        <v>0</v>
      </c>
      <c r="W170" s="25" t="b">
        <f>AND($L170="B",$C$6=Data!$G$23)</f>
        <v>0</v>
      </c>
      <c r="X170" s="55">
        <f t="shared" si="37"/>
        <v>0</v>
      </c>
      <c r="Y170" s="55">
        <f t="shared" si="31"/>
        <v>0</v>
      </c>
      <c r="Z170" s="25" t="b">
        <f>AND($L170="C",$C$7=Data!$G$24)</f>
        <v>0</v>
      </c>
      <c r="AA170" s="25" t="b">
        <f>AND($L170="C",$C$7=Data!$G$23)</f>
        <v>0</v>
      </c>
      <c r="AB170" s="55">
        <f t="shared" si="38"/>
        <v>0</v>
      </c>
      <c r="AC170" s="55">
        <f t="shared" si="32"/>
        <v>0</v>
      </c>
      <c r="AE170" s="55">
        <f t="shared" si="39"/>
        <v>0</v>
      </c>
      <c r="AG170" s="125" t="b">
        <f>OR(AND($C$5=Data!$G$24,K170="A"),AND($C$6=Data!$G$24,K170="B"),AND($C$7=Data!$G$24,K170="C"))*COUNTIFS(B:B,B170,K:K,K170,B:B,"&lt;&gt;"&amp;"",C:C,"&lt;&gt;"&amp;"")&gt;1</f>
        <v>0</v>
      </c>
      <c r="AH170" s="125" t="b">
        <f t="shared" si="40"/>
        <v>0</v>
      </c>
      <c r="AI170" s="55">
        <f t="shared" si="41"/>
        <v>0</v>
      </c>
    </row>
    <row r="171" spans="1:35" ht="30.75" customHeight="1" x14ac:dyDescent="0.25">
      <c r="A171" s="57"/>
      <c r="B171" s="57"/>
      <c r="C171" s="59"/>
      <c r="D171" s="119"/>
      <c r="E171" s="43"/>
      <c r="F171" s="43"/>
      <c r="G171" s="58"/>
      <c r="H171" s="123"/>
      <c r="I171" s="132"/>
      <c r="J171" s="135">
        <f t="shared" si="33"/>
        <v>0</v>
      </c>
      <c r="K171" s="64" t="str">
        <f t="shared" si="28"/>
        <v>0</v>
      </c>
      <c r="L171" s="65" t="str">
        <f t="shared" si="29"/>
        <v>0</v>
      </c>
      <c r="M171" s="55">
        <f>SUMIFS($J:$J,$C:$C,Data!$B$6,$B:$B,$B171)</f>
        <v>0</v>
      </c>
      <c r="N171" s="55">
        <f>SUMIFS($J:$J,$C:$C,Data!$B$7,$B:$B,$B171)</f>
        <v>0</v>
      </c>
      <c r="O171" s="55">
        <f>SUMIFS($J:$J,$C:$C,Data!$B$8,$B:$B,$B171)</f>
        <v>0</v>
      </c>
      <c r="P171" s="55">
        <f t="shared" si="34"/>
        <v>0</v>
      </c>
      <c r="Q171" s="55">
        <f t="shared" si="35"/>
        <v>0</v>
      </c>
      <c r="R171" s="25" t="b">
        <f>AND($L171="A",$C$5=Data!$G$24)</f>
        <v>0</v>
      </c>
      <c r="S171" s="25" t="b">
        <f>AND($L171="A",$C$5=Data!$G$23)</f>
        <v>0</v>
      </c>
      <c r="T171" s="55">
        <f t="shared" si="36"/>
        <v>0</v>
      </c>
      <c r="U171" s="55">
        <f t="shared" si="30"/>
        <v>0</v>
      </c>
      <c r="V171" s="25" t="b">
        <f>AND($L171="B",$C$6=Data!$G$24)</f>
        <v>0</v>
      </c>
      <c r="W171" s="25" t="b">
        <f>AND($L171="B",$C$6=Data!$G$23)</f>
        <v>0</v>
      </c>
      <c r="X171" s="55">
        <f t="shared" si="37"/>
        <v>0</v>
      </c>
      <c r="Y171" s="55">
        <f t="shared" si="31"/>
        <v>0</v>
      </c>
      <c r="Z171" s="25" t="b">
        <f>AND($L171="C",$C$7=Data!$G$24)</f>
        <v>0</v>
      </c>
      <c r="AA171" s="25" t="b">
        <f>AND($L171="C",$C$7=Data!$G$23)</f>
        <v>0</v>
      </c>
      <c r="AB171" s="55">
        <f t="shared" si="38"/>
        <v>0</v>
      </c>
      <c r="AC171" s="55">
        <f t="shared" si="32"/>
        <v>0</v>
      </c>
      <c r="AE171" s="55">
        <f t="shared" si="39"/>
        <v>0</v>
      </c>
      <c r="AG171" s="125" t="b">
        <f>OR(AND($C$5=Data!$G$24,K171="A"),AND($C$6=Data!$G$24,K171="B"),AND($C$7=Data!$G$24,K171="C"))*COUNTIFS(B:B,B171,K:K,K171,B:B,"&lt;&gt;"&amp;"",C:C,"&lt;&gt;"&amp;"")&gt;1</f>
        <v>0</v>
      </c>
      <c r="AH171" s="125" t="b">
        <f t="shared" si="40"/>
        <v>0</v>
      </c>
      <c r="AI171" s="55">
        <f t="shared" si="41"/>
        <v>0</v>
      </c>
    </row>
    <row r="172" spans="1:35" ht="30.75" customHeight="1" x14ac:dyDescent="0.25">
      <c r="A172" s="57"/>
      <c r="B172" s="57"/>
      <c r="C172" s="59"/>
      <c r="D172" s="119"/>
      <c r="E172" s="43"/>
      <c r="F172" s="43"/>
      <c r="G172" s="58"/>
      <c r="H172" s="123"/>
      <c r="I172" s="132"/>
      <c r="J172" s="135">
        <f t="shared" si="33"/>
        <v>0</v>
      </c>
      <c r="K172" s="64" t="str">
        <f t="shared" si="28"/>
        <v>0</v>
      </c>
      <c r="L172" s="65" t="str">
        <f t="shared" si="29"/>
        <v>0</v>
      </c>
      <c r="M172" s="55">
        <f>SUMIFS($J:$J,$C:$C,Data!$B$6,$B:$B,$B172)</f>
        <v>0</v>
      </c>
      <c r="N172" s="55">
        <f>SUMIFS($J:$J,$C:$C,Data!$B$7,$B:$B,$B172)</f>
        <v>0</v>
      </c>
      <c r="O172" s="55">
        <f>SUMIFS($J:$J,$C:$C,Data!$B$8,$B:$B,$B172)</f>
        <v>0</v>
      </c>
      <c r="P172" s="55">
        <f t="shared" si="34"/>
        <v>0</v>
      </c>
      <c r="Q172" s="55">
        <f t="shared" si="35"/>
        <v>0</v>
      </c>
      <c r="R172" s="25" t="b">
        <f>AND($L172="A",$C$5=Data!$G$24)</f>
        <v>0</v>
      </c>
      <c r="S172" s="25" t="b">
        <f>AND($L172="A",$C$5=Data!$G$23)</f>
        <v>0</v>
      </c>
      <c r="T172" s="55">
        <f t="shared" si="36"/>
        <v>0</v>
      </c>
      <c r="U172" s="55">
        <f t="shared" si="30"/>
        <v>0</v>
      </c>
      <c r="V172" s="25" t="b">
        <f>AND($L172="B",$C$6=Data!$G$24)</f>
        <v>0</v>
      </c>
      <c r="W172" s="25" t="b">
        <f>AND($L172="B",$C$6=Data!$G$23)</f>
        <v>0</v>
      </c>
      <c r="X172" s="55">
        <f t="shared" si="37"/>
        <v>0</v>
      </c>
      <c r="Y172" s="55">
        <f t="shared" si="31"/>
        <v>0</v>
      </c>
      <c r="Z172" s="25" t="b">
        <f>AND($L172="C",$C$7=Data!$G$24)</f>
        <v>0</v>
      </c>
      <c r="AA172" s="25" t="b">
        <f>AND($L172="C",$C$7=Data!$G$23)</f>
        <v>0</v>
      </c>
      <c r="AB172" s="55">
        <f t="shared" si="38"/>
        <v>0</v>
      </c>
      <c r="AC172" s="55">
        <f t="shared" si="32"/>
        <v>0</v>
      </c>
      <c r="AE172" s="55">
        <f t="shared" si="39"/>
        <v>0</v>
      </c>
      <c r="AG172" s="125" t="b">
        <f>OR(AND($C$5=Data!$G$24,K172="A"),AND($C$6=Data!$G$24,K172="B"),AND($C$7=Data!$G$24,K172="C"))*COUNTIFS(B:B,B172,K:K,K172,B:B,"&lt;&gt;"&amp;"",C:C,"&lt;&gt;"&amp;"")&gt;1</f>
        <v>0</v>
      </c>
      <c r="AH172" s="125" t="b">
        <f t="shared" si="40"/>
        <v>0</v>
      </c>
      <c r="AI172" s="55">
        <f t="shared" si="41"/>
        <v>0</v>
      </c>
    </row>
    <row r="173" spans="1:35" ht="30.75" customHeight="1" x14ac:dyDescent="0.25">
      <c r="A173" s="57"/>
      <c r="B173" s="57"/>
      <c r="C173" s="59"/>
      <c r="D173" s="119"/>
      <c r="E173" s="43"/>
      <c r="F173" s="43"/>
      <c r="G173" s="58"/>
      <c r="H173" s="123"/>
      <c r="I173" s="132"/>
      <c r="J173" s="135">
        <f t="shared" si="33"/>
        <v>0</v>
      </c>
      <c r="K173" s="64" t="str">
        <f t="shared" si="28"/>
        <v>0</v>
      </c>
      <c r="L173" s="65" t="str">
        <f t="shared" si="29"/>
        <v>0</v>
      </c>
      <c r="M173" s="55">
        <f>SUMIFS($J:$J,$C:$C,Data!$B$6,$B:$B,$B173)</f>
        <v>0</v>
      </c>
      <c r="N173" s="55">
        <f>SUMIFS($J:$J,$C:$C,Data!$B$7,$B:$B,$B173)</f>
        <v>0</v>
      </c>
      <c r="O173" s="55">
        <f>SUMIFS($J:$J,$C:$C,Data!$B$8,$B:$B,$B173)</f>
        <v>0</v>
      </c>
      <c r="P173" s="55">
        <f t="shared" si="34"/>
        <v>0</v>
      </c>
      <c r="Q173" s="55">
        <f t="shared" si="35"/>
        <v>0</v>
      </c>
      <c r="R173" s="25" t="b">
        <f>AND($L173="A",$C$5=Data!$G$24)</f>
        <v>0</v>
      </c>
      <c r="S173" s="25" t="b">
        <f>AND($L173="A",$C$5=Data!$G$23)</f>
        <v>0</v>
      </c>
      <c r="T173" s="55">
        <f t="shared" si="36"/>
        <v>0</v>
      </c>
      <c r="U173" s="55">
        <f t="shared" si="30"/>
        <v>0</v>
      </c>
      <c r="V173" s="25" t="b">
        <f>AND($L173="B",$C$6=Data!$G$24)</f>
        <v>0</v>
      </c>
      <c r="W173" s="25" t="b">
        <f>AND($L173="B",$C$6=Data!$G$23)</f>
        <v>0</v>
      </c>
      <c r="X173" s="55">
        <f t="shared" si="37"/>
        <v>0</v>
      </c>
      <c r="Y173" s="55">
        <f t="shared" si="31"/>
        <v>0</v>
      </c>
      <c r="Z173" s="25" t="b">
        <f>AND($L173="C",$C$7=Data!$G$24)</f>
        <v>0</v>
      </c>
      <c r="AA173" s="25" t="b">
        <f>AND($L173="C",$C$7=Data!$G$23)</f>
        <v>0</v>
      </c>
      <c r="AB173" s="55">
        <f t="shared" si="38"/>
        <v>0</v>
      </c>
      <c r="AC173" s="55">
        <f t="shared" si="32"/>
        <v>0</v>
      </c>
      <c r="AE173" s="55">
        <f t="shared" si="39"/>
        <v>0</v>
      </c>
      <c r="AG173" s="125" t="b">
        <f>OR(AND($C$5=Data!$G$24,K173="A"),AND($C$6=Data!$G$24,K173="B"),AND($C$7=Data!$G$24,K173="C"))*COUNTIFS(B:B,B173,K:K,K173,B:B,"&lt;&gt;"&amp;"",C:C,"&lt;&gt;"&amp;"")&gt;1</f>
        <v>0</v>
      </c>
      <c r="AH173" s="125" t="b">
        <f t="shared" si="40"/>
        <v>0</v>
      </c>
      <c r="AI173" s="55">
        <f t="shared" si="41"/>
        <v>0</v>
      </c>
    </row>
    <row r="174" spans="1:35" ht="30.75" customHeight="1" x14ac:dyDescent="0.25">
      <c r="A174" s="57"/>
      <c r="B174" s="57"/>
      <c r="C174" s="59"/>
      <c r="D174" s="119"/>
      <c r="E174" s="43"/>
      <c r="F174" s="43"/>
      <c r="G174" s="58"/>
      <c r="H174" s="123"/>
      <c r="I174" s="132"/>
      <c r="J174" s="135">
        <f t="shared" si="33"/>
        <v>0</v>
      </c>
      <c r="K174" s="64" t="str">
        <f t="shared" si="28"/>
        <v>0</v>
      </c>
      <c r="L174" s="65" t="str">
        <f t="shared" si="29"/>
        <v>0</v>
      </c>
      <c r="M174" s="55">
        <f>SUMIFS($J:$J,$C:$C,Data!$B$6,$B:$B,$B174)</f>
        <v>0</v>
      </c>
      <c r="N174" s="55">
        <f>SUMIFS($J:$J,$C:$C,Data!$B$7,$B:$B,$B174)</f>
        <v>0</v>
      </c>
      <c r="O174" s="55">
        <f>SUMIFS($J:$J,$C:$C,Data!$B$8,$B:$B,$B174)</f>
        <v>0</v>
      </c>
      <c r="P174" s="55">
        <f t="shared" si="34"/>
        <v>0</v>
      </c>
      <c r="Q174" s="55">
        <f t="shared" si="35"/>
        <v>0</v>
      </c>
      <c r="R174" s="25" t="b">
        <f>AND($L174="A",$C$5=Data!$G$24)</f>
        <v>0</v>
      </c>
      <c r="S174" s="25" t="b">
        <f>AND($L174="A",$C$5=Data!$G$23)</f>
        <v>0</v>
      </c>
      <c r="T174" s="55">
        <f t="shared" si="36"/>
        <v>0</v>
      </c>
      <c r="U174" s="55">
        <f t="shared" si="30"/>
        <v>0</v>
      </c>
      <c r="V174" s="25" t="b">
        <f>AND($L174="B",$C$6=Data!$G$24)</f>
        <v>0</v>
      </c>
      <c r="W174" s="25" t="b">
        <f>AND($L174="B",$C$6=Data!$G$23)</f>
        <v>0</v>
      </c>
      <c r="X174" s="55">
        <f t="shared" si="37"/>
        <v>0</v>
      </c>
      <c r="Y174" s="55">
        <f t="shared" si="31"/>
        <v>0</v>
      </c>
      <c r="Z174" s="25" t="b">
        <f>AND($L174="C",$C$7=Data!$G$24)</f>
        <v>0</v>
      </c>
      <c r="AA174" s="25" t="b">
        <f>AND($L174="C",$C$7=Data!$G$23)</f>
        <v>0</v>
      </c>
      <c r="AB174" s="55">
        <f t="shared" si="38"/>
        <v>0</v>
      </c>
      <c r="AC174" s="55">
        <f t="shared" si="32"/>
        <v>0</v>
      </c>
      <c r="AE174" s="55">
        <f t="shared" si="39"/>
        <v>0</v>
      </c>
      <c r="AG174" s="125" t="b">
        <f>OR(AND($C$5=Data!$G$24,K174="A"),AND($C$6=Data!$G$24,K174="B"),AND($C$7=Data!$G$24,K174="C"))*COUNTIFS(B:B,B174,K:K,K174,B:B,"&lt;&gt;"&amp;"",C:C,"&lt;&gt;"&amp;"")&gt;1</f>
        <v>0</v>
      </c>
      <c r="AH174" s="125" t="b">
        <f t="shared" si="40"/>
        <v>0</v>
      </c>
      <c r="AI174" s="55">
        <f t="shared" si="41"/>
        <v>0</v>
      </c>
    </row>
    <row r="175" spans="1:35" ht="30.75" customHeight="1" x14ac:dyDescent="0.25">
      <c r="A175" s="57"/>
      <c r="B175" s="57"/>
      <c r="C175" s="59"/>
      <c r="D175" s="119"/>
      <c r="E175" s="43"/>
      <c r="F175" s="43"/>
      <c r="G175" s="58"/>
      <c r="H175" s="123"/>
      <c r="I175" s="132"/>
      <c r="J175" s="135">
        <f t="shared" si="33"/>
        <v>0</v>
      </c>
      <c r="K175" s="64" t="str">
        <f t="shared" si="28"/>
        <v>0</v>
      </c>
      <c r="L175" s="65" t="str">
        <f t="shared" si="29"/>
        <v>0</v>
      </c>
      <c r="M175" s="55">
        <f>SUMIFS($J:$J,$C:$C,Data!$B$6,$B:$B,$B175)</f>
        <v>0</v>
      </c>
      <c r="N175" s="55">
        <f>SUMIFS($J:$J,$C:$C,Data!$B$7,$B:$B,$B175)</f>
        <v>0</v>
      </c>
      <c r="O175" s="55">
        <f>SUMIFS($J:$J,$C:$C,Data!$B$8,$B:$B,$B175)</f>
        <v>0</v>
      </c>
      <c r="P175" s="55">
        <f t="shared" si="34"/>
        <v>0</v>
      </c>
      <c r="Q175" s="55">
        <f t="shared" si="35"/>
        <v>0</v>
      </c>
      <c r="R175" s="25" t="b">
        <f>AND($L175="A",$C$5=Data!$G$24)</f>
        <v>0</v>
      </c>
      <c r="S175" s="25" t="b">
        <f>AND($L175="A",$C$5=Data!$G$23)</f>
        <v>0</v>
      </c>
      <c r="T175" s="55">
        <f t="shared" si="36"/>
        <v>0</v>
      </c>
      <c r="U175" s="55">
        <f t="shared" si="30"/>
        <v>0</v>
      </c>
      <c r="V175" s="25" t="b">
        <f>AND($L175="B",$C$6=Data!$G$24)</f>
        <v>0</v>
      </c>
      <c r="W175" s="25" t="b">
        <f>AND($L175="B",$C$6=Data!$G$23)</f>
        <v>0</v>
      </c>
      <c r="X175" s="55">
        <f t="shared" si="37"/>
        <v>0</v>
      </c>
      <c r="Y175" s="55">
        <f t="shared" si="31"/>
        <v>0</v>
      </c>
      <c r="Z175" s="25" t="b">
        <f>AND($L175="C",$C$7=Data!$G$24)</f>
        <v>0</v>
      </c>
      <c r="AA175" s="25" t="b">
        <f>AND($L175="C",$C$7=Data!$G$23)</f>
        <v>0</v>
      </c>
      <c r="AB175" s="55">
        <f t="shared" si="38"/>
        <v>0</v>
      </c>
      <c r="AC175" s="55">
        <f t="shared" si="32"/>
        <v>0</v>
      </c>
      <c r="AE175" s="55">
        <f t="shared" si="39"/>
        <v>0</v>
      </c>
      <c r="AG175" s="125" t="b">
        <f>OR(AND($C$5=Data!$G$24,K175="A"),AND($C$6=Data!$G$24,K175="B"),AND($C$7=Data!$G$24,K175="C"))*COUNTIFS(B:B,B175,K:K,K175,B:B,"&lt;&gt;"&amp;"",C:C,"&lt;&gt;"&amp;"")&gt;1</f>
        <v>0</v>
      </c>
      <c r="AH175" s="125" t="b">
        <f t="shared" si="40"/>
        <v>0</v>
      </c>
      <c r="AI175" s="55">
        <f t="shared" si="41"/>
        <v>0</v>
      </c>
    </row>
    <row r="176" spans="1:35" ht="30.75" customHeight="1" x14ac:dyDescent="0.25">
      <c r="A176" s="57"/>
      <c r="B176" s="57"/>
      <c r="C176" s="59"/>
      <c r="D176" s="119"/>
      <c r="E176" s="43"/>
      <c r="F176" s="43"/>
      <c r="G176" s="58"/>
      <c r="H176" s="123"/>
      <c r="I176" s="132"/>
      <c r="J176" s="135">
        <f t="shared" si="33"/>
        <v>0</v>
      </c>
      <c r="K176" s="64" t="str">
        <f t="shared" si="28"/>
        <v>0</v>
      </c>
      <c r="L176" s="65" t="str">
        <f t="shared" si="29"/>
        <v>0</v>
      </c>
      <c r="M176" s="55">
        <f>SUMIFS($J:$J,$C:$C,Data!$B$6,$B:$B,$B176)</f>
        <v>0</v>
      </c>
      <c r="N176" s="55">
        <f>SUMIFS($J:$J,$C:$C,Data!$B$7,$B:$B,$B176)</f>
        <v>0</v>
      </c>
      <c r="O176" s="55">
        <f>SUMIFS($J:$J,$C:$C,Data!$B$8,$B:$B,$B176)</f>
        <v>0</v>
      </c>
      <c r="P176" s="55">
        <f t="shared" si="34"/>
        <v>0</v>
      </c>
      <c r="Q176" s="55">
        <f t="shared" si="35"/>
        <v>0</v>
      </c>
      <c r="R176" s="25" t="b">
        <f>AND($L176="A",$C$5=Data!$G$24)</f>
        <v>0</v>
      </c>
      <c r="S176" s="25" t="b">
        <f>AND($L176="A",$C$5=Data!$G$23)</f>
        <v>0</v>
      </c>
      <c r="T176" s="55">
        <f t="shared" si="36"/>
        <v>0</v>
      </c>
      <c r="U176" s="55">
        <f t="shared" si="30"/>
        <v>0</v>
      </c>
      <c r="V176" s="25" t="b">
        <f>AND($L176="B",$C$6=Data!$G$24)</f>
        <v>0</v>
      </c>
      <c r="W176" s="25" t="b">
        <f>AND($L176="B",$C$6=Data!$G$23)</f>
        <v>0</v>
      </c>
      <c r="X176" s="55">
        <f t="shared" si="37"/>
        <v>0</v>
      </c>
      <c r="Y176" s="55">
        <f t="shared" si="31"/>
        <v>0</v>
      </c>
      <c r="Z176" s="25" t="b">
        <f>AND($L176="C",$C$7=Data!$G$24)</f>
        <v>0</v>
      </c>
      <c r="AA176" s="25" t="b">
        <f>AND($L176="C",$C$7=Data!$G$23)</f>
        <v>0</v>
      </c>
      <c r="AB176" s="55">
        <f t="shared" si="38"/>
        <v>0</v>
      </c>
      <c r="AC176" s="55">
        <f t="shared" si="32"/>
        <v>0</v>
      </c>
      <c r="AE176" s="55">
        <f t="shared" si="39"/>
        <v>0</v>
      </c>
      <c r="AG176" s="125" t="b">
        <f>OR(AND($C$5=Data!$G$24,K176="A"),AND($C$6=Data!$G$24,K176="B"),AND($C$7=Data!$G$24,K176="C"))*COUNTIFS(B:B,B176,K:K,K176,B:B,"&lt;&gt;"&amp;"",C:C,"&lt;&gt;"&amp;"")&gt;1</f>
        <v>0</v>
      </c>
      <c r="AH176" s="125" t="b">
        <f t="shared" si="40"/>
        <v>0</v>
      </c>
      <c r="AI176" s="55">
        <f t="shared" si="41"/>
        <v>0</v>
      </c>
    </row>
    <row r="177" spans="1:35" ht="30.75" customHeight="1" x14ac:dyDescent="0.25">
      <c r="A177" s="57"/>
      <c r="B177" s="57"/>
      <c r="C177" s="59"/>
      <c r="D177" s="119"/>
      <c r="E177" s="43"/>
      <c r="F177" s="43"/>
      <c r="G177" s="58"/>
      <c r="H177" s="123"/>
      <c r="I177" s="132"/>
      <c r="J177" s="135">
        <f t="shared" si="33"/>
        <v>0</v>
      </c>
      <c r="K177" s="64" t="str">
        <f t="shared" si="28"/>
        <v>0</v>
      </c>
      <c r="L177" s="65" t="str">
        <f t="shared" si="29"/>
        <v>0</v>
      </c>
      <c r="M177" s="55">
        <f>SUMIFS($J:$J,$C:$C,Data!$B$6,$B:$B,$B177)</f>
        <v>0</v>
      </c>
      <c r="N177" s="55">
        <f>SUMIFS($J:$J,$C:$C,Data!$B$7,$B:$B,$B177)</f>
        <v>0</v>
      </c>
      <c r="O177" s="55">
        <f>SUMIFS($J:$J,$C:$C,Data!$B$8,$B:$B,$B177)</f>
        <v>0</v>
      </c>
      <c r="P177" s="55">
        <f t="shared" si="34"/>
        <v>0</v>
      </c>
      <c r="Q177" s="55">
        <f t="shared" si="35"/>
        <v>0</v>
      </c>
      <c r="R177" s="25" t="b">
        <f>AND($L177="A",$C$5=Data!$G$24)</f>
        <v>0</v>
      </c>
      <c r="S177" s="25" t="b">
        <f>AND($L177="A",$C$5=Data!$G$23)</f>
        <v>0</v>
      </c>
      <c r="T177" s="55">
        <f t="shared" si="36"/>
        <v>0</v>
      </c>
      <c r="U177" s="55">
        <f t="shared" si="30"/>
        <v>0</v>
      </c>
      <c r="V177" s="25" t="b">
        <f>AND($L177="B",$C$6=Data!$G$24)</f>
        <v>0</v>
      </c>
      <c r="W177" s="25" t="b">
        <f>AND($L177="B",$C$6=Data!$G$23)</f>
        <v>0</v>
      </c>
      <c r="X177" s="55">
        <f t="shared" si="37"/>
        <v>0</v>
      </c>
      <c r="Y177" s="55">
        <f t="shared" si="31"/>
        <v>0</v>
      </c>
      <c r="Z177" s="25" t="b">
        <f>AND($L177="C",$C$7=Data!$G$24)</f>
        <v>0</v>
      </c>
      <c r="AA177" s="25" t="b">
        <f>AND($L177="C",$C$7=Data!$G$23)</f>
        <v>0</v>
      </c>
      <c r="AB177" s="55">
        <f t="shared" si="38"/>
        <v>0</v>
      </c>
      <c r="AC177" s="55">
        <f t="shared" si="32"/>
        <v>0</v>
      </c>
      <c r="AE177" s="55">
        <f t="shared" si="39"/>
        <v>0</v>
      </c>
      <c r="AG177" s="125" t="b">
        <f>OR(AND($C$5=Data!$G$24,K177="A"),AND($C$6=Data!$G$24,K177="B"),AND($C$7=Data!$G$24,K177="C"))*COUNTIFS(B:B,B177,K:K,K177,B:B,"&lt;&gt;"&amp;"",C:C,"&lt;&gt;"&amp;"")&gt;1</f>
        <v>0</v>
      </c>
      <c r="AH177" s="125" t="b">
        <f t="shared" si="40"/>
        <v>0</v>
      </c>
      <c r="AI177" s="55">
        <f t="shared" si="41"/>
        <v>0</v>
      </c>
    </row>
    <row r="178" spans="1:35" ht="30.75" customHeight="1" x14ac:dyDescent="0.25">
      <c r="A178" s="57"/>
      <c r="B178" s="57"/>
      <c r="C178" s="59"/>
      <c r="D178" s="119"/>
      <c r="E178" s="43"/>
      <c r="F178" s="43"/>
      <c r="G178" s="58"/>
      <c r="H178" s="123"/>
      <c r="I178" s="132"/>
      <c r="J178" s="135">
        <f t="shared" si="33"/>
        <v>0</v>
      </c>
      <c r="K178" s="64" t="str">
        <f t="shared" si="28"/>
        <v>0</v>
      </c>
      <c r="L178" s="65" t="str">
        <f t="shared" si="29"/>
        <v>0</v>
      </c>
      <c r="M178" s="55">
        <f>SUMIFS($J:$J,$C:$C,Data!$B$6,$B:$B,$B178)</f>
        <v>0</v>
      </c>
      <c r="N178" s="55">
        <f>SUMIFS($J:$J,$C:$C,Data!$B$7,$B:$B,$B178)</f>
        <v>0</v>
      </c>
      <c r="O178" s="55">
        <f>SUMIFS($J:$J,$C:$C,Data!$B$8,$B:$B,$B178)</f>
        <v>0</v>
      </c>
      <c r="P178" s="55">
        <f t="shared" si="34"/>
        <v>0</v>
      </c>
      <c r="Q178" s="55">
        <f t="shared" si="35"/>
        <v>0</v>
      </c>
      <c r="R178" s="25" t="b">
        <f>AND($L178="A",$C$5=Data!$G$24)</f>
        <v>0</v>
      </c>
      <c r="S178" s="25" t="b">
        <f>AND($L178="A",$C$5=Data!$G$23)</f>
        <v>0</v>
      </c>
      <c r="T178" s="55">
        <f t="shared" si="36"/>
        <v>0</v>
      </c>
      <c r="U178" s="55">
        <f t="shared" si="30"/>
        <v>0</v>
      </c>
      <c r="V178" s="25" t="b">
        <f>AND($L178="B",$C$6=Data!$G$24)</f>
        <v>0</v>
      </c>
      <c r="W178" s="25" t="b">
        <f>AND($L178="B",$C$6=Data!$G$23)</f>
        <v>0</v>
      </c>
      <c r="X178" s="55">
        <f t="shared" si="37"/>
        <v>0</v>
      </c>
      <c r="Y178" s="55">
        <f t="shared" si="31"/>
        <v>0</v>
      </c>
      <c r="Z178" s="25" t="b">
        <f>AND($L178="C",$C$7=Data!$G$24)</f>
        <v>0</v>
      </c>
      <c r="AA178" s="25" t="b">
        <f>AND($L178="C",$C$7=Data!$G$23)</f>
        <v>0</v>
      </c>
      <c r="AB178" s="55">
        <f t="shared" si="38"/>
        <v>0</v>
      </c>
      <c r="AC178" s="55">
        <f t="shared" si="32"/>
        <v>0</v>
      </c>
      <c r="AE178" s="55">
        <f t="shared" si="39"/>
        <v>0</v>
      </c>
      <c r="AG178" s="125" t="b">
        <f>OR(AND($C$5=Data!$G$24,K178="A"),AND($C$6=Data!$G$24,K178="B"),AND($C$7=Data!$G$24,K178="C"))*COUNTIFS(B:B,B178,K:K,K178,B:B,"&lt;&gt;"&amp;"",C:C,"&lt;&gt;"&amp;"")&gt;1</f>
        <v>0</v>
      </c>
      <c r="AH178" s="125" t="b">
        <f t="shared" si="40"/>
        <v>0</v>
      </c>
      <c r="AI178" s="55">
        <f t="shared" si="41"/>
        <v>0</v>
      </c>
    </row>
    <row r="179" spans="1:35" ht="30.75" customHeight="1" x14ac:dyDescent="0.25">
      <c r="A179" s="57"/>
      <c r="B179" s="57"/>
      <c r="C179" s="59"/>
      <c r="D179" s="119"/>
      <c r="E179" s="43"/>
      <c r="F179" s="43"/>
      <c r="G179" s="58"/>
      <c r="H179" s="123"/>
      <c r="I179" s="132"/>
      <c r="J179" s="135">
        <f t="shared" si="33"/>
        <v>0</v>
      </c>
      <c r="K179" s="64" t="str">
        <f t="shared" si="28"/>
        <v>0</v>
      </c>
      <c r="L179" s="65" t="str">
        <f t="shared" si="29"/>
        <v>0</v>
      </c>
      <c r="M179" s="55">
        <f>SUMIFS($J:$J,$C:$C,Data!$B$6,$B:$B,$B179)</f>
        <v>0</v>
      </c>
      <c r="N179" s="55">
        <f>SUMIFS($J:$J,$C:$C,Data!$B$7,$B:$B,$B179)</f>
        <v>0</v>
      </c>
      <c r="O179" s="55">
        <f>SUMIFS($J:$J,$C:$C,Data!$B$8,$B:$B,$B179)</f>
        <v>0</v>
      </c>
      <c r="P179" s="55">
        <f t="shared" si="34"/>
        <v>0</v>
      </c>
      <c r="Q179" s="55">
        <f t="shared" si="35"/>
        <v>0</v>
      </c>
      <c r="R179" s="25" t="b">
        <f>AND($L179="A",$C$5=Data!$G$24)</f>
        <v>0</v>
      </c>
      <c r="S179" s="25" t="b">
        <f>AND($L179="A",$C$5=Data!$G$23)</f>
        <v>0</v>
      </c>
      <c r="T179" s="55">
        <f t="shared" si="36"/>
        <v>0</v>
      </c>
      <c r="U179" s="55">
        <f t="shared" si="30"/>
        <v>0</v>
      </c>
      <c r="V179" s="25" t="b">
        <f>AND($L179="B",$C$6=Data!$G$24)</f>
        <v>0</v>
      </c>
      <c r="W179" s="25" t="b">
        <f>AND($L179="B",$C$6=Data!$G$23)</f>
        <v>0</v>
      </c>
      <c r="X179" s="55">
        <f t="shared" si="37"/>
        <v>0</v>
      </c>
      <c r="Y179" s="55">
        <f t="shared" si="31"/>
        <v>0</v>
      </c>
      <c r="Z179" s="25" t="b">
        <f>AND($L179="C",$C$7=Data!$G$24)</f>
        <v>0</v>
      </c>
      <c r="AA179" s="25" t="b">
        <f>AND($L179="C",$C$7=Data!$G$23)</f>
        <v>0</v>
      </c>
      <c r="AB179" s="55">
        <f t="shared" si="38"/>
        <v>0</v>
      </c>
      <c r="AC179" s="55">
        <f t="shared" si="32"/>
        <v>0</v>
      </c>
      <c r="AE179" s="55">
        <f t="shared" si="39"/>
        <v>0</v>
      </c>
      <c r="AG179" s="125" t="b">
        <f>OR(AND($C$5=Data!$G$24,K179="A"),AND($C$6=Data!$G$24,K179="B"),AND($C$7=Data!$G$24,K179="C"))*COUNTIFS(B:B,B179,K:K,K179,B:B,"&lt;&gt;"&amp;"",C:C,"&lt;&gt;"&amp;"")&gt;1</f>
        <v>0</v>
      </c>
      <c r="AH179" s="125" t="b">
        <f t="shared" si="40"/>
        <v>0</v>
      </c>
      <c r="AI179" s="55">
        <f t="shared" si="41"/>
        <v>0</v>
      </c>
    </row>
    <row r="180" spans="1:35" ht="30.75" customHeight="1" x14ac:dyDescent="0.25">
      <c r="A180" s="57"/>
      <c r="B180" s="57"/>
      <c r="C180" s="59"/>
      <c r="D180" s="119"/>
      <c r="E180" s="43"/>
      <c r="F180" s="43"/>
      <c r="G180" s="58"/>
      <c r="H180" s="123"/>
      <c r="I180" s="132"/>
      <c r="J180" s="135">
        <f t="shared" si="33"/>
        <v>0</v>
      </c>
      <c r="K180" s="64" t="str">
        <f t="shared" si="28"/>
        <v>0</v>
      </c>
      <c r="L180" s="65" t="str">
        <f t="shared" si="29"/>
        <v>0</v>
      </c>
      <c r="M180" s="55">
        <f>SUMIFS($J:$J,$C:$C,Data!$B$6,$B:$B,$B180)</f>
        <v>0</v>
      </c>
      <c r="N180" s="55">
        <f>SUMIFS($J:$J,$C:$C,Data!$B$7,$B:$B,$B180)</f>
        <v>0</v>
      </c>
      <c r="O180" s="55">
        <f>SUMIFS($J:$J,$C:$C,Data!$B$8,$B:$B,$B180)</f>
        <v>0</v>
      </c>
      <c r="P180" s="55">
        <f t="shared" si="34"/>
        <v>0</v>
      </c>
      <c r="Q180" s="55">
        <f t="shared" si="35"/>
        <v>0</v>
      </c>
      <c r="R180" s="25" t="b">
        <f>AND($L180="A",$C$5=Data!$G$24)</f>
        <v>0</v>
      </c>
      <c r="S180" s="25" t="b">
        <f>AND($L180="A",$C$5=Data!$G$23)</f>
        <v>0</v>
      </c>
      <c r="T180" s="55">
        <f t="shared" si="36"/>
        <v>0</v>
      </c>
      <c r="U180" s="55">
        <f t="shared" si="30"/>
        <v>0</v>
      </c>
      <c r="V180" s="25" t="b">
        <f>AND($L180="B",$C$6=Data!$G$24)</f>
        <v>0</v>
      </c>
      <c r="W180" s="25" t="b">
        <f>AND($L180="B",$C$6=Data!$G$23)</f>
        <v>0</v>
      </c>
      <c r="X180" s="55">
        <f t="shared" si="37"/>
        <v>0</v>
      </c>
      <c r="Y180" s="55">
        <f t="shared" si="31"/>
        <v>0</v>
      </c>
      <c r="Z180" s="25" t="b">
        <f>AND($L180="C",$C$7=Data!$G$24)</f>
        <v>0</v>
      </c>
      <c r="AA180" s="25" t="b">
        <f>AND($L180="C",$C$7=Data!$G$23)</f>
        <v>0</v>
      </c>
      <c r="AB180" s="55">
        <f t="shared" si="38"/>
        <v>0</v>
      </c>
      <c r="AC180" s="55">
        <f t="shared" si="32"/>
        <v>0</v>
      </c>
      <c r="AE180" s="55">
        <f t="shared" si="39"/>
        <v>0</v>
      </c>
      <c r="AG180" s="125" t="b">
        <f>OR(AND($C$5=Data!$G$24,K180="A"),AND($C$6=Data!$G$24,K180="B"),AND($C$7=Data!$G$24,K180="C"))*COUNTIFS(B:B,B180,K:K,K180,B:B,"&lt;&gt;"&amp;"",C:C,"&lt;&gt;"&amp;"")&gt;1</f>
        <v>0</v>
      </c>
      <c r="AH180" s="125" t="b">
        <f t="shared" si="40"/>
        <v>0</v>
      </c>
      <c r="AI180" s="55">
        <f t="shared" si="41"/>
        <v>0</v>
      </c>
    </row>
    <row r="181" spans="1:35" ht="30.75" customHeight="1" x14ac:dyDescent="0.25">
      <c r="A181" s="57"/>
      <c r="B181" s="57"/>
      <c r="C181" s="59"/>
      <c r="D181" s="119"/>
      <c r="E181" s="43"/>
      <c r="F181" s="43"/>
      <c r="G181" s="58"/>
      <c r="H181" s="123"/>
      <c r="I181" s="132"/>
      <c r="J181" s="135">
        <f t="shared" si="33"/>
        <v>0</v>
      </c>
      <c r="K181" s="64" t="str">
        <f t="shared" si="28"/>
        <v>0</v>
      </c>
      <c r="L181" s="65" t="str">
        <f t="shared" si="29"/>
        <v>0</v>
      </c>
      <c r="M181" s="55">
        <f>SUMIFS($J:$J,$C:$C,Data!$B$6,$B:$B,$B181)</f>
        <v>0</v>
      </c>
      <c r="N181" s="55">
        <f>SUMIFS($J:$J,$C:$C,Data!$B$7,$B:$B,$B181)</f>
        <v>0</v>
      </c>
      <c r="O181" s="55">
        <f>SUMIFS($J:$J,$C:$C,Data!$B$8,$B:$B,$B181)</f>
        <v>0</v>
      </c>
      <c r="P181" s="55">
        <f t="shared" si="34"/>
        <v>0</v>
      </c>
      <c r="Q181" s="55">
        <f t="shared" si="35"/>
        <v>0</v>
      </c>
      <c r="R181" s="25" t="b">
        <f>AND($L181="A",$C$5=Data!$G$24)</f>
        <v>0</v>
      </c>
      <c r="S181" s="25" t="b">
        <f>AND($L181="A",$C$5=Data!$G$23)</f>
        <v>0</v>
      </c>
      <c r="T181" s="55">
        <f t="shared" si="36"/>
        <v>0</v>
      </c>
      <c r="U181" s="55">
        <f t="shared" si="30"/>
        <v>0</v>
      </c>
      <c r="V181" s="25" t="b">
        <f>AND($L181="B",$C$6=Data!$G$24)</f>
        <v>0</v>
      </c>
      <c r="W181" s="25" t="b">
        <f>AND($L181="B",$C$6=Data!$G$23)</f>
        <v>0</v>
      </c>
      <c r="X181" s="55">
        <f t="shared" si="37"/>
        <v>0</v>
      </c>
      <c r="Y181" s="55">
        <f t="shared" si="31"/>
        <v>0</v>
      </c>
      <c r="Z181" s="25" t="b">
        <f>AND($L181="C",$C$7=Data!$G$24)</f>
        <v>0</v>
      </c>
      <c r="AA181" s="25" t="b">
        <f>AND($L181="C",$C$7=Data!$G$23)</f>
        <v>0</v>
      </c>
      <c r="AB181" s="55">
        <f t="shared" si="38"/>
        <v>0</v>
      </c>
      <c r="AC181" s="55">
        <f t="shared" si="32"/>
        <v>0</v>
      </c>
      <c r="AE181" s="55">
        <f t="shared" si="39"/>
        <v>0</v>
      </c>
      <c r="AG181" s="125" t="b">
        <f>OR(AND($C$5=Data!$G$24,K181="A"),AND($C$6=Data!$G$24,K181="B"),AND($C$7=Data!$G$24,K181="C"))*COUNTIFS(B:B,B181,K:K,K181,B:B,"&lt;&gt;"&amp;"",C:C,"&lt;&gt;"&amp;"")&gt;1</f>
        <v>0</v>
      </c>
      <c r="AH181" s="125" t="b">
        <f t="shared" si="40"/>
        <v>0</v>
      </c>
      <c r="AI181" s="55">
        <f t="shared" si="41"/>
        <v>0</v>
      </c>
    </row>
    <row r="182" spans="1:35" ht="30.75" customHeight="1" x14ac:dyDescent="0.25">
      <c r="A182" s="57"/>
      <c r="B182" s="57"/>
      <c r="C182" s="59"/>
      <c r="D182" s="119"/>
      <c r="E182" s="43"/>
      <c r="F182" s="43"/>
      <c r="G182" s="58"/>
      <c r="H182" s="123"/>
      <c r="I182" s="132"/>
      <c r="J182" s="135">
        <f t="shared" si="33"/>
        <v>0</v>
      </c>
      <c r="K182" s="64" t="str">
        <f t="shared" si="28"/>
        <v>0</v>
      </c>
      <c r="L182" s="65" t="str">
        <f t="shared" si="29"/>
        <v>0</v>
      </c>
      <c r="M182" s="55">
        <f>SUMIFS($J:$J,$C:$C,Data!$B$6,$B:$B,$B182)</f>
        <v>0</v>
      </c>
      <c r="N182" s="55">
        <f>SUMIFS($J:$J,$C:$C,Data!$B$7,$B:$B,$B182)</f>
        <v>0</v>
      </c>
      <c r="O182" s="55">
        <f>SUMIFS($J:$J,$C:$C,Data!$B$8,$B:$B,$B182)</f>
        <v>0</v>
      </c>
      <c r="P182" s="55">
        <f t="shared" si="34"/>
        <v>0</v>
      </c>
      <c r="Q182" s="55">
        <f t="shared" si="35"/>
        <v>0</v>
      </c>
      <c r="R182" s="25" t="b">
        <f>AND($L182="A",$C$5=Data!$G$24)</f>
        <v>0</v>
      </c>
      <c r="S182" s="25" t="b">
        <f>AND($L182="A",$C$5=Data!$G$23)</f>
        <v>0</v>
      </c>
      <c r="T182" s="55">
        <f t="shared" si="36"/>
        <v>0</v>
      </c>
      <c r="U182" s="55">
        <f t="shared" si="30"/>
        <v>0</v>
      </c>
      <c r="V182" s="25" t="b">
        <f>AND($L182="B",$C$6=Data!$G$24)</f>
        <v>0</v>
      </c>
      <c r="W182" s="25" t="b">
        <f>AND($L182="B",$C$6=Data!$G$23)</f>
        <v>0</v>
      </c>
      <c r="X182" s="55">
        <f t="shared" si="37"/>
        <v>0</v>
      </c>
      <c r="Y182" s="55">
        <f t="shared" si="31"/>
        <v>0</v>
      </c>
      <c r="Z182" s="25" t="b">
        <f>AND($L182="C",$C$7=Data!$G$24)</f>
        <v>0</v>
      </c>
      <c r="AA182" s="25" t="b">
        <f>AND($L182="C",$C$7=Data!$G$23)</f>
        <v>0</v>
      </c>
      <c r="AB182" s="55">
        <f t="shared" si="38"/>
        <v>0</v>
      </c>
      <c r="AC182" s="55">
        <f t="shared" si="32"/>
        <v>0</v>
      </c>
      <c r="AE182" s="55">
        <f t="shared" si="39"/>
        <v>0</v>
      </c>
      <c r="AG182" s="125" t="b">
        <f>OR(AND($C$5=Data!$G$24,K182="A"),AND($C$6=Data!$G$24,K182="B"),AND($C$7=Data!$G$24,K182="C"))*COUNTIFS(B:B,B182,K:K,K182,B:B,"&lt;&gt;"&amp;"",C:C,"&lt;&gt;"&amp;"")&gt;1</f>
        <v>0</v>
      </c>
      <c r="AH182" s="125" t="b">
        <f t="shared" si="40"/>
        <v>0</v>
      </c>
      <c r="AI182" s="55">
        <f t="shared" si="41"/>
        <v>0</v>
      </c>
    </row>
    <row r="183" spans="1:35" ht="30.75" customHeight="1" x14ac:dyDescent="0.25">
      <c r="A183" s="57"/>
      <c r="B183" s="57"/>
      <c r="C183" s="59"/>
      <c r="D183" s="119"/>
      <c r="E183" s="43"/>
      <c r="F183" s="43"/>
      <c r="G183" s="58"/>
      <c r="H183" s="123"/>
      <c r="I183" s="132"/>
      <c r="J183" s="135">
        <f t="shared" si="33"/>
        <v>0</v>
      </c>
      <c r="K183" s="64" t="str">
        <f t="shared" si="28"/>
        <v>0</v>
      </c>
      <c r="L183" s="65" t="str">
        <f t="shared" si="29"/>
        <v>0</v>
      </c>
      <c r="M183" s="55">
        <f>SUMIFS($J:$J,$C:$C,Data!$B$6,$B:$B,$B183)</f>
        <v>0</v>
      </c>
      <c r="N183" s="55">
        <f>SUMIFS($J:$J,$C:$C,Data!$B$7,$B:$B,$B183)</f>
        <v>0</v>
      </c>
      <c r="O183" s="55">
        <f>SUMIFS($J:$J,$C:$C,Data!$B$8,$B:$B,$B183)</f>
        <v>0</v>
      </c>
      <c r="P183" s="55">
        <f t="shared" si="34"/>
        <v>0</v>
      </c>
      <c r="Q183" s="55">
        <f t="shared" si="35"/>
        <v>0</v>
      </c>
      <c r="R183" s="25" t="b">
        <f>AND($L183="A",$C$5=Data!$G$24)</f>
        <v>0</v>
      </c>
      <c r="S183" s="25" t="b">
        <f>AND($L183="A",$C$5=Data!$G$23)</f>
        <v>0</v>
      </c>
      <c r="T183" s="55">
        <f t="shared" si="36"/>
        <v>0</v>
      </c>
      <c r="U183" s="55">
        <f t="shared" si="30"/>
        <v>0</v>
      </c>
      <c r="V183" s="25" t="b">
        <f>AND($L183="B",$C$6=Data!$G$24)</f>
        <v>0</v>
      </c>
      <c r="W183" s="25" t="b">
        <f>AND($L183="B",$C$6=Data!$G$23)</f>
        <v>0</v>
      </c>
      <c r="X183" s="55">
        <f t="shared" si="37"/>
        <v>0</v>
      </c>
      <c r="Y183" s="55">
        <f t="shared" si="31"/>
        <v>0</v>
      </c>
      <c r="Z183" s="25" t="b">
        <f>AND($L183="C",$C$7=Data!$G$24)</f>
        <v>0</v>
      </c>
      <c r="AA183" s="25" t="b">
        <f>AND($L183="C",$C$7=Data!$G$23)</f>
        <v>0</v>
      </c>
      <c r="AB183" s="55">
        <f t="shared" si="38"/>
        <v>0</v>
      </c>
      <c r="AC183" s="55">
        <f t="shared" si="32"/>
        <v>0</v>
      </c>
      <c r="AE183" s="55">
        <f t="shared" si="39"/>
        <v>0</v>
      </c>
      <c r="AG183" s="125" t="b">
        <f>OR(AND($C$5=Data!$G$24,K183="A"),AND($C$6=Data!$G$24,K183="B"),AND($C$7=Data!$G$24,K183="C"))*COUNTIFS(B:B,B183,K:K,K183,B:B,"&lt;&gt;"&amp;"",C:C,"&lt;&gt;"&amp;"")&gt;1</f>
        <v>0</v>
      </c>
      <c r="AH183" s="125" t="b">
        <f t="shared" si="40"/>
        <v>0</v>
      </c>
      <c r="AI183" s="55">
        <f t="shared" si="41"/>
        <v>0</v>
      </c>
    </row>
    <row r="184" spans="1:35" ht="30.75" customHeight="1" x14ac:dyDescent="0.25">
      <c r="A184" s="57"/>
      <c r="B184" s="57"/>
      <c r="C184" s="59"/>
      <c r="D184" s="119"/>
      <c r="E184" s="43"/>
      <c r="F184" s="43"/>
      <c r="G184" s="58"/>
      <c r="H184" s="123"/>
      <c r="I184" s="132"/>
      <c r="J184" s="135">
        <f t="shared" si="33"/>
        <v>0</v>
      </c>
      <c r="K184" s="64" t="str">
        <f t="shared" si="28"/>
        <v>0</v>
      </c>
      <c r="L184" s="65" t="str">
        <f t="shared" si="29"/>
        <v>0</v>
      </c>
      <c r="M184" s="55">
        <f>SUMIFS($J:$J,$C:$C,Data!$B$6,$B:$B,$B184)</f>
        <v>0</v>
      </c>
      <c r="N184" s="55">
        <f>SUMIFS($J:$J,$C:$C,Data!$B$7,$B:$B,$B184)</f>
        <v>0</v>
      </c>
      <c r="O184" s="55">
        <f>SUMIFS($J:$J,$C:$C,Data!$B$8,$B:$B,$B184)</f>
        <v>0</v>
      </c>
      <c r="P184" s="55">
        <f t="shared" si="34"/>
        <v>0</v>
      </c>
      <c r="Q184" s="55">
        <f t="shared" si="35"/>
        <v>0</v>
      </c>
      <c r="R184" s="25" t="b">
        <f>AND($L184="A",$C$5=Data!$G$24)</f>
        <v>0</v>
      </c>
      <c r="S184" s="25" t="b">
        <f>AND($L184="A",$C$5=Data!$G$23)</f>
        <v>0</v>
      </c>
      <c r="T184" s="55">
        <f t="shared" si="36"/>
        <v>0</v>
      </c>
      <c r="U184" s="55">
        <f t="shared" si="30"/>
        <v>0</v>
      </c>
      <c r="V184" s="25" t="b">
        <f>AND($L184="B",$C$6=Data!$G$24)</f>
        <v>0</v>
      </c>
      <c r="W184" s="25" t="b">
        <f>AND($L184="B",$C$6=Data!$G$23)</f>
        <v>0</v>
      </c>
      <c r="X184" s="55">
        <f t="shared" si="37"/>
        <v>0</v>
      </c>
      <c r="Y184" s="55">
        <f t="shared" si="31"/>
        <v>0</v>
      </c>
      <c r="Z184" s="25" t="b">
        <f>AND($L184="C",$C$7=Data!$G$24)</f>
        <v>0</v>
      </c>
      <c r="AA184" s="25" t="b">
        <f>AND($L184="C",$C$7=Data!$G$23)</f>
        <v>0</v>
      </c>
      <c r="AB184" s="55">
        <f t="shared" si="38"/>
        <v>0</v>
      </c>
      <c r="AC184" s="55">
        <f t="shared" si="32"/>
        <v>0</v>
      </c>
      <c r="AE184" s="55">
        <f t="shared" si="39"/>
        <v>0</v>
      </c>
      <c r="AG184" s="125" t="b">
        <f>OR(AND($C$5=Data!$G$24,K184="A"),AND($C$6=Data!$G$24,K184="B"),AND($C$7=Data!$G$24,K184="C"))*COUNTIFS(B:B,B184,K:K,K184,B:B,"&lt;&gt;"&amp;"",C:C,"&lt;&gt;"&amp;"")&gt;1</f>
        <v>0</v>
      </c>
      <c r="AH184" s="125" t="b">
        <f t="shared" si="40"/>
        <v>0</v>
      </c>
      <c r="AI184" s="55">
        <f t="shared" si="41"/>
        <v>0</v>
      </c>
    </row>
    <row r="185" spans="1:35" ht="30.75" customHeight="1" x14ac:dyDescent="0.25">
      <c r="A185" s="57"/>
      <c r="B185" s="57"/>
      <c r="C185" s="59"/>
      <c r="D185" s="119"/>
      <c r="E185" s="43"/>
      <c r="F185" s="43"/>
      <c r="G185" s="58"/>
      <c r="H185" s="123"/>
      <c r="I185" s="132"/>
      <c r="J185" s="135">
        <f t="shared" si="33"/>
        <v>0</v>
      </c>
      <c r="K185" s="64" t="str">
        <f t="shared" si="28"/>
        <v>0</v>
      </c>
      <c r="L185" s="65" t="str">
        <f t="shared" si="29"/>
        <v>0</v>
      </c>
      <c r="M185" s="55">
        <f>SUMIFS($J:$J,$C:$C,Data!$B$6,$B:$B,$B185)</f>
        <v>0</v>
      </c>
      <c r="N185" s="55">
        <f>SUMIFS($J:$J,$C:$C,Data!$B$7,$B:$B,$B185)</f>
        <v>0</v>
      </c>
      <c r="O185" s="55">
        <f>SUMIFS($J:$J,$C:$C,Data!$B$8,$B:$B,$B185)</f>
        <v>0</v>
      </c>
      <c r="P185" s="55">
        <f t="shared" si="34"/>
        <v>0</v>
      </c>
      <c r="Q185" s="55">
        <f t="shared" si="35"/>
        <v>0</v>
      </c>
      <c r="R185" s="25" t="b">
        <f>AND($L185="A",$C$5=Data!$G$24)</f>
        <v>0</v>
      </c>
      <c r="S185" s="25" t="b">
        <f>AND($L185="A",$C$5=Data!$G$23)</f>
        <v>0</v>
      </c>
      <c r="T185" s="55">
        <f t="shared" si="36"/>
        <v>0</v>
      </c>
      <c r="U185" s="55">
        <f t="shared" si="30"/>
        <v>0</v>
      </c>
      <c r="V185" s="25" t="b">
        <f>AND($L185="B",$C$6=Data!$G$24)</f>
        <v>0</v>
      </c>
      <c r="W185" s="25" t="b">
        <f>AND($L185="B",$C$6=Data!$G$23)</f>
        <v>0</v>
      </c>
      <c r="X185" s="55">
        <f t="shared" si="37"/>
        <v>0</v>
      </c>
      <c r="Y185" s="55">
        <f t="shared" si="31"/>
        <v>0</v>
      </c>
      <c r="Z185" s="25" t="b">
        <f>AND($L185="C",$C$7=Data!$G$24)</f>
        <v>0</v>
      </c>
      <c r="AA185" s="25" t="b">
        <f>AND($L185="C",$C$7=Data!$G$23)</f>
        <v>0</v>
      </c>
      <c r="AB185" s="55">
        <f t="shared" si="38"/>
        <v>0</v>
      </c>
      <c r="AC185" s="55">
        <f t="shared" si="32"/>
        <v>0</v>
      </c>
      <c r="AE185" s="55">
        <f t="shared" si="39"/>
        <v>0</v>
      </c>
      <c r="AG185" s="125" t="b">
        <f>OR(AND($C$5=Data!$G$24,K185="A"),AND($C$6=Data!$G$24,K185="B"),AND($C$7=Data!$G$24,K185="C"))*COUNTIFS(B:B,B185,K:K,K185,B:B,"&lt;&gt;"&amp;"",C:C,"&lt;&gt;"&amp;"")&gt;1</f>
        <v>0</v>
      </c>
      <c r="AH185" s="125" t="b">
        <f t="shared" si="40"/>
        <v>0</v>
      </c>
      <c r="AI185" s="55">
        <f t="shared" si="41"/>
        <v>0</v>
      </c>
    </row>
    <row r="186" spans="1:35" ht="30.75" customHeight="1" x14ac:dyDescent="0.25">
      <c r="A186" s="57"/>
      <c r="B186" s="57"/>
      <c r="C186" s="59"/>
      <c r="D186" s="119"/>
      <c r="E186" s="43"/>
      <c r="F186" s="43"/>
      <c r="G186" s="58"/>
      <c r="H186" s="123"/>
      <c r="I186" s="132"/>
      <c r="J186" s="135">
        <f t="shared" si="33"/>
        <v>0</v>
      </c>
      <c r="K186" s="64" t="str">
        <f t="shared" si="28"/>
        <v>0</v>
      </c>
      <c r="L186" s="65" t="str">
        <f t="shared" si="29"/>
        <v>0</v>
      </c>
      <c r="M186" s="55">
        <f>SUMIFS($J:$J,$C:$C,Data!$B$6,$B:$B,$B186)</f>
        <v>0</v>
      </c>
      <c r="N186" s="55">
        <f>SUMIFS($J:$J,$C:$C,Data!$B$7,$B:$B,$B186)</f>
        <v>0</v>
      </c>
      <c r="O186" s="55">
        <f>SUMIFS($J:$J,$C:$C,Data!$B$8,$B:$B,$B186)</f>
        <v>0</v>
      </c>
      <c r="P186" s="55">
        <f t="shared" si="34"/>
        <v>0</v>
      </c>
      <c r="Q186" s="55">
        <f t="shared" si="35"/>
        <v>0</v>
      </c>
      <c r="R186" s="25" t="b">
        <f>AND($L186="A",$C$5=Data!$G$24)</f>
        <v>0</v>
      </c>
      <c r="S186" s="25" t="b">
        <f>AND($L186="A",$C$5=Data!$G$23)</f>
        <v>0</v>
      </c>
      <c r="T186" s="55">
        <f t="shared" si="36"/>
        <v>0</v>
      </c>
      <c r="U186" s="55">
        <f t="shared" si="30"/>
        <v>0</v>
      </c>
      <c r="V186" s="25" t="b">
        <f>AND($L186="B",$C$6=Data!$G$24)</f>
        <v>0</v>
      </c>
      <c r="W186" s="25" t="b">
        <f>AND($L186="B",$C$6=Data!$G$23)</f>
        <v>0</v>
      </c>
      <c r="X186" s="55">
        <f t="shared" si="37"/>
        <v>0</v>
      </c>
      <c r="Y186" s="55">
        <f t="shared" si="31"/>
        <v>0</v>
      </c>
      <c r="Z186" s="25" t="b">
        <f>AND($L186="C",$C$7=Data!$G$24)</f>
        <v>0</v>
      </c>
      <c r="AA186" s="25" t="b">
        <f>AND($L186="C",$C$7=Data!$G$23)</f>
        <v>0</v>
      </c>
      <c r="AB186" s="55">
        <f t="shared" si="38"/>
        <v>0</v>
      </c>
      <c r="AC186" s="55">
        <f t="shared" si="32"/>
        <v>0</v>
      </c>
      <c r="AE186" s="55">
        <f t="shared" si="39"/>
        <v>0</v>
      </c>
      <c r="AG186" s="125" t="b">
        <f>OR(AND($C$5=Data!$G$24,K186="A"),AND($C$6=Data!$G$24,K186="B"),AND($C$7=Data!$G$24,K186="C"))*COUNTIFS(B:B,B186,K:K,K186,B:B,"&lt;&gt;"&amp;"",C:C,"&lt;&gt;"&amp;"")&gt;1</f>
        <v>0</v>
      </c>
      <c r="AH186" s="125" t="b">
        <f t="shared" si="40"/>
        <v>0</v>
      </c>
      <c r="AI186" s="55">
        <f t="shared" si="41"/>
        <v>0</v>
      </c>
    </row>
    <row r="187" spans="1:35" ht="30.75" customHeight="1" x14ac:dyDescent="0.25">
      <c r="A187" s="57"/>
      <c r="B187" s="57"/>
      <c r="C187" s="59"/>
      <c r="D187" s="119"/>
      <c r="E187" s="43"/>
      <c r="F187" s="43"/>
      <c r="G187" s="58"/>
      <c r="H187" s="123"/>
      <c r="I187" s="132"/>
      <c r="J187" s="135">
        <f t="shared" si="33"/>
        <v>0</v>
      </c>
      <c r="K187" s="64" t="str">
        <f t="shared" si="28"/>
        <v>0</v>
      </c>
      <c r="L187" s="65" t="str">
        <f t="shared" si="29"/>
        <v>0</v>
      </c>
      <c r="M187" s="55">
        <f>SUMIFS($J:$J,$C:$C,Data!$B$6,$B:$B,$B187)</f>
        <v>0</v>
      </c>
      <c r="N187" s="55">
        <f>SUMIFS($J:$J,$C:$C,Data!$B$7,$B:$B,$B187)</f>
        <v>0</v>
      </c>
      <c r="O187" s="55">
        <f>SUMIFS($J:$J,$C:$C,Data!$B$8,$B:$B,$B187)</f>
        <v>0</v>
      </c>
      <c r="P187" s="55">
        <f t="shared" si="34"/>
        <v>0</v>
      </c>
      <c r="Q187" s="55">
        <f t="shared" si="35"/>
        <v>0</v>
      </c>
      <c r="R187" s="25" t="b">
        <f>AND($L187="A",$C$5=Data!$G$24)</f>
        <v>0</v>
      </c>
      <c r="S187" s="25" t="b">
        <f>AND($L187="A",$C$5=Data!$G$23)</f>
        <v>0</v>
      </c>
      <c r="T187" s="55">
        <f t="shared" si="36"/>
        <v>0</v>
      </c>
      <c r="U187" s="55">
        <f t="shared" si="30"/>
        <v>0</v>
      </c>
      <c r="V187" s="25" t="b">
        <f>AND($L187="B",$C$6=Data!$G$24)</f>
        <v>0</v>
      </c>
      <c r="W187" s="25" t="b">
        <f>AND($L187="B",$C$6=Data!$G$23)</f>
        <v>0</v>
      </c>
      <c r="X187" s="55">
        <f t="shared" si="37"/>
        <v>0</v>
      </c>
      <c r="Y187" s="55">
        <f t="shared" si="31"/>
        <v>0</v>
      </c>
      <c r="Z187" s="25" t="b">
        <f>AND($L187="C",$C$7=Data!$G$24)</f>
        <v>0</v>
      </c>
      <c r="AA187" s="25" t="b">
        <f>AND($L187="C",$C$7=Data!$G$23)</f>
        <v>0</v>
      </c>
      <c r="AB187" s="55">
        <f t="shared" si="38"/>
        <v>0</v>
      </c>
      <c r="AC187" s="55">
        <f t="shared" si="32"/>
        <v>0</v>
      </c>
      <c r="AE187" s="55">
        <f t="shared" si="39"/>
        <v>0</v>
      </c>
      <c r="AG187" s="125" t="b">
        <f>OR(AND($C$5=Data!$G$24,K187="A"),AND($C$6=Data!$G$24,K187="B"),AND($C$7=Data!$G$24,K187="C"))*COUNTIFS(B:B,B187,K:K,K187,B:B,"&lt;&gt;"&amp;"",C:C,"&lt;&gt;"&amp;"")&gt;1</f>
        <v>0</v>
      </c>
      <c r="AH187" s="125" t="b">
        <f t="shared" si="40"/>
        <v>0</v>
      </c>
      <c r="AI187" s="55">
        <f t="shared" si="41"/>
        <v>0</v>
      </c>
    </row>
    <row r="188" spans="1:35" ht="30.75" customHeight="1" x14ac:dyDescent="0.25">
      <c r="A188" s="57"/>
      <c r="B188" s="57"/>
      <c r="C188" s="59"/>
      <c r="D188" s="119"/>
      <c r="E188" s="43"/>
      <c r="F188" s="43"/>
      <c r="G188" s="58"/>
      <c r="H188" s="123"/>
      <c r="I188" s="132"/>
      <c r="J188" s="135">
        <f t="shared" si="33"/>
        <v>0</v>
      </c>
      <c r="K188" s="64" t="str">
        <f t="shared" si="28"/>
        <v>0</v>
      </c>
      <c r="L188" s="65" t="str">
        <f t="shared" si="29"/>
        <v>0</v>
      </c>
      <c r="M188" s="55">
        <f>SUMIFS($J:$J,$C:$C,Data!$B$6,$B:$B,$B188)</f>
        <v>0</v>
      </c>
      <c r="N188" s="55">
        <f>SUMIFS($J:$J,$C:$C,Data!$B$7,$B:$B,$B188)</f>
        <v>0</v>
      </c>
      <c r="O188" s="55">
        <f>SUMIFS($J:$J,$C:$C,Data!$B$8,$B:$B,$B188)</f>
        <v>0</v>
      </c>
      <c r="P188" s="55">
        <f t="shared" si="34"/>
        <v>0</v>
      </c>
      <c r="Q188" s="55">
        <f t="shared" si="35"/>
        <v>0</v>
      </c>
      <c r="R188" s="25" t="b">
        <f>AND($L188="A",$C$5=Data!$G$24)</f>
        <v>0</v>
      </c>
      <c r="S188" s="25" t="b">
        <f>AND($L188="A",$C$5=Data!$G$23)</f>
        <v>0</v>
      </c>
      <c r="T188" s="55">
        <f t="shared" si="36"/>
        <v>0</v>
      </c>
      <c r="U188" s="55">
        <f t="shared" si="30"/>
        <v>0</v>
      </c>
      <c r="V188" s="25" t="b">
        <f>AND($L188="B",$C$6=Data!$G$24)</f>
        <v>0</v>
      </c>
      <c r="W188" s="25" t="b">
        <f>AND($L188="B",$C$6=Data!$G$23)</f>
        <v>0</v>
      </c>
      <c r="X188" s="55">
        <f t="shared" si="37"/>
        <v>0</v>
      </c>
      <c r="Y188" s="55">
        <f t="shared" si="31"/>
        <v>0</v>
      </c>
      <c r="Z188" s="25" t="b">
        <f>AND($L188="C",$C$7=Data!$G$24)</f>
        <v>0</v>
      </c>
      <c r="AA188" s="25" t="b">
        <f>AND($L188="C",$C$7=Data!$G$23)</f>
        <v>0</v>
      </c>
      <c r="AB188" s="55">
        <f t="shared" si="38"/>
        <v>0</v>
      </c>
      <c r="AC188" s="55">
        <f t="shared" si="32"/>
        <v>0</v>
      </c>
      <c r="AE188" s="55">
        <f t="shared" si="39"/>
        <v>0</v>
      </c>
      <c r="AG188" s="125" t="b">
        <f>OR(AND($C$5=Data!$G$24,K188="A"),AND($C$6=Data!$G$24,K188="B"),AND($C$7=Data!$G$24,K188="C"))*COUNTIFS(B:B,B188,K:K,K188,B:B,"&lt;&gt;"&amp;"",C:C,"&lt;&gt;"&amp;"")&gt;1</f>
        <v>0</v>
      </c>
      <c r="AH188" s="125" t="b">
        <f t="shared" si="40"/>
        <v>0</v>
      </c>
      <c r="AI188" s="55">
        <f t="shared" si="41"/>
        <v>0</v>
      </c>
    </row>
    <row r="189" spans="1:35" ht="30.75" customHeight="1" x14ac:dyDescent="0.25">
      <c r="A189" s="57"/>
      <c r="B189" s="57"/>
      <c r="C189" s="59"/>
      <c r="D189" s="119"/>
      <c r="E189" s="43"/>
      <c r="F189" s="43"/>
      <c r="G189" s="58"/>
      <c r="H189" s="123"/>
      <c r="I189" s="132"/>
      <c r="J189" s="135">
        <f t="shared" si="33"/>
        <v>0</v>
      </c>
      <c r="K189" s="64" t="str">
        <f t="shared" si="28"/>
        <v>0</v>
      </c>
      <c r="L189" s="65" t="str">
        <f t="shared" si="29"/>
        <v>0</v>
      </c>
      <c r="M189" s="55">
        <f>SUMIFS($J:$J,$C:$C,Data!$B$6,$B:$B,$B189)</f>
        <v>0</v>
      </c>
      <c r="N189" s="55">
        <f>SUMIFS($J:$J,$C:$C,Data!$B$7,$B:$B,$B189)</f>
        <v>0</v>
      </c>
      <c r="O189" s="55">
        <f>SUMIFS($J:$J,$C:$C,Data!$B$8,$B:$B,$B189)</f>
        <v>0</v>
      </c>
      <c r="P189" s="55">
        <f t="shared" si="34"/>
        <v>0</v>
      </c>
      <c r="Q189" s="55">
        <f t="shared" si="35"/>
        <v>0</v>
      </c>
      <c r="R189" s="25" t="b">
        <f>AND($L189="A",$C$5=Data!$G$24)</f>
        <v>0</v>
      </c>
      <c r="S189" s="25" t="b">
        <f>AND($L189="A",$C$5=Data!$G$23)</f>
        <v>0</v>
      </c>
      <c r="T189" s="55">
        <f t="shared" si="36"/>
        <v>0</v>
      </c>
      <c r="U189" s="55">
        <f t="shared" si="30"/>
        <v>0</v>
      </c>
      <c r="V189" s="25" t="b">
        <f>AND($L189="B",$C$6=Data!$G$24)</f>
        <v>0</v>
      </c>
      <c r="W189" s="25" t="b">
        <f>AND($L189="B",$C$6=Data!$G$23)</f>
        <v>0</v>
      </c>
      <c r="X189" s="55">
        <f t="shared" si="37"/>
        <v>0</v>
      </c>
      <c r="Y189" s="55">
        <f t="shared" si="31"/>
        <v>0</v>
      </c>
      <c r="Z189" s="25" t="b">
        <f>AND($L189="C",$C$7=Data!$G$24)</f>
        <v>0</v>
      </c>
      <c r="AA189" s="25" t="b">
        <f>AND($L189="C",$C$7=Data!$G$23)</f>
        <v>0</v>
      </c>
      <c r="AB189" s="55">
        <f t="shared" si="38"/>
        <v>0</v>
      </c>
      <c r="AC189" s="55">
        <f t="shared" si="32"/>
        <v>0</v>
      </c>
      <c r="AE189" s="55">
        <f t="shared" si="39"/>
        <v>0</v>
      </c>
      <c r="AG189" s="125" t="b">
        <f>OR(AND($C$5=Data!$G$24,K189="A"),AND($C$6=Data!$G$24,K189="B"),AND($C$7=Data!$G$24,K189="C"))*COUNTIFS(B:B,B189,K:K,K189,B:B,"&lt;&gt;"&amp;"",C:C,"&lt;&gt;"&amp;"")&gt;1</f>
        <v>0</v>
      </c>
      <c r="AH189" s="125" t="b">
        <f t="shared" si="40"/>
        <v>0</v>
      </c>
      <c r="AI189" s="55">
        <f t="shared" si="41"/>
        <v>0</v>
      </c>
    </row>
    <row r="190" spans="1:35" ht="30.75" customHeight="1" x14ac:dyDescent="0.25">
      <c r="A190" s="57"/>
      <c r="B190" s="57"/>
      <c r="C190" s="59"/>
      <c r="D190" s="119"/>
      <c r="E190" s="43"/>
      <c r="F190" s="43"/>
      <c r="G190" s="58"/>
      <c r="H190" s="123"/>
      <c r="I190" s="132"/>
      <c r="J190" s="135">
        <f t="shared" si="33"/>
        <v>0</v>
      </c>
      <c r="K190" s="64" t="str">
        <f t="shared" si="28"/>
        <v>0</v>
      </c>
      <c r="L190" s="65" t="str">
        <f t="shared" si="29"/>
        <v>0</v>
      </c>
      <c r="M190" s="55">
        <f>SUMIFS($J:$J,$C:$C,Data!$B$6,$B:$B,$B190)</f>
        <v>0</v>
      </c>
      <c r="N190" s="55">
        <f>SUMIFS($J:$J,$C:$C,Data!$B$7,$B:$B,$B190)</f>
        <v>0</v>
      </c>
      <c r="O190" s="55">
        <f>SUMIFS($J:$J,$C:$C,Data!$B$8,$B:$B,$B190)</f>
        <v>0</v>
      </c>
      <c r="P190" s="55">
        <f t="shared" si="34"/>
        <v>0</v>
      </c>
      <c r="Q190" s="55">
        <f t="shared" si="35"/>
        <v>0</v>
      </c>
      <c r="R190" s="25" t="b">
        <f>AND($L190="A",$C$5=Data!$G$24)</f>
        <v>0</v>
      </c>
      <c r="S190" s="25" t="b">
        <f>AND($L190="A",$C$5=Data!$G$23)</f>
        <v>0</v>
      </c>
      <c r="T190" s="55">
        <f t="shared" si="36"/>
        <v>0</v>
      </c>
      <c r="U190" s="55">
        <f t="shared" si="30"/>
        <v>0</v>
      </c>
      <c r="V190" s="25" t="b">
        <f>AND($L190="B",$C$6=Data!$G$24)</f>
        <v>0</v>
      </c>
      <c r="W190" s="25" t="b">
        <f>AND($L190="B",$C$6=Data!$G$23)</f>
        <v>0</v>
      </c>
      <c r="X190" s="55">
        <f t="shared" si="37"/>
        <v>0</v>
      </c>
      <c r="Y190" s="55">
        <f t="shared" si="31"/>
        <v>0</v>
      </c>
      <c r="Z190" s="25" t="b">
        <f>AND($L190="C",$C$7=Data!$G$24)</f>
        <v>0</v>
      </c>
      <c r="AA190" s="25" t="b">
        <f>AND($L190="C",$C$7=Data!$G$23)</f>
        <v>0</v>
      </c>
      <c r="AB190" s="55">
        <f t="shared" si="38"/>
        <v>0</v>
      </c>
      <c r="AC190" s="55">
        <f t="shared" si="32"/>
        <v>0</v>
      </c>
      <c r="AE190" s="55">
        <f t="shared" si="39"/>
        <v>0</v>
      </c>
      <c r="AG190" s="125" t="b">
        <f>OR(AND($C$5=Data!$G$24,K190="A"),AND($C$6=Data!$G$24,K190="B"),AND($C$7=Data!$G$24,K190="C"))*COUNTIFS(B:B,B190,K:K,K190,B:B,"&lt;&gt;"&amp;"",C:C,"&lt;&gt;"&amp;"")&gt;1</f>
        <v>0</v>
      </c>
      <c r="AH190" s="125" t="b">
        <f t="shared" si="40"/>
        <v>0</v>
      </c>
      <c r="AI190" s="55">
        <f t="shared" si="41"/>
        <v>0</v>
      </c>
    </row>
    <row r="191" spans="1:35" ht="30.75" customHeight="1" x14ac:dyDescent="0.25">
      <c r="A191" s="57"/>
      <c r="B191" s="57"/>
      <c r="C191" s="59"/>
      <c r="D191" s="119"/>
      <c r="E191" s="43"/>
      <c r="F191" s="43"/>
      <c r="G191" s="58"/>
      <c r="H191" s="123"/>
      <c r="I191" s="132"/>
      <c r="J191" s="135">
        <f t="shared" si="33"/>
        <v>0</v>
      </c>
      <c r="K191" s="64" t="str">
        <f t="shared" si="28"/>
        <v>0</v>
      </c>
      <c r="L191" s="65" t="str">
        <f t="shared" si="29"/>
        <v>0</v>
      </c>
      <c r="M191" s="55">
        <f>SUMIFS($J:$J,$C:$C,Data!$B$6,$B:$B,$B191)</f>
        <v>0</v>
      </c>
      <c r="N191" s="55">
        <f>SUMIFS($J:$J,$C:$C,Data!$B$7,$B:$B,$B191)</f>
        <v>0</v>
      </c>
      <c r="O191" s="55">
        <f>SUMIFS($J:$J,$C:$C,Data!$B$8,$B:$B,$B191)</f>
        <v>0</v>
      </c>
      <c r="P191" s="55">
        <f t="shared" si="34"/>
        <v>0</v>
      </c>
      <c r="Q191" s="55">
        <f t="shared" si="35"/>
        <v>0</v>
      </c>
      <c r="R191" s="25" t="b">
        <f>AND($L191="A",$C$5=Data!$G$24)</f>
        <v>0</v>
      </c>
      <c r="S191" s="25" t="b">
        <f>AND($L191="A",$C$5=Data!$G$23)</f>
        <v>0</v>
      </c>
      <c r="T191" s="55">
        <f t="shared" si="36"/>
        <v>0</v>
      </c>
      <c r="U191" s="55">
        <f t="shared" si="30"/>
        <v>0</v>
      </c>
      <c r="V191" s="25" t="b">
        <f>AND($L191="B",$C$6=Data!$G$24)</f>
        <v>0</v>
      </c>
      <c r="W191" s="25" t="b">
        <f>AND($L191="B",$C$6=Data!$G$23)</f>
        <v>0</v>
      </c>
      <c r="X191" s="55">
        <f t="shared" si="37"/>
        <v>0</v>
      </c>
      <c r="Y191" s="55">
        <f t="shared" si="31"/>
        <v>0</v>
      </c>
      <c r="Z191" s="25" t="b">
        <f>AND($L191="C",$C$7=Data!$G$24)</f>
        <v>0</v>
      </c>
      <c r="AA191" s="25" t="b">
        <f>AND($L191="C",$C$7=Data!$G$23)</f>
        <v>0</v>
      </c>
      <c r="AB191" s="55">
        <f t="shared" si="38"/>
        <v>0</v>
      </c>
      <c r="AC191" s="55">
        <f t="shared" si="32"/>
        <v>0</v>
      </c>
      <c r="AE191" s="55">
        <f t="shared" si="39"/>
        <v>0</v>
      </c>
      <c r="AG191" s="125" t="b">
        <f>OR(AND($C$5=Data!$G$24,K191="A"),AND($C$6=Data!$G$24,K191="B"),AND($C$7=Data!$G$24,K191="C"))*COUNTIFS(B:B,B191,K:K,K191,B:B,"&lt;&gt;"&amp;"",C:C,"&lt;&gt;"&amp;"")&gt;1</f>
        <v>0</v>
      </c>
      <c r="AH191" s="125" t="b">
        <f t="shared" si="40"/>
        <v>0</v>
      </c>
      <c r="AI191" s="55">
        <f t="shared" si="41"/>
        <v>0</v>
      </c>
    </row>
    <row r="192" spans="1:35" ht="30.75" customHeight="1" x14ac:dyDescent="0.25">
      <c r="A192" s="57"/>
      <c r="B192" s="57"/>
      <c r="C192" s="59"/>
      <c r="D192" s="119"/>
      <c r="E192" s="43"/>
      <c r="F192" s="43"/>
      <c r="G192" s="58"/>
      <c r="H192" s="123"/>
      <c r="I192" s="132"/>
      <c r="J192" s="135">
        <f t="shared" si="33"/>
        <v>0</v>
      </c>
      <c r="K192" s="64" t="str">
        <f t="shared" si="28"/>
        <v>0</v>
      </c>
      <c r="L192" s="65" t="str">
        <f t="shared" si="29"/>
        <v>0</v>
      </c>
      <c r="M192" s="55">
        <f>SUMIFS($J:$J,$C:$C,Data!$B$6,$B:$B,$B192)</f>
        <v>0</v>
      </c>
      <c r="N192" s="55">
        <f>SUMIFS($J:$J,$C:$C,Data!$B$7,$B:$B,$B192)</f>
        <v>0</v>
      </c>
      <c r="O192" s="55">
        <f>SUMIFS($J:$J,$C:$C,Data!$B$8,$B:$B,$B192)</f>
        <v>0</v>
      </c>
      <c r="P192" s="55">
        <f t="shared" si="34"/>
        <v>0</v>
      </c>
      <c r="Q192" s="55">
        <f t="shared" si="35"/>
        <v>0</v>
      </c>
      <c r="R192" s="25" t="b">
        <f>AND($L192="A",$C$5=Data!$G$24)</f>
        <v>0</v>
      </c>
      <c r="S192" s="25" t="b">
        <f>AND($L192="A",$C$5=Data!$G$23)</f>
        <v>0</v>
      </c>
      <c r="T192" s="55">
        <f t="shared" si="36"/>
        <v>0</v>
      </c>
      <c r="U192" s="55">
        <f t="shared" si="30"/>
        <v>0</v>
      </c>
      <c r="V192" s="25" t="b">
        <f>AND($L192="B",$C$6=Data!$G$24)</f>
        <v>0</v>
      </c>
      <c r="W192" s="25" t="b">
        <f>AND($L192="B",$C$6=Data!$G$23)</f>
        <v>0</v>
      </c>
      <c r="X192" s="55">
        <f t="shared" si="37"/>
        <v>0</v>
      </c>
      <c r="Y192" s="55">
        <f t="shared" si="31"/>
        <v>0</v>
      </c>
      <c r="Z192" s="25" t="b">
        <f>AND($L192="C",$C$7=Data!$G$24)</f>
        <v>0</v>
      </c>
      <c r="AA192" s="25" t="b">
        <f>AND($L192="C",$C$7=Data!$G$23)</f>
        <v>0</v>
      </c>
      <c r="AB192" s="55">
        <f t="shared" si="38"/>
        <v>0</v>
      </c>
      <c r="AC192" s="55">
        <f t="shared" si="32"/>
        <v>0</v>
      </c>
      <c r="AE192" s="55">
        <f t="shared" si="39"/>
        <v>0</v>
      </c>
      <c r="AG192" s="125" t="b">
        <f>OR(AND($C$5=Data!$G$24,K192="A"),AND($C$6=Data!$G$24,K192="B"),AND($C$7=Data!$G$24,K192="C"))*COUNTIFS(B:B,B192,K:K,K192,B:B,"&lt;&gt;"&amp;"",C:C,"&lt;&gt;"&amp;"")&gt;1</f>
        <v>0</v>
      </c>
      <c r="AH192" s="125" t="b">
        <f t="shared" si="40"/>
        <v>0</v>
      </c>
      <c r="AI192" s="55">
        <f t="shared" si="41"/>
        <v>0</v>
      </c>
    </row>
    <row r="193" spans="1:35" ht="30.75" customHeight="1" x14ac:dyDescent="0.25">
      <c r="A193" s="57"/>
      <c r="B193" s="57"/>
      <c r="C193" s="59"/>
      <c r="D193" s="119"/>
      <c r="E193" s="43"/>
      <c r="F193" s="43"/>
      <c r="G193" s="58"/>
      <c r="H193" s="123"/>
      <c r="I193" s="132"/>
      <c r="J193" s="135">
        <f t="shared" si="33"/>
        <v>0</v>
      </c>
      <c r="K193" s="64" t="str">
        <f t="shared" si="28"/>
        <v>0</v>
      </c>
      <c r="L193" s="65" t="str">
        <f t="shared" si="29"/>
        <v>0</v>
      </c>
      <c r="M193" s="55">
        <f>SUMIFS($J:$J,$C:$C,Data!$B$6,$B:$B,$B193)</f>
        <v>0</v>
      </c>
      <c r="N193" s="55">
        <f>SUMIFS($J:$J,$C:$C,Data!$B$7,$B:$B,$B193)</f>
        <v>0</v>
      </c>
      <c r="O193" s="55">
        <f>SUMIFS($J:$J,$C:$C,Data!$B$8,$B:$B,$B193)</f>
        <v>0</v>
      </c>
      <c r="P193" s="55">
        <f t="shared" si="34"/>
        <v>0</v>
      </c>
      <c r="Q193" s="55">
        <f t="shared" si="35"/>
        <v>0</v>
      </c>
      <c r="R193" s="25" t="b">
        <f>AND($L193="A",$C$5=Data!$G$24)</f>
        <v>0</v>
      </c>
      <c r="S193" s="25" t="b">
        <f>AND($L193="A",$C$5=Data!$G$23)</f>
        <v>0</v>
      </c>
      <c r="T193" s="55">
        <f t="shared" si="36"/>
        <v>0</v>
      </c>
      <c r="U193" s="55">
        <f t="shared" si="30"/>
        <v>0</v>
      </c>
      <c r="V193" s="25" t="b">
        <f>AND($L193="B",$C$6=Data!$G$24)</f>
        <v>0</v>
      </c>
      <c r="W193" s="25" t="b">
        <f>AND($L193="B",$C$6=Data!$G$23)</f>
        <v>0</v>
      </c>
      <c r="X193" s="55">
        <f t="shared" si="37"/>
        <v>0</v>
      </c>
      <c r="Y193" s="55">
        <f t="shared" si="31"/>
        <v>0</v>
      </c>
      <c r="Z193" s="25" t="b">
        <f>AND($L193="C",$C$7=Data!$G$24)</f>
        <v>0</v>
      </c>
      <c r="AA193" s="25" t="b">
        <f>AND($L193="C",$C$7=Data!$G$23)</f>
        <v>0</v>
      </c>
      <c r="AB193" s="55">
        <f t="shared" si="38"/>
        <v>0</v>
      </c>
      <c r="AC193" s="55">
        <f t="shared" si="32"/>
        <v>0</v>
      </c>
      <c r="AE193" s="55">
        <f t="shared" si="39"/>
        <v>0</v>
      </c>
      <c r="AG193" s="125" t="b">
        <f>OR(AND($C$5=Data!$G$24,K193="A"),AND($C$6=Data!$G$24,K193="B"),AND($C$7=Data!$G$24,K193="C"))*COUNTIFS(B:B,B193,K:K,K193,B:B,"&lt;&gt;"&amp;"",C:C,"&lt;&gt;"&amp;"")&gt;1</f>
        <v>0</v>
      </c>
      <c r="AH193" s="125" t="b">
        <f t="shared" si="40"/>
        <v>0</v>
      </c>
      <c r="AI193" s="55">
        <f t="shared" si="41"/>
        <v>0</v>
      </c>
    </row>
    <row r="194" spans="1:35" ht="30.75" customHeight="1" x14ac:dyDescent="0.25">
      <c r="A194" s="57"/>
      <c r="B194" s="57"/>
      <c r="C194" s="59"/>
      <c r="D194" s="119"/>
      <c r="E194" s="43"/>
      <c r="F194" s="43"/>
      <c r="G194" s="58"/>
      <c r="H194" s="123"/>
      <c r="I194" s="132"/>
      <c r="J194" s="135">
        <f t="shared" si="33"/>
        <v>0</v>
      </c>
      <c r="K194" s="64" t="str">
        <f t="shared" si="28"/>
        <v>0</v>
      </c>
      <c r="L194" s="65" t="str">
        <f t="shared" si="29"/>
        <v>0</v>
      </c>
      <c r="M194" s="55">
        <f>SUMIFS($J:$J,$C:$C,Data!$B$6,$B:$B,$B194)</f>
        <v>0</v>
      </c>
      <c r="N194" s="55">
        <f>SUMIFS($J:$J,$C:$C,Data!$B$7,$B:$B,$B194)</f>
        <v>0</v>
      </c>
      <c r="O194" s="55">
        <f>SUMIFS($J:$J,$C:$C,Data!$B$8,$B:$B,$B194)</f>
        <v>0</v>
      </c>
      <c r="P194" s="55">
        <f t="shared" si="34"/>
        <v>0</v>
      </c>
      <c r="Q194" s="55">
        <f t="shared" si="35"/>
        <v>0</v>
      </c>
      <c r="R194" s="25" t="b">
        <f>AND($L194="A",$C$5=Data!$G$24)</f>
        <v>0</v>
      </c>
      <c r="S194" s="25" t="b">
        <f>AND($L194="A",$C$5=Data!$G$23)</f>
        <v>0</v>
      </c>
      <c r="T194" s="55">
        <f t="shared" si="36"/>
        <v>0</v>
      </c>
      <c r="U194" s="55">
        <f t="shared" si="30"/>
        <v>0</v>
      </c>
      <c r="V194" s="25" t="b">
        <f>AND($L194="B",$C$6=Data!$G$24)</f>
        <v>0</v>
      </c>
      <c r="W194" s="25" t="b">
        <f>AND($L194="B",$C$6=Data!$G$23)</f>
        <v>0</v>
      </c>
      <c r="X194" s="55">
        <f t="shared" si="37"/>
        <v>0</v>
      </c>
      <c r="Y194" s="55">
        <f t="shared" si="31"/>
        <v>0</v>
      </c>
      <c r="Z194" s="25" t="b">
        <f>AND($L194="C",$C$7=Data!$G$24)</f>
        <v>0</v>
      </c>
      <c r="AA194" s="25" t="b">
        <f>AND($L194="C",$C$7=Data!$G$23)</f>
        <v>0</v>
      </c>
      <c r="AB194" s="55">
        <f t="shared" si="38"/>
        <v>0</v>
      </c>
      <c r="AC194" s="55">
        <f t="shared" si="32"/>
        <v>0</v>
      </c>
      <c r="AE194" s="55">
        <f t="shared" si="39"/>
        <v>0</v>
      </c>
      <c r="AG194" s="125" t="b">
        <f>OR(AND($C$5=Data!$G$24,K194="A"),AND($C$6=Data!$G$24,K194="B"),AND($C$7=Data!$G$24,K194="C"))*COUNTIFS(B:B,B194,K:K,K194,B:B,"&lt;&gt;"&amp;"",C:C,"&lt;&gt;"&amp;"")&gt;1</f>
        <v>0</v>
      </c>
      <c r="AH194" s="125" t="b">
        <f t="shared" si="40"/>
        <v>0</v>
      </c>
      <c r="AI194" s="55">
        <f t="shared" si="41"/>
        <v>0</v>
      </c>
    </row>
    <row r="195" spans="1:35" ht="30.75" customHeight="1" x14ac:dyDescent="0.25">
      <c r="A195" s="57"/>
      <c r="B195" s="57"/>
      <c r="C195" s="59"/>
      <c r="D195" s="119"/>
      <c r="E195" s="43"/>
      <c r="F195" s="43"/>
      <c r="G195" s="58"/>
      <c r="H195" s="123"/>
      <c r="I195" s="132"/>
      <c r="J195" s="135">
        <f t="shared" si="33"/>
        <v>0</v>
      </c>
      <c r="K195" s="64" t="str">
        <f t="shared" si="28"/>
        <v>0</v>
      </c>
      <c r="L195" s="65" t="str">
        <f t="shared" si="29"/>
        <v>0</v>
      </c>
      <c r="M195" s="55">
        <f>SUMIFS($J:$J,$C:$C,Data!$B$6,$B:$B,$B195)</f>
        <v>0</v>
      </c>
      <c r="N195" s="55">
        <f>SUMIFS($J:$J,$C:$C,Data!$B$7,$B:$B,$B195)</f>
        <v>0</v>
      </c>
      <c r="O195" s="55">
        <f>SUMIFS($J:$J,$C:$C,Data!$B$8,$B:$B,$B195)</f>
        <v>0</v>
      </c>
      <c r="P195" s="55">
        <f t="shared" si="34"/>
        <v>0</v>
      </c>
      <c r="Q195" s="55">
        <f t="shared" si="35"/>
        <v>0</v>
      </c>
      <c r="R195" s="25" t="b">
        <f>AND($L195="A",$C$5=Data!$G$24)</f>
        <v>0</v>
      </c>
      <c r="S195" s="25" t="b">
        <f>AND($L195="A",$C$5=Data!$G$23)</f>
        <v>0</v>
      </c>
      <c r="T195" s="55">
        <f t="shared" si="36"/>
        <v>0</v>
      </c>
      <c r="U195" s="55">
        <f t="shared" si="30"/>
        <v>0</v>
      </c>
      <c r="V195" s="25" t="b">
        <f>AND($L195="B",$C$6=Data!$G$24)</f>
        <v>0</v>
      </c>
      <c r="W195" s="25" t="b">
        <f>AND($L195="B",$C$6=Data!$G$23)</f>
        <v>0</v>
      </c>
      <c r="X195" s="55">
        <f t="shared" si="37"/>
        <v>0</v>
      </c>
      <c r="Y195" s="55">
        <f t="shared" si="31"/>
        <v>0</v>
      </c>
      <c r="Z195" s="25" t="b">
        <f>AND($L195="C",$C$7=Data!$G$24)</f>
        <v>0</v>
      </c>
      <c r="AA195" s="25" t="b">
        <f>AND($L195="C",$C$7=Data!$G$23)</f>
        <v>0</v>
      </c>
      <c r="AB195" s="55">
        <f t="shared" si="38"/>
        <v>0</v>
      </c>
      <c r="AC195" s="55">
        <f t="shared" si="32"/>
        <v>0</v>
      </c>
      <c r="AE195" s="55">
        <f t="shared" si="39"/>
        <v>0</v>
      </c>
      <c r="AG195" s="125" t="b">
        <f>OR(AND($C$5=Data!$G$24,K195="A"),AND($C$6=Data!$G$24,K195="B"),AND($C$7=Data!$G$24,K195="C"))*COUNTIFS(B:B,B195,K:K,K195,B:B,"&lt;&gt;"&amp;"",C:C,"&lt;&gt;"&amp;"")&gt;1</f>
        <v>0</v>
      </c>
      <c r="AH195" s="125" t="b">
        <f t="shared" si="40"/>
        <v>0</v>
      </c>
      <c r="AI195" s="55">
        <f t="shared" si="41"/>
        <v>0</v>
      </c>
    </row>
    <row r="196" spans="1:35" ht="30.75" customHeight="1" x14ac:dyDescent="0.25">
      <c r="A196" s="57"/>
      <c r="B196" s="57"/>
      <c r="C196" s="59"/>
      <c r="D196" s="119"/>
      <c r="E196" s="43"/>
      <c r="F196" s="43"/>
      <c r="G196" s="58"/>
      <c r="H196" s="123"/>
      <c r="I196" s="132"/>
      <c r="J196" s="135">
        <f t="shared" si="33"/>
        <v>0</v>
      </c>
      <c r="K196" s="64" t="str">
        <f t="shared" si="28"/>
        <v>0</v>
      </c>
      <c r="L196" s="65" t="str">
        <f t="shared" si="29"/>
        <v>0</v>
      </c>
      <c r="M196" s="55">
        <f>SUMIFS($J:$J,$C:$C,Data!$B$6,$B:$B,$B196)</f>
        <v>0</v>
      </c>
      <c r="N196" s="55">
        <f>SUMIFS($J:$J,$C:$C,Data!$B$7,$B:$B,$B196)</f>
        <v>0</v>
      </c>
      <c r="O196" s="55">
        <f>SUMIFS($J:$J,$C:$C,Data!$B$8,$B:$B,$B196)</f>
        <v>0</v>
      </c>
      <c r="P196" s="55">
        <f t="shared" si="34"/>
        <v>0</v>
      </c>
      <c r="Q196" s="55">
        <f t="shared" si="35"/>
        <v>0</v>
      </c>
      <c r="R196" s="25" t="b">
        <f>AND($L196="A",$C$5=Data!$G$24)</f>
        <v>0</v>
      </c>
      <c r="S196" s="25" t="b">
        <f>AND($L196="A",$C$5=Data!$G$23)</f>
        <v>0</v>
      </c>
      <c r="T196" s="55">
        <f t="shared" si="36"/>
        <v>0</v>
      </c>
      <c r="U196" s="55">
        <f t="shared" si="30"/>
        <v>0</v>
      </c>
      <c r="V196" s="25" t="b">
        <f>AND($L196="B",$C$6=Data!$G$24)</f>
        <v>0</v>
      </c>
      <c r="W196" s="25" t="b">
        <f>AND($L196="B",$C$6=Data!$G$23)</f>
        <v>0</v>
      </c>
      <c r="X196" s="55">
        <f t="shared" si="37"/>
        <v>0</v>
      </c>
      <c r="Y196" s="55">
        <f t="shared" si="31"/>
        <v>0</v>
      </c>
      <c r="Z196" s="25" t="b">
        <f>AND($L196="C",$C$7=Data!$G$24)</f>
        <v>0</v>
      </c>
      <c r="AA196" s="25" t="b">
        <f>AND($L196="C",$C$7=Data!$G$23)</f>
        <v>0</v>
      </c>
      <c r="AB196" s="55">
        <f t="shared" si="38"/>
        <v>0</v>
      </c>
      <c r="AC196" s="55">
        <f t="shared" si="32"/>
        <v>0</v>
      </c>
      <c r="AE196" s="55">
        <f t="shared" si="39"/>
        <v>0</v>
      </c>
      <c r="AG196" s="125" t="b">
        <f>OR(AND($C$5=Data!$G$24,K196="A"),AND($C$6=Data!$G$24,K196="B"),AND($C$7=Data!$G$24,K196="C"))*COUNTIFS(B:B,B196,K:K,K196,B:B,"&lt;&gt;"&amp;"",C:C,"&lt;&gt;"&amp;"")&gt;1</f>
        <v>0</v>
      </c>
      <c r="AH196" s="125" t="b">
        <f t="shared" si="40"/>
        <v>0</v>
      </c>
      <c r="AI196" s="55">
        <f t="shared" si="41"/>
        <v>0</v>
      </c>
    </row>
    <row r="197" spans="1:35" ht="30.75" customHeight="1" x14ac:dyDescent="0.25">
      <c r="A197" s="57"/>
      <c r="B197" s="57"/>
      <c r="C197" s="59"/>
      <c r="D197" s="119"/>
      <c r="E197" s="43"/>
      <c r="F197" s="43"/>
      <c r="G197" s="58"/>
      <c r="H197" s="123"/>
      <c r="I197" s="132"/>
      <c r="J197" s="135">
        <f t="shared" si="33"/>
        <v>0</v>
      </c>
      <c r="K197" s="64" t="str">
        <f t="shared" si="28"/>
        <v>0</v>
      </c>
      <c r="L197" s="65" t="str">
        <f t="shared" si="29"/>
        <v>0</v>
      </c>
      <c r="M197" s="55">
        <f>SUMIFS($J:$J,$C:$C,Data!$B$6,$B:$B,$B197)</f>
        <v>0</v>
      </c>
      <c r="N197" s="55">
        <f>SUMIFS($J:$J,$C:$C,Data!$B$7,$B:$B,$B197)</f>
        <v>0</v>
      </c>
      <c r="O197" s="55">
        <f>SUMIFS($J:$J,$C:$C,Data!$B$8,$B:$B,$B197)</f>
        <v>0</v>
      </c>
      <c r="P197" s="55">
        <f t="shared" si="34"/>
        <v>0</v>
      </c>
      <c r="Q197" s="55">
        <f t="shared" si="35"/>
        <v>0</v>
      </c>
      <c r="R197" s="25" t="b">
        <f>AND($L197="A",$C$5=Data!$G$24)</f>
        <v>0</v>
      </c>
      <c r="S197" s="25" t="b">
        <f>AND($L197="A",$C$5=Data!$G$23)</f>
        <v>0</v>
      </c>
      <c r="T197" s="55">
        <f t="shared" si="36"/>
        <v>0</v>
      </c>
      <c r="U197" s="55">
        <f t="shared" si="30"/>
        <v>0</v>
      </c>
      <c r="V197" s="25" t="b">
        <f>AND($L197="B",$C$6=Data!$G$24)</f>
        <v>0</v>
      </c>
      <c r="W197" s="25" t="b">
        <f>AND($L197="B",$C$6=Data!$G$23)</f>
        <v>0</v>
      </c>
      <c r="X197" s="55">
        <f t="shared" si="37"/>
        <v>0</v>
      </c>
      <c r="Y197" s="55">
        <f t="shared" si="31"/>
        <v>0</v>
      </c>
      <c r="Z197" s="25" t="b">
        <f>AND($L197="C",$C$7=Data!$G$24)</f>
        <v>0</v>
      </c>
      <c r="AA197" s="25" t="b">
        <f>AND($L197="C",$C$7=Data!$G$23)</f>
        <v>0</v>
      </c>
      <c r="AB197" s="55">
        <f t="shared" si="38"/>
        <v>0</v>
      </c>
      <c r="AC197" s="55">
        <f t="shared" si="32"/>
        <v>0</v>
      </c>
      <c r="AE197" s="55">
        <f t="shared" si="39"/>
        <v>0</v>
      </c>
      <c r="AG197" s="125" t="b">
        <f>OR(AND($C$5=Data!$G$24,K197="A"),AND($C$6=Data!$G$24,K197="B"),AND($C$7=Data!$G$24,K197="C"))*COUNTIFS(B:B,B197,K:K,K197,B:B,"&lt;&gt;"&amp;"",C:C,"&lt;&gt;"&amp;"")&gt;1</f>
        <v>0</v>
      </c>
      <c r="AH197" s="125" t="b">
        <f t="shared" si="40"/>
        <v>0</v>
      </c>
      <c r="AI197" s="55">
        <f t="shared" si="41"/>
        <v>0</v>
      </c>
    </row>
    <row r="198" spans="1:35" ht="30.75" customHeight="1" x14ac:dyDescent="0.25">
      <c r="A198" s="57"/>
      <c r="B198" s="57"/>
      <c r="C198" s="59"/>
      <c r="D198" s="119"/>
      <c r="E198" s="43"/>
      <c r="F198" s="43"/>
      <c r="G198" s="58"/>
      <c r="H198" s="123"/>
      <c r="I198" s="132"/>
      <c r="J198" s="135">
        <f t="shared" si="33"/>
        <v>0</v>
      </c>
      <c r="K198" s="64" t="str">
        <f t="shared" si="28"/>
        <v>0</v>
      </c>
      <c r="L198" s="65" t="str">
        <f t="shared" si="29"/>
        <v>0</v>
      </c>
      <c r="M198" s="55">
        <f>SUMIFS($J:$J,$C:$C,Data!$B$6,$B:$B,$B198)</f>
        <v>0</v>
      </c>
      <c r="N198" s="55">
        <f>SUMIFS($J:$J,$C:$C,Data!$B$7,$B:$B,$B198)</f>
        <v>0</v>
      </c>
      <c r="O198" s="55">
        <f>SUMIFS($J:$J,$C:$C,Data!$B$8,$B:$B,$B198)</f>
        <v>0</v>
      </c>
      <c r="P198" s="55">
        <f t="shared" si="34"/>
        <v>0</v>
      </c>
      <c r="Q198" s="55">
        <f t="shared" si="35"/>
        <v>0</v>
      </c>
      <c r="R198" s="25" t="b">
        <f>AND($L198="A",$C$5=Data!$G$24)</f>
        <v>0</v>
      </c>
      <c r="S198" s="25" t="b">
        <f>AND($L198="A",$C$5=Data!$G$23)</f>
        <v>0</v>
      </c>
      <c r="T198" s="55">
        <f t="shared" si="36"/>
        <v>0</v>
      </c>
      <c r="U198" s="55">
        <f t="shared" si="30"/>
        <v>0</v>
      </c>
      <c r="V198" s="25" t="b">
        <f>AND($L198="B",$C$6=Data!$G$24)</f>
        <v>0</v>
      </c>
      <c r="W198" s="25" t="b">
        <f>AND($L198="B",$C$6=Data!$G$23)</f>
        <v>0</v>
      </c>
      <c r="X198" s="55">
        <f t="shared" si="37"/>
        <v>0</v>
      </c>
      <c r="Y198" s="55">
        <f t="shared" si="31"/>
        <v>0</v>
      </c>
      <c r="Z198" s="25" t="b">
        <f>AND($L198="C",$C$7=Data!$G$24)</f>
        <v>0</v>
      </c>
      <c r="AA198" s="25" t="b">
        <f>AND($L198="C",$C$7=Data!$G$23)</f>
        <v>0</v>
      </c>
      <c r="AB198" s="55">
        <f t="shared" si="38"/>
        <v>0</v>
      </c>
      <c r="AC198" s="55">
        <f t="shared" si="32"/>
        <v>0</v>
      </c>
      <c r="AE198" s="55">
        <f t="shared" si="39"/>
        <v>0</v>
      </c>
      <c r="AG198" s="125" t="b">
        <f>OR(AND($C$5=Data!$G$24,K198="A"),AND($C$6=Data!$G$24,K198="B"),AND($C$7=Data!$G$24,K198="C"))*COUNTIFS(B:B,B198,K:K,K198,B:B,"&lt;&gt;"&amp;"",C:C,"&lt;&gt;"&amp;"")&gt;1</f>
        <v>0</v>
      </c>
      <c r="AH198" s="125" t="b">
        <f t="shared" si="40"/>
        <v>0</v>
      </c>
      <c r="AI198" s="55">
        <f t="shared" si="41"/>
        <v>0</v>
      </c>
    </row>
    <row r="199" spans="1:35" ht="30.75" customHeight="1" x14ac:dyDescent="0.25">
      <c r="A199" s="57"/>
      <c r="B199" s="57"/>
      <c r="C199" s="59"/>
      <c r="D199" s="119"/>
      <c r="E199" s="43"/>
      <c r="F199" s="43"/>
      <c r="G199" s="58"/>
      <c r="H199" s="123"/>
      <c r="I199" s="132"/>
      <c r="J199" s="135">
        <f t="shared" si="33"/>
        <v>0</v>
      </c>
      <c r="K199" s="64" t="str">
        <f t="shared" si="28"/>
        <v>0</v>
      </c>
      <c r="L199" s="65" t="str">
        <f t="shared" si="29"/>
        <v>0</v>
      </c>
      <c r="M199" s="55">
        <f>SUMIFS($J:$J,$C:$C,Data!$B$6,$B:$B,$B199)</f>
        <v>0</v>
      </c>
      <c r="N199" s="55">
        <f>SUMIFS($J:$J,$C:$C,Data!$B$7,$B:$B,$B199)</f>
        <v>0</v>
      </c>
      <c r="O199" s="55">
        <f>SUMIFS($J:$J,$C:$C,Data!$B$8,$B:$B,$B199)</f>
        <v>0</v>
      </c>
      <c r="P199" s="55">
        <f t="shared" si="34"/>
        <v>0</v>
      </c>
      <c r="Q199" s="55">
        <f t="shared" si="35"/>
        <v>0</v>
      </c>
      <c r="R199" s="25" t="b">
        <f>AND($L199="A",$C$5=Data!$G$24)</f>
        <v>0</v>
      </c>
      <c r="S199" s="25" t="b">
        <f>AND($L199="A",$C$5=Data!$G$23)</f>
        <v>0</v>
      </c>
      <c r="T199" s="55">
        <f t="shared" si="36"/>
        <v>0</v>
      </c>
      <c r="U199" s="55">
        <f t="shared" si="30"/>
        <v>0</v>
      </c>
      <c r="V199" s="25" t="b">
        <f>AND($L199="B",$C$6=Data!$G$24)</f>
        <v>0</v>
      </c>
      <c r="W199" s="25" t="b">
        <f>AND($L199="B",$C$6=Data!$G$23)</f>
        <v>0</v>
      </c>
      <c r="X199" s="55">
        <f t="shared" si="37"/>
        <v>0</v>
      </c>
      <c r="Y199" s="55">
        <f t="shared" si="31"/>
        <v>0</v>
      </c>
      <c r="Z199" s="25" t="b">
        <f>AND($L199="C",$C$7=Data!$G$24)</f>
        <v>0</v>
      </c>
      <c r="AA199" s="25" t="b">
        <f>AND($L199="C",$C$7=Data!$G$23)</f>
        <v>0</v>
      </c>
      <c r="AB199" s="55">
        <f t="shared" si="38"/>
        <v>0</v>
      </c>
      <c r="AC199" s="55">
        <f t="shared" si="32"/>
        <v>0</v>
      </c>
      <c r="AE199" s="55">
        <f t="shared" si="39"/>
        <v>0</v>
      </c>
      <c r="AG199" s="125" t="b">
        <f>OR(AND($C$5=Data!$G$24,K199="A"),AND($C$6=Data!$G$24,K199="B"),AND($C$7=Data!$G$24,K199="C"))*COUNTIFS(B:B,B199,K:K,K199,B:B,"&lt;&gt;"&amp;"",C:C,"&lt;&gt;"&amp;"")&gt;1</f>
        <v>0</v>
      </c>
      <c r="AH199" s="125" t="b">
        <f t="shared" si="40"/>
        <v>0</v>
      </c>
      <c r="AI199" s="55">
        <f t="shared" si="41"/>
        <v>0</v>
      </c>
    </row>
    <row r="200" spans="1:35" ht="30.75" customHeight="1" x14ac:dyDescent="0.25">
      <c r="A200" s="57"/>
      <c r="B200" s="57"/>
      <c r="C200" s="59"/>
      <c r="D200" s="119"/>
      <c r="E200" s="43"/>
      <c r="F200" s="43"/>
      <c r="G200" s="58"/>
      <c r="H200" s="123"/>
      <c r="I200" s="132"/>
      <c r="J200" s="135">
        <f t="shared" si="33"/>
        <v>0</v>
      </c>
      <c r="K200" s="64" t="str">
        <f t="shared" si="28"/>
        <v>0</v>
      </c>
      <c r="L200" s="65" t="str">
        <f t="shared" si="29"/>
        <v>0</v>
      </c>
      <c r="M200" s="55">
        <f>SUMIFS($J:$J,$C:$C,Data!$B$6,$B:$B,$B200)</f>
        <v>0</v>
      </c>
      <c r="N200" s="55">
        <f>SUMIFS($J:$J,$C:$C,Data!$B$7,$B:$B,$B200)</f>
        <v>0</v>
      </c>
      <c r="O200" s="55">
        <f>SUMIFS($J:$J,$C:$C,Data!$B$8,$B:$B,$B200)</f>
        <v>0</v>
      </c>
      <c r="P200" s="55">
        <f t="shared" si="34"/>
        <v>0</v>
      </c>
      <c r="Q200" s="55">
        <f t="shared" si="35"/>
        <v>0</v>
      </c>
      <c r="R200" s="25" t="b">
        <f>AND($L200="A",$C$5=Data!$G$24)</f>
        <v>0</v>
      </c>
      <c r="S200" s="25" t="b">
        <f>AND($L200="A",$C$5=Data!$G$23)</f>
        <v>0</v>
      </c>
      <c r="T200" s="55">
        <f t="shared" si="36"/>
        <v>0</v>
      </c>
      <c r="U200" s="55">
        <f t="shared" si="30"/>
        <v>0</v>
      </c>
      <c r="V200" s="25" t="b">
        <f>AND($L200="B",$C$6=Data!$G$24)</f>
        <v>0</v>
      </c>
      <c r="W200" s="25" t="b">
        <f>AND($L200="B",$C$6=Data!$G$23)</f>
        <v>0</v>
      </c>
      <c r="X200" s="55">
        <f t="shared" si="37"/>
        <v>0</v>
      </c>
      <c r="Y200" s="55">
        <f t="shared" si="31"/>
        <v>0</v>
      </c>
      <c r="Z200" s="25" t="b">
        <f>AND($L200="C",$C$7=Data!$G$24)</f>
        <v>0</v>
      </c>
      <c r="AA200" s="25" t="b">
        <f>AND($L200="C",$C$7=Data!$G$23)</f>
        <v>0</v>
      </c>
      <c r="AB200" s="55">
        <f t="shared" si="38"/>
        <v>0</v>
      </c>
      <c r="AC200" s="55">
        <f t="shared" si="32"/>
        <v>0</v>
      </c>
      <c r="AE200" s="55">
        <f t="shared" si="39"/>
        <v>0</v>
      </c>
      <c r="AG200" s="125" t="b">
        <f>OR(AND($C$5=Data!$G$24,K200="A"),AND($C$6=Data!$G$24,K200="B"),AND($C$7=Data!$G$24,K200="C"))*COUNTIFS(B:B,B200,K:K,K200,B:B,"&lt;&gt;"&amp;"",C:C,"&lt;&gt;"&amp;"")&gt;1</f>
        <v>0</v>
      </c>
      <c r="AH200" s="125" t="b">
        <f t="shared" si="40"/>
        <v>0</v>
      </c>
      <c r="AI200" s="55">
        <f t="shared" si="41"/>
        <v>0</v>
      </c>
    </row>
    <row r="201" spans="1:35" ht="30.75" customHeight="1" x14ac:dyDescent="0.25">
      <c r="A201" s="57"/>
      <c r="B201" s="57"/>
      <c r="C201" s="59"/>
      <c r="D201" s="119"/>
      <c r="E201" s="43"/>
      <c r="F201" s="43"/>
      <c r="G201" s="58"/>
      <c r="H201" s="123"/>
      <c r="I201" s="132"/>
      <c r="J201" s="135">
        <f t="shared" si="33"/>
        <v>0</v>
      </c>
      <c r="K201" s="64" t="str">
        <f t="shared" si="28"/>
        <v>0</v>
      </c>
      <c r="L201" s="65" t="str">
        <f t="shared" si="29"/>
        <v>0</v>
      </c>
      <c r="M201" s="55">
        <f>SUMIFS($J:$J,$C:$C,Data!$B$6,$B:$B,$B201)</f>
        <v>0</v>
      </c>
      <c r="N201" s="55">
        <f>SUMIFS($J:$J,$C:$C,Data!$B$7,$B:$B,$B201)</f>
        <v>0</v>
      </c>
      <c r="O201" s="55">
        <f>SUMIFS($J:$J,$C:$C,Data!$B$8,$B:$B,$B201)</f>
        <v>0</v>
      </c>
      <c r="P201" s="55">
        <f t="shared" si="34"/>
        <v>0</v>
      </c>
      <c r="Q201" s="55">
        <f t="shared" si="35"/>
        <v>0</v>
      </c>
      <c r="R201" s="25" t="b">
        <f>AND($L201="A",$C$5=Data!$G$24)</f>
        <v>0</v>
      </c>
      <c r="S201" s="25" t="b">
        <f>AND($L201="A",$C$5=Data!$G$23)</f>
        <v>0</v>
      </c>
      <c r="T201" s="55">
        <f t="shared" si="36"/>
        <v>0</v>
      </c>
      <c r="U201" s="55">
        <f t="shared" si="30"/>
        <v>0</v>
      </c>
      <c r="V201" s="25" t="b">
        <f>AND($L201="B",$C$6=Data!$G$24)</f>
        <v>0</v>
      </c>
      <c r="W201" s="25" t="b">
        <f>AND($L201="B",$C$6=Data!$G$23)</f>
        <v>0</v>
      </c>
      <c r="X201" s="55">
        <f t="shared" si="37"/>
        <v>0</v>
      </c>
      <c r="Y201" s="55">
        <f t="shared" si="31"/>
        <v>0</v>
      </c>
      <c r="Z201" s="25" t="b">
        <f>AND($L201="C",$C$7=Data!$G$24)</f>
        <v>0</v>
      </c>
      <c r="AA201" s="25" t="b">
        <f>AND($L201="C",$C$7=Data!$G$23)</f>
        <v>0</v>
      </c>
      <c r="AB201" s="55">
        <f t="shared" si="38"/>
        <v>0</v>
      </c>
      <c r="AC201" s="55">
        <f t="shared" si="32"/>
        <v>0</v>
      </c>
      <c r="AE201" s="55">
        <f t="shared" si="39"/>
        <v>0</v>
      </c>
      <c r="AG201" s="125" t="b">
        <f>OR(AND($C$5=Data!$G$24,K201="A"),AND($C$6=Data!$G$24,K201="B"),AND($C$7=Data!$G$24,K201="C"))*COUNTIFS(B:B,B201,K:K,K201,B:B,"&lt;&gt;"&amp;"",C:C,"&lt;&gt;"&amp;"")&gt;1</f>
        <v>0</v>
      </c>
      <c r="AH201" s="125" t="b">
        <f t="shared" si="40"/>
        <v>0</v>
      </c>
      <c r="AI201" s="55">
        <f t="shared" si="41"/>
        <v>0</v>
      </c>
    </row>
    <row r="202" spans="1:35" ht="30.75" customHeight="1" x14ac:dyDescent="0.25">
      <c r="A202" s="57"/>
      <c r="B202" s="57"/>
      <c r="C202" s="59"/>
      <c r="D202" s="119"/>
      <c r="E202" s="43"/>
      <c r="F202" s="43"/>
      <c r="G202" s="58"/>
      <c r="H202" s="123"/>
      <c r="I202" s="132"/>
      <c r="J202" s="135">
        <f t="shared" si="33"/>
        <v>0</v>
      </c>
      <c r="K202" s="64" t="str">
        <f t="shared" ref="K202:K208" si="42">IF(C202&lt;&gt;"",VLOOKUP(C202,budgetLine11ext,2,FALSE),"0")</f>
        <v>0</v>
      </c>
      <c r="L202" s="65" t="str">
        <f t="shared" ref="L202:L208" si="43">IF(C202&lt;&gt;"",VLOOKUP(C202,budgetLine11ext,3,FALSE),"0")</f>
        <v>0</v>
      </c>
      <c r="M202" s="55">
        <f>SUMIFS($J:$J,$C:$C,Data!$B$6,$B:$B,$B202)</f>
        <v>0</v>
      </c>
      <c r="N202" s="55">
        <f>SUMIFS($J:$J,$C:$C,Data!$B$7,$B:$B,$B202)</f>
        <v>0</v>
      </c>
      <c r="O202" s="55">
        <f>SUMIFS($J:$J,$C:$C,Data!$B$8,$B:$B,$B202)</f>
        <v>0</v>
      </c>
      <c r="P202" s="55">
        <f t="shared" si="34"/>
        <v>0</v>
      </c>
      <c r="Q202" s="55">
        <f t="shared" si="35"/>
        <v>0</v>
      </c>
      <c r="R202" s="25" t="b">
        <f>AND($L202="A",$C$5=Data!$G$24)</f>
        <v>0</v>
      </c>
      <c r="S202" s="25" t="b">
        <f>AND($L202="A",$C$5=Data!$G$23)</f>
        <v>0</v>
      </c>
      <c r="T202" s="55">
        <f t="shared" si="36"/>
        <v>0</v>
      </c>
      <c r="U202" s="55">
        <f t="shared" ref="U202:U208" si="44">IF(R202,P202*$D$5,0)</f>
        <v>0</v>
      </c>
      <c r="V202" s="25" t="b">
        <f>AND($L202="B",$C$6=Data!$G$24)</f>
        <v>0</v>
      </c>
      <c r="W202" s="25" t="b">
        <f>AND($L202="B",$C$6=Data!$G$23)</f>
        <v>0</v>
      </c>
      <c r="X202" s="55">
        <f t="shared" si="37"/>
        <v>0</v>
      </c>
      <c r="Y202" s="55">
        <f t="shared" ref="Y202:Y208" si="45">IF(V202,Q202*$D$6,0)</f>
        <v>0</v>
      </c>
      <c r="Z202" s="25" t="b">
        <f>AND($L202="C",$C$7=Data!$G$24)</f>
        <v>0</v>
      </c>
      <c r="AA202" s="25" t="b">
        <f>AND($L202="C",$C$7=Data!$G$23)</f>
        <v>0</v>
      </c>
      <c r="AB202" s="55">
        <f t="shared" si="38"/>
        <v>0</v>
      </c>
      <c r="AC202" s="55">
        <f t="shared" ref="AC202:AC208" si="46">IF(Z202,Q202*$D$7,0)</f>
        <v>0</v>
      </c>
      <c r="AE202" s="55">
        <f t="shared" si="39"/>
        <v>0</v>
      </c>
      <c r="AG202" s="125" t="b">
        <f>OR(AND($C$5=Data!$G$24,K202="A"),AND($C$6=Data!$G$24,K202="B"),AND($C$7=Data!$G$24,K202="C"))*COUNTIFS(B:B,B202,K:K,K202,B:B,"&lt;&gt;"&amp;"",C:C,"&lt;&gt;"&amp;"")&gt;1</f>
        <v>0</v>
      </c>
      <c r="AH202" s="125" t="b">
        <f t="shared" si="40"/>
        <v>0</v>
      </c>
      <c r="AI202" s="55">
        <f t="shared" si="41"/>
        <v>0</v>
      </c>
    </row>
    <row r="203" spans="1:35" ht="30.75" customHeight="1" x14ac:dyDescent="0.25">
      <c r="A203" s="57"/>
      <c r="B203" s="57"/>
      <c r="C203" s="59"/>
      <c r="D203" s="119"/>
      <c r="E203" s="43"/>
      <c r="F203" s="43"/>
      <c r="G203" s="58"/>
      <c r="H203" s="123"/>
      <c r="I203" s="132"/>
      <c r="J203" s="135">
        <f t="shared" ref="J203:J208" si="47">AI203</f>
        <v>0</v>
      </c>
      <c r="K203" s="64" t="str">
        <f t="shared" si="42"/>
        <v>0</v>
      </c>
      <c r="L203" s="65" t="str">
        <f t="shared" si="43"/>
        <v>0</v>
      </c>
      <c r="M203" s="55">
        <f>SUMIFS($J:$J,$C:$C,Data!$B$6,$B:$B,$B203)</f>
        <v>0</v>
      </c>
      <c r="N203" s="55">
        <f>SUMIFS($J:$J,$C:$C,Data!$B$7,$B:$B,$B203)</f>
        <v>0</v>
      </c>
      <c r="O203" s="55">
        <f>SUMIFS($J:$J,$C:$C,Data!$B$8,$B:$B,$B203)</f>
        <v>0</v>
      </c>
      <c r="P203" s="55">
        <f t="shared" ref="P203:P208" si="48">M203+N203+O203</f>
        <v>0</v>
      </c>
      <c r="Q203" s="55">
        <f t="shared" ref="Q203:Q208" si="49">SUMIFS(J:J,L:L,"A*",B:B,B203)</f>
        <v>0</v>
      </c>
      <c r="R203" s="25" t="b">
        <f>AND($L203="A",$C$5=Data!$G$24)</f>
        <v>0</v>
      </c>
      <c r="S203" s="25" t="b">
        <f>AND($L203="A",$C$5=Data!$G$23)</f>
        <v>0</v>
      </c>
      <c r="T203" s="55">
        <f t="shared" ref="T203:T208" si="50">IF(S203,$G203*$H203*$I203,0)</f>
        <v>0</v>
      </c>
      <c r="U203" s="55">
        <f t="shared" si="44"/>
        <v>0</v>
      </c>
      <c r="V203" s="25" t="b">
        <f>AND($L203="B",$C$6=Data!$G$24)</f>
        <v>0</v>
      </c>
      <c r="W203" s="25" t="b">
        <f>AND($L203="B",$C$6=Data!$G$23)</f>
        <v>0</v>
      </c>
      <c r="X203" s="55">
        <f t="shared" ref="X203:X208" si="51">IF(W203,$G203*$I203,0)</f>
        <v>0</v>
      </c>
      <c r="Y203" s="55">
        <f t="shared" si="45"/>
        <v>0</v>
      </c>
      <c r="Z203" s="25" t="b">
        <f>AND($L203="C",$C$7=Data!$G$24)</f>
        <v>0</v>
      </c>
      <c r="AA203" s="25" t="b">
        <f>AND($L203="C",$C$7=Data!$G$23)</f>
        <v>0</v>
      </c>
      <c r="AB203" s="55">
        <f t="shared" ref="AB203:AB208" si="52">IF(AA203,$G203*$H203*$I203,0)</f>
        <v>0</v>
      </c>
      <c r="AC203" s="55">
        <f t="shared" si="46"/>
        <v>0</v>
      </c>
      <c r="AE203" s="55">
        <f t="shared" ref="AE203:AE208" si="53">IF(OR(L203="D",L203="E",L203="F"),$G203*$I203,0)</f>
        <v>0</v>
      </c>
      <c r="AG203" s="125" t="b">
        <f>OR(AND($C$5=Data!$G$24,K203="A"),AND($C$6=Data!$G$24,K203="B"),AND($C$7=Data!$G$24,K203="C"))*COUNTIFS(B:B,B203,K:K,K203,B:B,"&lt;&gt;"&amp;"",C:C,"&lt;&gt;"&amp;"")&gt;1</f>
        <v>0</v>
      </c>
      <c r="AH203" s="125" t="b">
        <f t="shared" ref="AH203:AH208" si="54">AND(AND(A203&lt;&gt;"",B203&lt;&gt;""),RIGHT(A203,1)&lt;&gt;MID(B203,3,1))</f>
        <v>0</v>
      </c>
      <c r="AI203" s="55">
        <f t="shared" ref="AI203:AI208" si="55">T203+U203+X203+Y203+AB203+AC203+AE203</f>
        <v>0</v>
      </c>
    </row>
    <row r="204" spans="1:35" ht="30.75" customHeight="1" x14ac:dyDescent="0.25">
      <c r="A204" s="57"/>
      <c r="B204" s="57"/>
      <c r="C204" s="59"/>
      <c r="D204" s="119"/>
      <c r="E204" s="43"/>
      <c r="F204" s="43"/>
      <c r="G204" s="58"/>
      <c r="H204" s="123"/>
      <c r="I204" s="132"/>
      <c r="J204" s="135">
        <f t="shared" si="47"/>
        <v>0</v>
      </c>
      <c r="K204" s="64" t="str">
        <f t="shared" si="42"/>
        <v>0</v>
      </c>
      <c r="L204" s="65" t="str">
        <f t="shared" si="43"/>
        <v>0</v>
      </c>
      <c r="M204" s="55">
        <f>SUMIFS($J:$J,$C:$C,Data!$B$6,$B:$B,$B204)</f>
        <v>0</v>
      </c>
      <c r="N204" s="55">
        <f>SUMIFS($J:$J,$C:$C,Data!$B$7,$B:$B,$B204)</f>
        <v>0</v>
      </c>
      <c r="O204" s="55">
        <f>SUMIFS($J:$J,$C:$C,Data!$B$8,$B:$B,$B204)</f>
        <v>0</v>
      </c>
      <c r="P204" s="55">
        <f t="shared" si="48"/>
        <v>0</v>
      </c>
      <c r="Q204" s="55">
        <f t="shared" si="49"/>
        <v>0</v>
      </c>
      <c r="R204" s="25" t="b">
        <f>AND($L204="A",$C$5=Data!$G$24)</f>
        <v>0</v>
      </c>
      <c r="S204" s="25" t="b">
        <f>AND($L204="A",$C$5=Data!$G$23)</f>
        <v>0</v>
      </c>
      <c r="T204" s="55">
        <f t="shared" si="50"/>
        <v>0</v>
      </c>
      <c r="U204" s="55">
        <f t="shared" si="44"/>
        <v>0</v>
      </c>
      <c r="V204" s="25" t="b">
        <f>AND($L204="B",$C$6=Data!$G$24)</f>
        <v>0</v>
      </c>
      <c r="W204" s="25" t="b">
        <f>AND($L204="B",$C$6=Data!$G$23)</f>
        <v>0</v>
      </c>
      <c r="X204" s="55">
        <f t="shared" si="51"/>
        <v>0</v>
      </c>
      <c r="Y204" s="55">
        <f t="shared" si="45"/>
        <v>0</v>
      </c>
      <c r="Z204" s="25" t="b">
        <f>AND($L204="C",$C$7=Data!$G$24)</f>
        <v>0</v>
      </c>
      <c r="AA204" s="25" t="b">
        <f>AND($L204="C",$C$7=Data!$G$23)</f>
        <v>0</v>
      </c>
      <c r="AB204" s="55">
        <f t="shared" si="52"/>
        <v>0</v>
      </c>
      <c r="AC204" s="55">
        <f t="shared" si="46"/>
        <v>0</v>
      </c>
      <c r="AE204" s="55">
        <f t="shared" si="53"/>
        <v>0</v>
      </c>
      <c r="AG204" s="125" t="b">
        <f>OR(AND($C$5=Data!$G$24,K204="A"),AND($C$6=Data!$G$24,K204="B"),AND($C$7=Data!$G$24,K204="C"))*COUNTIFS(B:B,B204,K:K,K204,B:B,"&lt;&gt;"&amp;"",C:C,"&lt;&gt;"&amp;"")&gt;1</f>
        <v>0</v>
      </c>
      <c r="AH204" s="125" t="b">
        <f t="shared" si="54"/>
        <v>0</v>
      </c>
      <c r="AI204" s="55">
        <f t="shared" si="55"/>
        <v>0</v>
      </c>
    </row>
    <row r="205" spans="1:35" ht="30.75" customHeight="1" x14ac:dyDescent="0.25">
      <c r="A205" s="57"/>
      <c r="B205" s="57"/>
      <c r="C205" s="59"/>
      <c r="D205" s="119"/>
      <c r="E205" s="43"/>
      <c r="F205" s="43"/>
      <c r="G205" s="58"/>
      <c r="H205" s="123"/>
      <c r="I205" s="132"/>
      <c r="J205" s="135">
        <f t="shared" si="47"/>
        <v>0</v>
      </c>
      <c r="K205" s="64" t="str">
        <f t="shared" si="42"/>
        <v>0</v>
      </c>
      <c r="L205" s="65" t="str">
        <f t="shared" si="43"/>
        <v>0</v>
      </c>
      <c r="M205" s="55">
        <f>SUMIFS($J:$J,$C:$C,Data!$B$6,$B:$B,$B205)</f>
        <v>0</v>
      </c>
      <c r="N205" s="55">
        <f>SUMIFS($J:$J,$C:$C,Data!$B$7,$B:$B,$B205)</f>
        <v>0</v>
      </c>
      <c r="O205" s="55">
        <f>SUMIFS($J:$J,$C:$C,Data!$B$8,$B:$B,$B205)</f>
        <v>0</v>
      </c>
      <c r="P205" s="55">
        <f t="shared" si="48"/>
        <v>0</v>
      </c>
      <c r="Q205" s="55">
        <f t="shared" si="49"/>
        <v>0</v>
      </c>
      <c r="R205" s="25" t="b">
        <f>AND($L205="A",$C$5=Data!$G$24)</f>
        <v>0</v>
      </c>
      <c r="S205" s="25" t="b">
        <f>AND($L205="A",$C$5=Data!$G$23)</f>
        <v>0</v>
      </c>
      <c r="T205" s="55">
        <f t="shared" si="50"/>
        <v>0</v>
      </c>
      <c r="U205" s="55">
        <f t="shared" si="44"/>
        <v>0</v>
      </c>
      <c r="V205" s="25" t="b">
        <f>AND($L205="B",$C$6=Data!$G$24)</f>
        <v>0</v>
      </c>
      <c r="W205" s="25" t="b">
        <f>AND($L205="B",$C$6=Data!$G$23)</f>
        <v>0</v>
      </c>
      <c r="X205" s="55">
        <f t="shared" si="51"/>
        <v>0</v>
      </c>
      <c r="Y205" s="55">
        <f t="shared" si="45"/>
        <v>0</v>
      </c>
      <c r="Z205" s="25" t="b">
        <f>AND($L205="C",$C$7=Data!$G$24)</f>
        <v>0</v>
      </c>
      <c r="AA205" s="25" t="b">
        <f>AND($L205="C",$C$7=Data!$G$23)</f>
        <v>0</v>
      </c>
      <c r="AB205" s="55">
        <f t="shared" si="52"/>
        <v>0</v>
      </c>
      <c r="AC205" s="55">
        <f t="shared" si="46"/>
        <v>0</v>
      </c>
      <c r="AE205" s="55">
        <f t="shared" si="53"/>
        <v>0</v>
      </c>
      <c r="AG205" s="125" t="b">
        <f>OR(AND($C$5=Data!$G$24,K205="A"),AND($C$6=Data!$G$24,K205="B"),AND($C$7=Data!$G$24,K205="C"))*COUNTIFS(B:B,B205,K:K,K205,B:B,"&lt;&gt;"&amp;"",C:C,"&lt;&gt;"&amp;"")&gt;1</f>
        <v>0</v>
      </c>
      <c r="AH205" s="125" t="b">
        <f t="shared" si="54"/>
        <v>0</v>
      </c>
      <c r="AI205" s="55">
        <f t="shared" si="55"/>
        <v>0</v>
      </c>
    </row>
    <row r="206" spans="1:35" ht="30.75" customHeight="1" x14ac:dyDescent="0.25">
      <c r="A206" s="57"/>
      <c r="B206" s="57"/>
      <c r="C206" s="59"/>
      <c r="D206" s="119"/>
      <c r="E206" s="43"/>
      <c r="F206" s="43"/>
      <c r="G206" s="58"/>
      <c r="H206" s="123"/>
      <c r="I206" s="132"/>
      <c r="J206" s="135">
        <f t="shared" si="47"/>
        <v>0</v>
      </c>
      <c r="K206" s="64" t="str">
        <f t="shared" si="42"/>
        <v>0</v>
      </c>
      <c r="L206" s="65" t="str">
        <f t="shared" si="43"/>
        <v>0</v>
      </c>
      <c r="M206" s="55">
        <f>SUMIFS($J:$J,$C:$C,Data!$B$6,$B:$B,$B206)</f>
        <v>0</v>
      </c>
      <c r="N206" s="55">
        <f>SUMIFS($J:$J,$C:$C,Data!$B$7,$B:$B,$B206)</f>
        <v>0</v>
      </c>
      <c r="O206" s="55">
        <f>SUMIFS($J:$J,$C:$C,Data!$B$8,$B:$B,$B206)</f>
        <v>0</v>
      </c>
      <c r="P206" s="55">
        <f t="shared" si="48"/>
        <v>0</v>
      </c>
      <c r="Q206" s="55">
        <f t="shared" si="49"/>
        <v>0</v>
      </c>
      <c r="R206" s="25" t="b">
        <f>AND($L206="A",$C$5=Data!$G$24)</f>
        <v>0</v>
      </c>
      <c r="S206" s="25" t="b">
        <f>AND($L206="A",$C$5=Data!$G$23)</f>
        <v>0</v>
      </c>
      <c r="T206" s="55">
        <f t="shared" si="50"/>
        <v>0</v>
      </c>
      <c r="U206" s="55">
        <f t="shared" si="44"/>
        <v>0</v>
      </c>
      <c r="V206" s="25" t="b">
        <f>AND($L206="B",$C$6=Data!$G$24)</f>
        <v>0</v>
      </c>
      <c r="W206" s="25" t="b">
        <f>AND($L206="B",$C$6=Data!$G$23)</f>
        <v>0</v>
      </c>
      <c r="X206" s="55">
        <f t="shared" si="51"/>
        <v>0</v>
      </c>
      <c r="Y206" s="55">
        <f t="shared" si="45"/>
        <v>0</v>
      </c>
      <c r="Z206" s="25" t="b">
        <f>AND($L206="C",$C$7=Data!$G$24)</f>
        <v>0</v>
      </c>
      <c r="AA206" s="25" t="b">
        <f>AND($L206="C",$C$7=Data!$G$23)</f>
        <v>0</v>
      </c>
      <c r="AB206" s="55">
        <f t="shared" si="52"/>
        <v>0</v>
      </c>
      <c r="AC206" s="55">
        <f t="shared" si="46"/>
        <v>0</v>
      </c>
      <c r="AE206" s="55">
        <f t="shared" si="53"/>
        <v>0</v>
      </c>
      <c r="AG206" s="125" t="b">
        <f>OR(AND($C$5=Data!$G$24,K206="A"),AND($C$6=Data!$G$24,K206="B"),AND($C$7=Data!$G$24,K206="C"))*COUNTIFS(B:B,B206,K:K,K206,B:B,"&lt;&gt;"&amp;"",C:C,"&lt;&gt;"&amp;"")&gt;1</f>
        <v>0</v>
      </c>
      <c r="AH206" s="125" t="b">
        <f t="shared" si="54"/>
        <v>0</v>
      </c>
      <c r="AI206" s="55">
        <f t="shared" si="55"/>
        <v>0</v>
      </c>
    </row>
    <row r="207" spans="1:35" ht="30.75" customHeight="1" x14ac:dyDescent="0.25">
      <c r="A207" s="57"/>
      <c r="B207" s="57"/>
      <c r="C207" s="59"/>
      <c r="D207" s="119"/>
      <c r="E207" s="43"/>
      <c r="F207" s="43"/>
      <c r="G207" s="58"/>
      <c r="H207" s="123"/>
      <c r="I207" s="132"/>
      <c r="J207" s="135">
        <f t="shared" si="47"/>
        <v>0</v>
      </c>
      <c r="K207" s="64" t="str">
        <f t="shared" si="42"/>
        <v>0</v>
      </c>
      <c r="L207" s="65" t="str">
        <f t="shared" si="43"/>
        <v>0</v>
      </c>
      <c r="M207" s="55">
        <f>SUMIFS($J:$J,$C:$C,Data!$B$6,$B:$B,$B207)</f>
        <v>0</v>
      </c>
      <c r="N207" s="55">
        <f>SUMIFS($J:$J,$C:$C,Data!$B$7,$B:$B,$B207)</f>
        <v>0</v>
      </c>
      <c r="O207" s="55">
        <f>SUMIFS($J:$J,$C:$C,Data!$B$8,$B:$B,$B207)</f>
        <v>0</v>
      </c>
      <c r="P207" s="55">
        <f t="shared" si="48"/>
        <v>0</v>
      </c>
      <c r="Q207" s="55">
        <f t="shared" si="49"/>
        <v>0</v>
      </c>
      <c r="R207" s="25" t="b">
        <f>AND($L207="A",$C$5=Data!$G$24)</f>
        <v>0</v>
      </c>
      <c r="S207" s="25" t="b">
        <f>AND($L207="A",$C$5=Data!$G$23)</f>
        <v>0</v>
      </c>
      <c r="T207" s="55">
        <f t="shared" si="50"/>
        <v>0</v>
      </c>
      <c r="U207" s="55">
        <f t="shared" si="44"/>
        <v>0</v>
      </c>
      <c r="V207" s="25" t="b">
        <f>AND($L207="B",$C$6=Data!$G$24)</f>
        <v>0</v>
      </c>
      <c r="W207" s="25" t="b">
        <f>AND($L207="B",$C$6=Data!$G$23)</f>
        <v>0</v>
      </c>
      <c r="X207" s="55">
        <f t="shared" si="51"/>
        <v>0</v>
      </c>
      <c r="Y207" s="55">
        <f t="shared" si="45"/>
        <v>0</v>
      </c>
      <c r="Z207" s="25" t="b">
        <f>AND($L207="C",$C$7=Data!$G$24)</f>
        <v>0</v>
      </c>
      <c r="AA207" s="25" t="b">
        <f>AND($L207="C",$C$7=Data!$G$23)</f>
        <v>0</v>
      </c>
      <c r="AB207" s="55">
        <f t="shared" si="52"/>
        <v>0</v>
      </c>
      <c r="AC207" s="55">
        <f t="shared" si="46"/>
        <v>0</v>
      </c>
      <c r="AE207" s="55">
        <f t="shared" si="53"/>
        <v>0</v>
      </c>
      <c r="AG207" s="125" t="b">
        <f>OR(AND($C$5=Data!$G$24,K207="A"),AND($C$6=Data!$G$24,K207="B"),AND($C$7=Data!$G$24,K207="C"))*COUNTIFS(B:B,B207,K:K,K207,B:B,"&lt;&gt;"&amp;"",C:C,"&lt;&gt;"&amp;"")&gt;1</f>
        <v>0</v>
      </c>
      <c r="AH207" s="125" t="b">
        <f t="shared" si="54"/>
        <v>0</v>
      </c>
      <c r="AI207" s="55">
        <f t="shared" si="55"/>
        <v>0</v>
      </c>
    </row>
    <row r="208" spans="1:35" ht="30.75" customHeight="1" thickBot="1" x14ac:dyDescent="0.3">
      <c r="A208" s="57"/>
      <c r="B208" s="57"/>
      <c r="C208" s="59"/>
      <c r="D208" s="119"/>
      <c r="E208" s="43"/>
      <c r="F208" s="43"/>
      <c r="G208" s="58"/>
      <c r="H208" s="123"/>
      <c r="I208" s="132"/>
      <c r="J208" s="136">
        <f t="shared" si="47"/>
        <v>0</v>
      </c>
      <c r="K208" s="64" t="str">
        <f t="shared" si="42"/>
        <v>0</v>
      </c>
      <c r="L208" s="65" t="str">
        <f t="shared" si="43"/>
        <v>0</v>
      </c>
      <c r="M208" s="55">
        <f>SUMIFS($J:$J,$C:$C,Data!$B$6,$B:$B,$B208)</f>
        <v>0</v>
      </c>
      <c r="N208" s="55">
        <f>SUMIFS($J:$J,$C:$C,Data!$B$7,$B:$B,$B208)</f>
        <v>0</v>
      </c>
      <c r="O208" s="55">
        <f>SUMIFS($J:$J,$C:$C,Data!$B$8,$B:$B,$B208)</f>
        <v>0</v>
      </c>
      <c r="P208" s="55">
        <f t="shared" si="48"/>
        <v>0</v>
      </c>
      <c r="Q208" s="55">
        <f t="shared" si="49"/>
        <v>0</v>
      </c>
      <c r="R208" s="25" t="b">
        <f>AND($L208="A",$C$5=Data!$G$24)</f>
        <v>0</v>
      </c>
      <c r="S208" s="25" t="b">
        <f>AND($L208="A",$C$5=Data!$G$23)</f>
        <v>0</v>
      </c>
      <c r="T208" s="55">
        <f t="shared" si="50"/>
        <v>0</v>
      </c>
      <c r="U208" s="55">
        <f t="shared" si="44"/>
        <v>0</v>
      </c>
      <c r="V208" s="25" t="b">
        <f>AND($L208="B",$C$6=Data!$G$24)</f>
        <v>0</v>
      </c>
      <c r="W208" s="25" t="b">
        <f>AND($L208="B",$C$6=Data!$G$23)</f>
        <v>0</v>
      </c>
      <c r="X208" s="55">
        <f t="shared" si="51"/>
        <v>0</v>
      </c>
      <c r="Y208" s="55">
        <f t="shared" si="45"/>
        <v>0</v>
      </c>
      <c r="Z208" s="25" t="b">
        <f>AND($L208="C",$C$7=Data!$G$24)</f>
        <v>0</v>
      </c>
      <c r="AA208" s="25" t="b">
        <f>AND($L208="C",$C$7=Data!$G$23)</f>
        <v>0</v>
      </c>
      <c r="AB208" s="55">
        <f t="shared" si="52"/>
        <v>0</v>
      </c>
      <c r="AC208" s="55">
        <f t="shared" si="46"/>
        <v>0</v>
      </c>
      <c r="AE208" s="55">
        <f t="shared" si="53"/>
        <v>0</v>
      </c>
      <c r="AG208" s="125" t="b">
        <f>OR(AND($C$5=Data!$G$24,K208="A"),AND($C$6=Data!$G$24,K208="B"),AND($C$7=Data!$G$24,K208="C"))*COUNTIFS(B:B,B208,K:K,K208,B:B,"&lt;&gt;"&amp;"",C:C,"&lt;&gt;"&amp;"")&gt;1</f>
        <v>0</v>
      </c>
      <c r="AH208" s="125" t="b">
        <f t="shared" si="54"/>
        <v>0</v>
      </c>
      <c r="AI208" s="55">
        <f t="shared" si="55"/>
        <v>0</v>
      </c>
    </row>
  </sheetData>
  <sheetProtection algorithmName="SHA-512" hashValue="uQA9I2tSg0mqW62qCsYGChr2DLQDv/gCiH81lD5MdIaJUjnKxWbrUT7YQeLx72NK4zs15xdGepsJUPvV1Pew6Q==" saltValue="r1FvO6X4/ooXV9PnqIAq+A==" spinCount="100000" sheet="1" formatRows="0" selectLockedCells="1" autoFilter="0"/>
  <autoFilter ref="A9:K208" xr:uid="{00000000-0009-0000-0000-000008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92" priority="8">
      <formula>$AH10</formula>
    </cfRule>
  </conditionalFormatting>
  <conditionalFormatting sqref="B10:C208">
    <cfRule type="expression" dxfId="91" priority="9">
      <formula>$AG10</formula>
    </cfRule>
  </conditionalFormatting>
  <conditionalFormatting sqref="C1">
    <cfRule type="cellIs" dxfId="90" priority="4" stopIfTrue="1" operator="equal">
      <formula>0</formula>
    </cfRule>
  </conditionalFormatting>
  <conditionalFormatting sqref="D5:D7">
    <cfRule type="expression" dxfId="89" priority="1">
      <formula>$M5=TRUE</formula>
    </cfRule>
  </conditionalFormatting>
  <conditionalFormatting sqref="E1">
    <cfRule type="cellIs" dxfId="87" priority="35" stopIfTrue="1" operator="equal">
      <formula>0</formula>
    </cfRule>
  </conditionalFormatting>
  <conditionalFormatting sqref="E2:F2 F3:F4">
    <cfRule type="cellIs" dxfId="86" priority="59" stopIfTrue="1" operator="equal">
      <formula>0</formula>
    </cfRule>
  </conditionalFormatting>
  <conditionalFormatting sqref="E5:F8">
    <cfRule type="cellIs" dxfId="85" priority="17" stopIfTrue="1" operator="equal">
      <formula>0</formula>
    </cfRule>
  </conditionalFormatting>
  <conditionalFormatting sqref="G10:I208">
    <cfRule type="expression" dxfId="84" priority="19" stopIfTrue="1">
      <formula>OR($R10,$V10,$Z10)</formula>
    </cfRule>
  </conditionalFormatting>
  <conditionalFormatting sqref="H10:H208">
    <cfRule type="expression" dxfId="83" priority="18" stopIfTrue="1">
      <formula>OR(S10,AA10)</formula>
    </cfRule>
  </conditionalFormatting>
  <conditionalFormatting sqref="M10:O208">
    <cfRule type="expression" dxfId="82" priority="48" stopIfTrue="1">
      <formula>AND(D10="",NOT(J10=""))</formula>
    </cfRule>
    <cfRule type="expression" dxfId="81" priority="65" stopIfTrue="1">
      <formula>AND(C10="",NOT(J10=""))</formula>
    </cfRule>
  </conditionalFormatting>
  <conditionalFormatting sqref="P10:P208">
    <cfRule type="expression" dxfId="80" priority="62" stopIfTrue="1">
      <formula>AND(E10="",NOT(K10=""))</formula>
    </cfRule>
    <cfRule type="expression" dxfId="79" priority="63" stopIfTrue="1">
      <formula>AND(D10="",NOT(K10=""))</formula>
    </cfRule>
  </conditionalFormatting>
  <conditionalFormatting sqref="Q10:Q208">
    <cfRule type="expression" dxfId="78" priority="57" stopIfTrue="1">
      <formula>AND(D10="",NOT(K10=""))</formula>
    </cfRule>
    <cfRule type="expression" dxfId="77" priority="58" stopIfTrue="1">
      <formula>AND(E10="",NOT(K10=""))</formula>
    </cfRule>
  </conditionalFormatting>
  <conditionalFormatting sqref="T10:U208">
    <cfRule type="expression" dxfId="76" priority="55" stopIfTrue="1">
      <formula>AND(E10="",NOT(L10=""))</formula>
    </cfRule>
    <cfRule type="expression" dxfId="75" priority="56" stopIfTrue="1">
      <formula>AND(F10="",NOT(L10=""))</formula>
    </cfRule>
  </conditionalFormatting>
  <conditionalFormatting sqref="X10:Y208">
    <cfRule type="expression" dxfId="74" priority="49" stopIfTrue="1">
      <formula>AND(H10="",NOT(T10=""))</formula>
    </cfRule>
    <cfRule type="expression" dxfId="73" priority="50" stopIfTrue="1">
      <formula>AND(I10="",NOT(T10=""))</formula>
    </cfRule>
  </conditionalFormatting>
  <conditionalFormatting sqref="AB10:AC208">
    <cfRule type="expression" dxfId="72" priority="20" stopIfTrue="1">
      <formula>AND(K10="",NOT(X10=""))</formula>
    </cfRule>
    <cfRule type="expression" dxfId="71" priority="21" stopIfTrue="1">
      <formula>AND(L10="",NOT(X10=""))</formula>
    </cfRule>
  </conditionalFormatting>
  <conditionalFormatting sqref="AE10:AE208">
    <cfRule type="expression" dxfId="70" priority="45" stopIfTrue="1">
      <formula>AND(N10="",NOT(AB10=""))</formula>
    </cfRule>
    <cfRule type="expression" dxfId="69" priority="46" stopIfTrue="1">
      <formula>AND(O10="",NOT(AB10=""))</formula>
    </cfRule>
  </conditionalFormatting>
  <conditionalFormatting sqref="AI10:AI208">
    <cfRule type="expression" dxfId="68" priority="43" stopIfTrue="1">
      <formula>AND(P10="",NOT(AD10=""))</formula>
    </cfRule>
    <cfRule type="expression" dxfId="67" priority="44" stopIfTrue="1">
      <formula>AND(Q10="",NOT(AD10=""))</formula>
    </cfRule>
  </conditionalFormatting>
  <dataValidations count="6">
    <dataValidation type="list" allowBlank="1" showInputMessage="1" showErrorMessage="1" sqref="C5:C7" xr:uid="{FA387EDD-E114-40CC-830D-C1A2CB5790DC}">
      <formula1>costType</formula1>
    </dataValidation>
    <dataValidation type="list" allowBlank="1" showInputMessage="1" showErrorMessage="1" sqref="B10:B208" xr:uid="{EA687F9B-8682-462D-9586-2930DC10D6E1}">
      <formula1>INDIRECT("del"&amp;A10)</formula1>
    </dataValidation>
    <dataValidation type="textLength" operator="lessThan" allowBlank="1" showInputMessage="1" showErrorMessage="1" error="Please reduce the description to 1000 characters" sqref="E10:F208" xr:uid="{47711056-76AE-4DAB-8AD9-E8C0D9C8D81E}">
      <formula1>1000</formula1>
    </dataValidation>
    <dataValidation type="list" allowBlank="1" showInputMessage="1" showErrorMessage="1" sqref="A10:A208" xr:uid="{6591BF04-C45D-4059-9077-61AFBD02E857}">
      <formula1>WPs</formula1>
    </dataValidation>
    <dataValidation type="list" allowBlank="1" showInputMessage="1" showErrorMessage="1" sqref="D10:D208" xr:uid="{1BE7C45C-1307-4D41-89D9-6A5E2AAC20AB}">
      <formula1>INDIRECT("Item"&amp;K10)</formula1>
    </dataValidation>
    <dataValidation type="list" allowBlank="1" showInputMessage="1" showErrorMessage="1" sqref="C10:C208" xr:uid="{66753891-7C9B-4311-BF0A-9CEBDC0085BB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CEAC2A3-EB81-48D9-ABD1-E1E807161411}">
            <xm:f>$C5=Data!$G$23</xm:f>
            <x14:dxf>
              <fill>
                <patternFill patternType="darkTrellis">
                  <fgColor theme="3" tint="-0.24994659260841701"/>
                  <bgColor theme="0" tint="-0.34998626667073579"/>
                </patternFill>
              </fill>
            </x14:dxf>
          </x14:cfRule>
          <x14:cfRule type="expression" priority="3" id="{90BB65AC-21A8-432A-A822-892788E4E23B}">
            <xm:f>$C5=Data!$G$24</xm:f>
            <x14:dxf/>
          </x14:cfRule>
          <xm:sqref>D5:D7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BC2B31DC-DC23-47B2-848E-46FDE8F3D5EE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17</vt:i4>
      </vt:variant>
      <vt:variant>
        <vt:lpstr>Καθορισμένες περιοχές</vt:lpstr>
      </vt:variant>
      <vt:variant>
        <vt:i4>60</vt:i4>
      </vt:variant>
    </vt:vector>
  </HeadingPairs>
  <TitlesOfParts>
    <vt:vector size="77" baseType="lpstr">
      <vt:lpstr>Cover page</vt:lpstr>
      <vt:lpstr>LB (PP01)</vt:lpstr>
      <vt:lpstr>PP02</vt:lpstr>
      <vt:lpstr>PP03</vt:lpstr>
      <vt:lpstr>PP04</vt:lpstr>
      <vt:lpstr>PP05</vt:lpstr>
      <vt:lpstr>PP06</vt:lpstr>
      <vt:lpstr>PP07</vt:lpstr>
      <vt:lpstr>PP08</vt:lpstr>
      <vt:lpstr>PP09</vt:lpstr>
      <vt:lpstr>PP10</vt:lpstr>
      <vt:lpstr>AF-Tables</vt:lpstr>
      <vt:lpstr>Budget Check</vt:lpstr>
      <vt:lpstr>Project Overview</vt:lpstr>
      <vt:lpstr>Data</vt:lpstr>
      <vt:lpstr>XXXX</vt:lpstr>
      <vt:lpstr>Ranges</vt:lpstr>
      <vt:lpstr>_SO1</vt:lpstr>
      <vt:lpstr>_SO2</vt:lpstr>
      <vt:lpstr>Budget_Line_direct</vt:lpstr>
      <vt:lpstr>budgetLine</vt:lpstr>
      <vt:lpstr>budgetLine11</vt:lpstr>
      <vt:lpstr>budgetLine11ext</vt:lpstr>
      <vt:lpstr>BudgetLineExt</vt:lpstr>
      <vt:lpstr>CostT</vt:lpstr>
      <vt:lpstr>costType</vt:lpstr>
      <vt:lpstr>Country</vt:lpstr>
      <vt:lpstr>DelWP1</vt:lpstr>
      <vt:lpstr>DelWP2</vt:lpstr>
      <vt:lpstr>DelWP3</vt:lpstr>
      <vt:lpstr>DelWP4</vt:lpstr>
      <vt:lpstr>DelWP5</vt:lpstr>
      <vt:lpstr>DelWP6</vt:lpstr>
      <vt:lpstr>Equipment</vt:lpstr>
      <vt:lpstr>Expertise_Services</vt:lpstr>
      <vt:lpstr>Infrastructure</vt:lpstr>
      <vt:lpstr>Item0</vt:lpstr>
      <vt:lpstr>ItemA</vt:lpstr>
      <vt:lpstr>ItemB</vt:lpstr>
      <vt:lpstr>ItemC</vt:lpstr>
      <vt:lpstr>ItemD</vt:lpstr>
      <vt:lpstr>ItemE</vt:lpstr>
      <vt:lpstr>ItemF</vt:lpstr>
      <vt:lpstr>myCountries</vt:lpstr>
      <vt:lpstr>Office_Administration</vt:lpstr>
      <vt:lpstr>P9WP6</vt:lpstr>
      <vt:lpstr>Partner</vt:lpstr>
      <vt:lpstr>PRI</vt:lpstr>
      <vt:lpstr>'Cover page'!Print_Area</vt:lpstr>
      <vt:lpstr>'LB (PP01)'!Print_Area</vt:lpstr>
      <vt:lpstr>'PP02'!Print_Area</vt:lpstr>
      <vt:lpstr>'PP03'!Print_Area</vt:lpstr>
      <vt:lpstr>'PP04'!Print_Area</vt:lpstr>
      <vt:lpstr>'PP05'!Print_Area</vt:lpstr>
      <vt:lpstr>'PP06'!Print_Area</vt:lpstr>
      <vt:lpstr>'PP07'!Print_Area</vt:lpstr>
      <vt:lpstr>'PP08'!Print_Area</vt:lpstr>
      <vt:lpstr>'PP09'!Print_Area</vt:lpstr>
      <vt:lpstr>'PP10'!Print_Area</vt:lpstr>
      <vt:lpstr>'LB (PP01)'!Print_Titles</vt:lpstr>
      <vt:lpstr>'PP02'!Print_Titles</vt:lpstr>
      <vt:lpstr>'PP03'!Print_Titles</vt:lpstr>
      <vt:lpstr>'PP04'!Print_Titles</vt:lpstr>
      <vt:lpstr>'PP05'!Print_Titles</vt:lpstr>
      <vt:lpstr>'PP06'!Print_Titles</vt:lpstr>
      <vt:lpstr>'PP07'!Print_Titles</vt:lpstr>
      <vt:lpstr>'PP08'!Print_Titles</vt:lpstr>
      <vt:lpstr>'PP09'!Print_Titles</vt:lpstr>
      <vt:lpstr>'PP10'!Print_Titles</vt:lpstr>
      <vt:lpstr>Priorities</vt:lpstr>
      <vt:lpstr>SO</vt:lpstr>
      <vt:lpstr>SOPR1</vt:lpstr>
      <vt:lpstr>SOPR2</vt:lpstr>
      <vt:lpstr>SOPR3</vt:lpstr>
      <vt:lpstr>Staff_Costs</vt:lpstr>
      <vt:lpstr>Travel_Accommodation</vt:lpstr>
      <vt:lpstr>WPs</vt:lpstr>
    </vt:vector>
  </TitlesOfParts>
  <Company>MOD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Georgios Charalampous</dc:creator>
  <cp:lastModifiedBy>ΠΑΠΑΓΕΩΡΓΟΠΟΥΛΟΥ ΧΡΙΣΤΙΝΑ (PAPAGEORGOPOULOU CHRISTINA </cp:lastModifiedBy>
  <cp:lastPrinted>2024-01-26T10:39:42Z</cp:lastPrinted>
  <dcterms:created xsi:type="dcterms:W3CDTF">2015-08-04T12:07:20Z</dcterms:created>
  <dcterms:modified xsi:type="dcterms:W3CDTF">2024-05-30T05:19:38Z</dcterms:modified>
</cp:coreProperties>
</file>